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ALD/FW25/2-PRODUCTION/4-INTERNAL-PURCHASE-ORDER/4-2-TRIM-ORDER/TRIM-PO/DRAFT-PO/"/>
    </mc:Choice>
  </mc:AlternateContent>
  <xr:revisionPtr revIDLastSave="77" documentId="8_{8215C178-AB27-4EA7-8ACF-19A187ED71A5}" xr6:coauthVersionLast="47" xr6:coauthVersionMax="47" xr10:uidLastSave="{6C0F638E-2E24-4F64-9FF5-681920C760E4}"/>
  <bookViews>
    <workbookView xWindow="9510" yWindow="0" windowWidth="9780" windowHeight="10170" activeTab="1" xr2:uid="{00000000-000D-0000-FFFF-FFFF00000000}"/>
  </bookViews>
  <sheets>
    <sheet name="PO " sheetId="9" r:id="rId1"/>
    <sheet name="BARCODE DETAIL " sheetId="10" r:id="rId2"/>
  </sheets>
  <definedNames>
    <definedName name="_Fill" hidden="1">#REF!</definedName>
    <definedName name="_xlnm._FilterDatabase" localSheetId="1" hidden="1">'BARCODE DETAIL '!$A$2:$P$22</definedName>
    <definedName name="COLOR">#REF!</definedName>
    <definedName name="_xlnm.Print_Area" localSheetId="1">'BARCODE DETAIL '!$A$1:$J$23</definedName>
    <definedName name="QTY">#REF!</definedName>
    <definedName name="SIZE">#REF!</definedName>
    <definedName name="STYLE">#REF!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0" l="1"/>
  <c r="I19" i="10" s="1"/>
  <c r="H4" i="10"/>
  <c r="H5" i="10"/>
  <c r="H6" i="10"/>
  <c r="H7" i="10"/>
  <c r="H8" i="10"/>
  <c r="H9" i="10"/>
  <c r="I9" i="10" s="1"/>
  <c r="H10" i="10"/>
  <c r="H11" i="10"/>
  <c r="H12" i="10"/>
  <c r="H13" i="10"/>
  <c r="H14" i="10"/>
  <c r="H15" i="10"/>
  <c r="H16" i="10"/>
  <c r="H17" i="10"/>
  <c r="H18" i="10"/>
  <c r="H20" i="10"/>
  <c r="H21" i="10"/>
  <c r="H3" i="10"/>
  <c r="I3" i="10" s="1"/>
  <c r="G22" i="10"/>
  <c r="I15" i="10" l="1"/>
  <c r="I4" i="10"/>
  <c r="I5" i="10"/>
  <c r="I6" i="10"/>
  <c r="I7" i="10"/>
  <c r="I8" i="10"/>
  <c r="I10" i="10"/>
  <c r="I11" i="10"/>
  <c r="I12" i="10"/>
  <c r="I13" i="10"/>
  <c r="I14" i="10"/>
  <c r="I16" i="10"/>
  <c r="I17" i="10"/>
  <c r="I18" i="10"/>
  <c r="I20" i="10"/>
  <c r="I21" i="10"/>
  <c r="I7" i="9" l="1"/>
  <c r="H22" i="10" l="1"/>
  <c r="I22" i="10" l="1"/>
  <c r="J11" i="9" s="1"/>
  <c r="L11" i="9" s="1"/>
  <c r="J14" i="9" l="1"/>
  <c r="N11" i="9"/>
  <c r="N14" i="9" s="1"/>
  <c r="L14" i="9"/>
</calcChain>
</file>

<file path=xl/sharedStrings.xml><?xml version="1.0" encoding="utf-8"?>
<sst xmlns="http://schemas.openxmlformats.org/spreadsheetml/2006/main" count="161" uniqueCount="102">
  <si>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</si>
  <si>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</si>
  <si>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</si>
  <si>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</si>
  <si>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</si>
  <si>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</si>
  <si>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</si>
  <si>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</si>
  <si>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</si>
  <si>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</si>
  <si>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</si>
  <si>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</si>
  <si>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</si>
  <si>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</si>
  <si>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</si>
  <si>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</si>
  <si>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</si>
  <si>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</si>
  <si>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</si>
  <si>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</si>
  <si>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</si>
  <si>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</si>
  <si>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</si>
  <si>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</si>
  <si>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</si>
  <si>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</si>
  <si>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</si>
  <si>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</si>
  <si>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</si>
  <si>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</si>
  <si>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</si>
  <si>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</si>
  <si>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</si>
  <si>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UA CODE</t>
  </si>
  <si>
    <t>TRIM COLOR</t>
  </si>
  <si>
    <t>FABRIC COLOR</t>
  </si>
  <si>
    <t>IMAGE</t>
  </si>
  <si>
    <t>ALD</t>
  </si>
  <si>
    <t>THÔNG TIN TRÊN LAYOUT</t>
  </si>
  <si>
    <t>UA STYLE</t>
  </si>
  <si>
    <t>Style Number</t>
  </si>
  <si>
    <t>Style Description</t>
  </si>
  <si>
    <t>Color</t>
  </si>
  <si>
    <t>UPC Code</t>
  </si>
  <si>
    <t>Size</t>
  </si>
  <si>
    <t>Số lượng đơn hàng</t>
  </si>
  <si>
    <t>Số lượng barcode</t>
  </si>
  <si>
    <t>ALL STYLE</t>
  </si>
  <si>
    <t>UPC STICKER
(POLY BAG)</t>
  </si>
  <si>
    <t>2x3"</t>
  </si>
  <si>
    <t>AS UA STANDARD</t>
  </si>
  <si>
    <t>ALL COLORS</t>
  </si>
  <si>
    <t>PCS</t>
  </si>
  <si>
    <t>% hao hụt</t>
  </si>
  <si>
    <t>E</t>
  </si>
  <si>
    <t>LAYOUT THAM KHẢO, CHI TIẾT TỪNG SIZE VUI LÒNG XEM FILE DETAIL</t>
  </si>
  <si>
    <t>CHÚ Ý:</t>
  </si>
  <si>
    <t>VUI LÒNG GỬI LAYOUT ĐỂ GỬI KHÁCH DUYỆT TRƯỚC KHI SẢN XUẤT ĐƠN HÀNG</t>
  </si>
  <si>
    <t>SH</t>
  </si>
  <si>
    <t>TOTAL:</t>
  </si>
  <si>
    <t>PRISTINE</t>
  </si>
  <si>
    <t>erp</t>
  </si>
  <si>
    <t>FW25AH019</t>
  </si>
  <si>
    <t>FW25AH006</t>
  </si>
  <si>
    <t>C0012-HAT050</t>
  </si>
  <si>
    <t>C0012-HAT052</t>
  </si>
  <si>
    <t>SILVER BIRCH</t>
  </si>
  <si>
    <t>SKY CAPTAIN</t>
  </si>
  <si>
    <t>JET BLACK</t>
  </si>
  <si>
    <t>ROSIN</t>
  </si>
  <si>
    <t>AIME SPORTSWEAR HAT</t>
  </si>
  <si>
    <t>OS</t>
  </si>
  <si>
    <t>SCRIPT NYLON SPORT CAP</t>
  </si>
  <si>
    <t>FW25AH004</t>
  </si>
  <si>
    <t>FW25AH015</t>
  </si>
  <si>
    <t>FW25AH049</t>
  </si>
  <si>
    <t>FW25AH050</t>
  </si>
  <si>
    <t>C0012-HAT023</t>
  </si>
  <si>
    <t>C0012-HAT038</t>
  </si>
  <si>
    <t>C0012-HAT043</t>
  </si>
  <si>
    <t>C0012-HAT044</t>
  </si>
  <si>
    <t>NYLON DIN LOGO CAP</t>
  </si>
  <si>
    <t>PINE GROVE</t>
  </si>
  <si>
    <t>EQUESTRIAN RED</t>
  </si>
  <si>
    <t>NAVY BLAZER</t>
  </si>
  <si>
    <t>UNISPHERE LABEL CAP</t>
  </si>
  <si>
    <t>PORSCHE DIN LOGO HAT</t>
  </si>
  <si>
    <t>ASPEN GOLD</t>
  </si>
  <si>
    <t>PORSCHE SCRIPT LOGO HAT</t>
  </si>
  <si>
    <t>PRISTINE MULTI</t>
  </si>
  <si>
    <t>JET BLACK MULTI</t>
  </si>
  <si>
    <t>FW25AH009</t>
  </si>
  <si>
    <t>C0012-HAT077</t>
  </si>
  <si>
    <t>FW25 - DROP 1</t>
  </si>
  <si>
    <t>A15-0887</t>
  </si>
  <si>
    <t>A15  FW25   G2826</t>
  </si>
  <si>
    <t>OANH NGUYEN</t>
  </si>
  <si>
    <t>NYLON CRUSHER HAT</t>
  </si>
  <si>
    <t>BLACK</t>
  </si>
  <si>
    <t>LAUREL OAK</t>
  </si>
  <si>
    <t>GOLDEN ROD</t>
  </si>
  <si>
    <t>BLUE QUARTZ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</si>
</sst>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-[$VND]\ * #,##0_-;\-[$VND]\ * #,##0_-;_-[$VND]\ * &quot;-&quot;_-;_-@_-"/>
    <numFmt numFmtId="168" formatCode="[$-409]d/mmm;@"/>
  </numFmts>
  <fonts count="34">
    <font>
      <sz val="11"/>
      <color theme="1"/>
      <name val="Calibri"/>
      <family val="2"/>
      <scheme val="minor"/>
    </font>
    <font>
      <sz val="10"/>
      <name val="VNI-Times"/>
    </font>
    <font>
      <b/>
      <sz val="12"/>
      <color theme="1"/>
      <name val="Muli"/>
    </font>
    <font>
      <sz val="12"/>
      <color theme="1"/>
      <name val="Muli"/>
    </font>
    <font>
      <sz val="12"/>
      <name val="Muli"/>
    </font>
    <font>
      <b/>
      <sz val="12"/>
      <name val="Muli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color indexed="62"/>
      <name val="Muli"/>
    </font>
    <font>
      <u/>
      <sz val="12"/>
      <color indexed="12"/>
      <name val="Muli"/>
    </font>
    <font>
      <i/>
      <sz val="12"/>
      <name val="Muli"/>
    </font>
    <font>
      <b/>
      <i/>
      <sz val="12"/>
      <name val="Muli"/>
    </font>
    <font>
      <sz val="14"/>
      <color theme="1"/>
      <name val="Muli"/>
    </font>
    <font>
      <sz val="14"/>
      <name val="Muli"/>
    </font>
    <font>
      <b/>
      <sz val="14"/>
      <color indexed="8"/>
      <name val="Muli"/>
    </font>
    <font>
      <b/>
      <sz val="14"/>
      <name val="Muli"/>
    </font>
    <font>
      <b/>
      <u/>
      <sz val="14"/>
      <name val="Muli"/>
    </font>
    <font>
      <u/>
      <sz val="14"/>
      <name val="Muli"/>
    </font>
    <font>
      <b/>
      <sz val="22"/>
      <name val="Muli"/>
    </font>
    <font>
      <sz val="10"/>
      <color theme="1"/>
      <name val="Calibri"/>
      <family val="2"/>
      <scheme val="minor"/>
    </font>
    <font>
      <sz val="14"/>
      <color indexed="8"/>
      <name val="Muli"/>
    </font>
    <font>
      <b/>
      <sz val="12"/>
      <color rgb="FFFF0000"/>
      <name val="Muli"/>
    </font>
    <font>
      <b/>
      <sz val="12"/>
      <color indexed="8"/>
      <name val="Muli"/>
    </font>
    <font>
      <b/>
      <sz val="16"/>
      <name val="Muli"/>
    </font>
    <font>
      <sz val="16"/>
      <name val="Muli"/>
    </font>
    <font>
      <b/>
      <sz val="16"/>
      <color rgb="FFFF0000"/>
      <name val="Muli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Muli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hair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0" fontId="1" fillId="0" borderId="0"/>
    <xf numFmtId="0" fontId="7" fillId="0" borderId="0"/>
    <xf numFmtId="0" fontId="6" fillId="0" borderId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20" fillId="0" borderId="0"/>
    <xf numFmtId="0" fontId="7" fillId="0" borderId="0"/>
    <xf numFmtId="0" fontId="6" fillId="0" borderId="0"/>
    <xf numFmtId="0" fontId="8" fillId="0" borderId="0" applyNumberFormat="0" applyFill="0" applyBorder="0" applyAlignment="0" applyProtection="0">
      <alignment vertical="top"/>
      <protection locked="0"/>
    </xf>
    <xf numFmtId="165" fontId="7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32">
    <xf numFmtId="0" fontId="0" fillId="0" borderId="0" xfId="0"/>
    <xf numFmtId="0" fontId="4" fillId="0" borderId="6" xfId="1" applyFont="1" applyBorder="1" applyAlignment="1" applyProtection="1">
      <alignment vertical="center"/>
      <protection locked="0"/>
    </xf>
    <xf numFmtId="0" fontId="4" fillId="0" borderId="7" xfId="1" applyFont="1" applyBorder="1" applyAlignment="1" applyProtection="1">
      <alignment vertical="center"/>
      <protection locked="0"/>
    </xf>
    <xf numFmtId="0" fontId="4" fillId="0" borderId="9" xfId="1" applyFont="1" applyBorder="1" applyAlignment="1" applyProtection="1">
      <alignment vertical="center"/>
      <protection locked="0"/>
    </xf>
    <xf numFmtId="0" fontId="11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 applyProtection="1">
      <alignment horizontal="left" vertical="center"/>
      <protection locked="0"/>
    </xf>
    <xf numFmtId="0" fontId="4" fillId="0" borderId="0" xfId="1" applyFont="1" applyAlignment="1">
      <alignment vertical="center"/>
    </xf>
    <xf numFmtId="15" fontId="4" fillId="0" borderId="0" xfId="1" applyNumberFormat="1" applyFont="1" applyAlignment="1" applyProtection="1">
      <alignment horizontal="left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5" fontId="4" fillId="0" borderId="0" xfId="1" applyNumberFormat="1" applyFont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 wrapText="1"/>
      <protection locked="0"/>
    </xf>
    <xf numFmtId="0" fontId="5" fillId="0" borderId="9" xfId="1" applyFont="1" applyBorder="1" applyAlignment="1" applyProtection="1">
      <alignment vertical="center" wrapText="1"/>
      <protection locked="0"/>
    </xf>
    <xf numFmtId="0" fontId="12" fillId="0" borderId="0" xfId="1" applyFont="1" applyAlignment="1" applyProtection="1">
      <alignment vertical="center" wrapText="1"/>
      <protection locked="0"/>
    </xf>
    <xf numFmtId="0" fontId="5" fillId="0" borderId="0" xfId="1" applyFont="1" applyAlignment="1">
      <alignment vertical="center" wrapText="1"/>
    </xf>
    <xf numFmtId="0" fontId="5" fillId="0" borderId="0" xfId="1" applyFont="1" applyAlignment="1" applyProtection="1">
      <alignment vertical="center" wrapText="1"/>
      <protection locked="0"/>
    </xf>
    <xf numFmtId="0" fontId="2" fillId="2" borderId="1" xfId="9" applyFont="1" applyFill="1" applyBorder="1" applyAlignment="1">
      <alignment horizontal="center" vertical="center"/>
    </xf>
    <xf numFmtId="0" fontId="3" fillId="0" borderId="1" xfId="10" applyFont="1" applyBorder="1" applyAlignment="1">
      <alignment horizontal="center" vertical="center"/>
    </xf>
    <xf numFmtId="0" fontId="3" fillId="0" borderId="0" xfId="9" applyFont="1" applyAlignment="1">
      <alignment horizontal="left"/>
    </xf>
    <xf numFmtId="0" fontId="3" fillId="0" borderId="1" xfId="10" quotePrefix="1" applyFont="1" applyBorder="1" applyAlignment="1">
      <alignment horizontal="center"/>
    </xf>
    <xf numFmtId="0" fontId="3" fillId="0" borderId="9" xfId="9" applyFont="1" applyBorder="1" applyAlignment="1">
      <alignment horizontal="left"/>
    </xf>
    <xf numFmtId="0" fontId="5" fillId="4" borderId="2" xfId="11" applyFont="1" applyFill="1" applyBorder="1" applyAlignment="1">
      <alignment horizontal="left" vertical="center"/>
    </xf>
    <xf numFmtId="0" fontId="9" fillId="4" borderId="0" xfId="9" applyFont="1" applyFill="1" applyAlignment="1">
      <alignment vertical="top"/>
    </xf>
    <xf numFmtId="0" fontId="4" fillId="4" borderId="0" xfId="11" applyFont="1" applyFill="1" applyAlignment="1">
      <alignment vertical="top"/>
    </xf>
    <xf numFmtId="0" fontId="4" fillId="4" borderId="0" xfId="11" applyFont="1" applyFill="1" applyAlignment="1">
      <alignment horizontal="center" vertical="center"/>
    </xf>
    <xf numFmtId="0" fontId="5" fillId="4" borderId="3" xfId="11" applyFont="1" applyFill="1" applyBorder="1" applyAlignment="1">
      <alignment horizontal="left" vertical="center"/>
    </xf>
    <xf numFmtId="0" fontId="4" fillId="4" borderId="0" xfId="9" applyFont="1" applyFill="1" applyAlignment="1">
      <alignment horizontal="center" vertical="top"/>
    </xf>
    <xf numFmtId="0" fontId="5" fillId="4" borderId="10" xfId="11" applyFont="1" applyFill="1" applyBorder="1" applyAlignment="1">
      <alignment horizontal="left" vertical="center"/>
    </xf>
    <xf numFmtId="0" fontId="10" fillId="4" borderId="0" xfId="13" applyFont="1" applyFill="1" applyBorder="1" applyAlignment="1" applyProtection="1">
      <alignment vertical="top"/>
    </xf>
    <xf numFmtId="0" fontId="5" fillId="6" borderId="1" xfId="11" applyFont="1" applyFill="1" applyBorder="1" applyAlignment="1">
      <alignment horizontal="center" vertical="center" wrapText="1"/>
    </xf>
    <xf numFmtId="0" fontId="5" fillId="6" borderId="1" xfId="11" applyFont="1" applyFill="1" applyBorder="1" applyAlignment="1">
      <alignment horizontal="center" vertical="center"/>
    </xf>
    <xf numFmtId="0" fontId="5" fillId="8" borderId="1" xfId="11" applyFont="1" applyFill="1" applyBorder="1" applyAlignment="1">
      <alignment horizontal="center" vertical="center" wrapText="1"/>
    </xf>
    <xf numFmtId="167" fontId="5" fillId="6" borderId="1" xfId="11" applyNumberFormat="1" applyFont="1" applyFill="1" applyBorder="1" applyAlignment="1">
      <alignment horizontal="center" vertical="center"/>
    </xf>
    <xf numFmtId="0" fontId="14" fillId="3" borderId="1" xfId="11" applyFont="1" applyFill="1" applyBorder="1" applyAlignment="1">
      <alignment horizontal="center" vertical="center"/>
    </xf>
    <xf numFmtId="0" fontId="13" fillId="3" borderId="1" xfId="11" applyFont="1" applyFill="1" applyBorder="1" applyAlignment="1">
      <alignment horizontal="center" vertical="center" wrapText="1"/>
    </xf>
    <xf numFmtId="0" fontId="13" fillId="3" borderId="1" xfId="11" applyFont="1" applyFill="1" applyBorder="1" applyAlignment="1">
      <alignment vertical="center" wrapText="1"/>
    </xf>
    <xf numFmtId="1" fontId="15" fillId="3" borderId="1" xfId="12" applyNumberFormat="1" applyFont="1" applyFill="1" applyBorder="1" applyAlignment="1">
      <alignment horizontal="center" vertical="center" wrapText="1"/>
    </xf>
    <xf numFmtId="0" fontId="13" fillId="4" borderId="1" xfId="11" applyFont="1" applyFill="1" applyBorder="1" applyAlignment="1">
      <alignment horizontal="center" vertical="center"/>
    </xf>
    <xf numFmtId="3" fontId="21" fillId="0" borderId="1" xfId="12" applyNumberFormat="1" applyFont="1" applyBorder="1" applyAlignment="1">
      <alignment vertical="center"/>
    </xf>
    <xf numFmtId="3" fontId="13" fillId="0" borderId="1" xfId="12" applyNumberFormat="1" applyFont="1" applyBorder="1" applyAlignment="1">
      <alignment horizontal="center" vertical="center"/>
    </xf>
    <xf numFmtId="167" fontId="13" fillId="4" borderId="1" xfId="11" applyNumberFormat="1" applyFont="1" applyFill="1" applyBorder="1" applyAlignment="1">
      <alignment horizontal="center" vertical="center"/>
    </xf>
    <xf numFmtId="167" fontId="13" fillId="3" borderId="1" xfId="14" applyNumberFormat="1" applyFont="1" applyFill="1" applyBorder="1" applyAlignment="1">
      <alignment horizontal="center" vertical="center" wrapText="1"/>
    </xf>
    <xf numFmtId="166" fontId="14" fillId="3" borderId="1" xfId="5" applyNumberFormat="1" applyFont="1" applyFill="1" applyBorder="1" applyAlignment="1">
      <alignment horizontal="center" vertical="center"/>
    </xf>
    <xf numFmtId="0" fontId="13" fillId="0" borderId="0" xfId="9" applyFont="1" applyAlignment="1">
      <alignment horizontal="left"/>
    </xf>
    <xf numFmtId="0" fontId="4" fillId="7" borderId="1" xfId="11" applyFont="1" applyFill="1" applyBorder="1" applyAlignment="1">
      <alignment horizontal="center" vertical="center"/>
    </xf>
    <xf numFmtId="0" fontId="4" fillId="7" borderId="1" xfId="11" applyFont="1" applyFill="1" applyBorder="1" applyAlignment="1">
      <alignment horizontal="center" vertical="center" wrapText="1"/>
    </xf>
    <xf numFmtId="0" fontId="22" fillId="7" borderId="1" xfId="11" applyFont="1" applyFill="1" applyBorder="1" applyAlignment="1">
      <alignment horizontal="center" vertical="center"/>
    </xf>
    <xf numFmtId="1" fontId="23" fillId="7" borderId="1" xfId="12" applyNumberFormat="1" applyFont="1" applyFill="1" applyBorder="1" applyAlignment="1">
      <alignment horizontal="center" vertical="center" wrapText="1"/>
    </xf>
    <xf numFmtId="3" fontId="23" fillId="7" borderId="1" xfId="12" applyNumberFormat="1" applyFont="1" applyFill="1" applyBorder="1" applyAlignment="1">
      <alignment horizontal="center" vertical="center"/>
    </xf>
    <xf numFmtId="167" fontId="4" fillId="7" borderId="1" xfId="11" applyNumberFormat="1" applyFont="1" applyFill="1" applyBorder="1" applyAlignment="1">
      <alignment horizontal="center" vertical="center"/>
    </xf>
    <xf numFmtId="167" fontId="4" fillId="7" borderId="1" xfId="14" applyNumberFormat="1" applyFont="1" applyFill="1" applyBorder="1" applyAlignment="1">
      <alignment horizontal="center" vertical="center" wrapText="1"/>
    </xf>
    <xf numFmtId="166" fontId="4" fillId="7" borderId="1" xfId="5" applyNumberFormat="1" applyFont="1" applyFill="1" applyBorder="1" applyAlignment="1">
      <alignment horizontal="center" vertical="center"/>
    </xf>
    <xf numFmtId="0" fontId="14" fillId="4" borderId="0" xfId="11" applyFont="1" applyFill="1" applyAlignment="1">
      <alignment horizontal="center" vertical="center" wrapText="1"/>
    </xf>
    <xf numFmtId="0" fontId="17" fillId="4" borderId="0" xfId="11" applyFont="1" applyFill="1" applyAlignment="1">
      <alignment horizontal="center" vertical="center" wrapText="1"/>
    </xf>
    <xf numFmtId="3" fontId="16" fillId="5" borderId="1" xfId="11" applyNumberFormat="1" applyFont="1" applyFill="1" applyBorder="1" applyAlignment="1">
      <alignment horizontal="center" vertical="center" wrapText="1"/>
    </xf>
    <xf numFmtId="3" fontId="16" fillId="0" borderId="1" xfId="11" applyNumberFormat="1" applyFont="1" applyBorder="1" applyAlignment="1">
      <alignment horizontal="center" vertical="center" wrapText="1"/>
    </xf>
    <xf numFmtId="167" fontId="14" fillId="4" borderId="0" xfId="11" applyNumberFormat="1" applyFont="1" applyFill="1" applyAlignment="1">
      <alignment horizontal="center" vertical="center" wrapText="1"/>
    </xf>
    <xf numFmtId="0" fontId="14" fillId="4" borderId="0" xfId="11" applyFont="1" applyFill="1" applyAlignment="1">
      <alignment horizontal="center" vertical="center"/>
    </xf>
    <xf numFmtId="0" fontId="11" fillId="4" borderId="0" xfId="11" applyFont="1" applyFill="1" applyAlignment="1">
      <alignment horizontal="center" vertical="center"/>
    </xf>
    <xf numFmtId="14" fontId="12" fillId="4" borderId="0" xfId="11" quotePrefix="1" applyNumberFormat="1" applyFont="1" applyFill="1" applyAlignment="1">
      <alignment horizontal="center" vertical="center"/>
    </xf>
    <xf numFmtId="0" fontId="5" fillId="4" borderId="0" xfId="11" applyFont="1" applyFill="1" applyAlignment="1">
      <alignment horizontal="center" vertical="center" wrapText="1"/>
    </xf>
    <xf numFmtId="167" fontId="4" fillId="4" borderId="0" xfId="14" applyNumberFormat="1" applyFont="1" applyFill="1" applyAlignment="1">
      <alignment horizontal="center" vertical="center"/>
    </xf>
    <xf numFmtId="0" fontId="17" fillId="0" borderId="0" xfId="11" applyFont="1" applyAlignment="1">
      <alignment vertical="center" wrapText="1"/>
    </xf>
    <xf numFmtId="0" fontId="17" fillId="4" borderId="0" xfId="11" applyFont="1" applyFill="1" applyAlignment="1">
      <alignment horizontal="center" vertical="center"/>
    </xf>
    <xf numFmtId="0" fontId="18" fillId="4" borderId="0" xfId="11" applyFont="1" applyFill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4" fillId="0" borderId="0" xfId="1" applyFont="1" applyAlignment="1" applyProtection="1">
      <alignment horizontal="right" vertical="center"/>
      <protection locked="0"/>
    </xf>
    <xf numFmtId="0" fontId="2" fillId="0" borderId="0" xfId="9" applyFont="1" applyAlignment="1">
      <alignment horizontal="left" wrapText="1"/>
    </xf>
    <xf numFmtId="0" fontId="25" fillId="4" borderId="0" xfId="6" applyFont="1" applyFill="1" applyAlignment="1">
      <alignment horizontal="center" vertical="center"/>
    </xf>
    <xf numFmtId="167" fontId="25" fillId="4" borderId="8" xfId="6" quotePrefix="1" applyNumberFormat="1" applyFont="1" applyFill="1" applyBorder="1" applyAlignment="1">
      <alignment horizontal="center" vertical="center"/>
    </xf>
    <xf numFmtId="15" fontId="24" fillId="4" borderId="1" xfId="6" quotePrefix="1" applyNumberFormat="1" applyFont="1" applyFill="1" applyBorder="1" applyAlignment="1">
      <alignment horizontal="center" vertical="center"/>
    </xf>
    <xf numFmtId="15" fontId="25" fillId="4" borderId="1" xfId="6" applyNumberFormat="1" applyFont="1" applyFill="1" applyBorder="1" applyAlignment="1">
      <alignment horizontal="left" vertical="center"/>
    </xf>
    <xf numFmtId="164" fontId="25" fillId="4" borderId="0" xfId="6" applyNumberFormat="1" applyFont="1" applyFill="1" applyAlignment="1">
      <alignment horizontal="center" vertical="center"/>
    </xf>
    <xf numFmtId="0" fontId="25" fillId="4" borderId="1" xfId="6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8" fillId="8" borderId="21" xfId="0" applyFont="1" applyFill="1" applyBorder="1" applyAlignment="1">
      <alignment horizontal="left" vertical="center" wrapText="1"/>
    </xf>
    <xf numFmtId="14" fontId="24" fillId="4" borderId="1" xfId="7" quotePrefix="1" applyNumberFormat="1" applyFont="1" applyFill="1" applyBorder="1" applyAlignment="1">
      <alignment horizontal="left" vertical="center"/>
    </xf>
    <xf numFmtId="0" fontId="28" fillId="8" borderId="21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/>
    </xf>
    <xf numFmtId="0" fontId="29" fillId="3" borderId="0" xfId="0" applyFont="1" applyFill="1" applyAlignment="1">
      <alignment vertical="center"/>
    </xf>
    <xf numFmtId="0" fontId="27" fillId="0" borderId="1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3" fontId="21" fillId="0" borderId="1" xfId="12" applyNumberFormat="1" applyFont="1" applyBorder="1" applyAlignment="1">
      <alignment horizontal="center" vertical="center"/>
    </xf>
    <xf numFmtId="3" fontId="30" fillId="0" borderId="1" xfId="12" applyNumberFormat="1" applyFont="1" applyBorder="1" applyAlignment="1">
      <alignment horizontal="center" vertical="center"/>
    </xf>
    <xf numFmtId="166" fontId="14" fillId="3" borderId="1" xfId="5" applyNumberFormat="1" applyFont="1" applyFill="1" applyBorder="1" applyAlignment="1">
      <alignment horizontal="center" vertical="center" wrapText="1"/>
    </xf>
    <xf numFmtId="0" fontId="5" fillId="10" borderId="0" xfId="11" applyFont="1" applyFill="1" applyAlignment="1">
      <alignment horizontal="center" vertical="center"/>
    </xf>
    <xf numFmtId="0" fontId="5" fillId="10" borderId="0" xfId="11" applyFont="1" applyFill="1" applyAlignment="1">
      <alignment horizontal="left" vertical="center"/>
    </xf>
    <xf numFmtId="14" fontId="12" fillId="10" borderId="0" xfId="11" quotePrefix="1" applyNumberFormat="1" applyFont="1" applyFill="1" applyAlignment="1">
      <alignment horizontal="center" vertical="center"/>
    </xf>
    <xf numFmtId="0" fontId="5" fillId="10" borderId="0" xfId="11" applyFont="1" applyFill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168" fontId="4" fillId="4" borderId="1" xfId="14" applyNumberFormat="1" applyFont="1" applyFill="1" applyBorder="1" applyAlignment="1">
      <alignment horizontal="center" vertical="center"/>
    </xf>
    <xf numFmtId="167" fontId="4" fillId="4" borderId="1" xfId="14" applyNumberFormat="1" applyFont="1" applyFill="1" applyBorder="1" applyAlignment="1">
      <alignment horizontal="left" vertical="center"/>
    </xf>
    <xf numFmtId="0" fontId="4" fillId="4" borderId="1" xfId="1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/>
    </xf>
    <xf numFmtId="0" fontId="19" fillId="0" borderId="11" xfId="1" applyFont="1" applyBorder="1" applyAlignment="1" applyProtection="1">
      <alignment horizontal="center" vertical="center"/>
      <protection locked="0"/>
    </xf>
    <xf numFmtId="0" fontId="19" fillId="0" borderId="12" xfId="1" applyFont="1" applyBorder="1" applyAlignment="1" applyProtection="1">
      <alignment horizontal="center" vertical="center"/>
      <protection locked="0"/>
    </xf>
    <xf numFmtId="0" fontId="19" fillId="0" borderId="13" xfId="1" applyFont="1" applyBorder="1" applyAlignment="1" applyProtection="1">
      <alignment horizontal="center" vertical="center"/>
      <protection locked="0"/>
    </xf>
    <xf numFmtId="0" fontId="19" fillId="0" borderId="14" xfId="1" applyFont="1" applyBorder="1" applyAlignment="1" applyProtection="1">
      <alignment horizontal="center" vertical="center"/>
      <protection locked="0"/>
    </xf>
    <xf numFmtId="0" fontId="19" fillId="0" borderId="0" xfId="1" applyFont="1" applyAlignment="1" applyProtection="1">
      <alignment horizontal="center" vertical="center"/>
      <protection locked="0"/>
    </xf>
    <xf numFmtId="0" fontId="19" fillId="0" borderId="15" xfId="1" applyFont="1" applyBorder="1" applyAlignment="1" applyProtection="1">
      <alignment horizontal="center" vertical="center"/>
      <protection locked="0"/>
    </xf>
    <xf numFmtId="0" fontId="19" fillId="0" borderId="16" xfId="1" applyFont="1" applyBorder="1" applyAlignment="1" applyProtection="1">
      <alignment horizontal="center" vertical="center"/>
      <protection locked="0"/>
    </xf>
    <xf numFmtId="0" fontId="19" fillId="0" borderId="17" xfId="1" applyFont="1" applyBorder="1" applyAlignment="1" applyProtection="1">
      <alignment horizontal="center" vertical="center"/>
      <protection locked="0"/>
    </xf>
    <xf numFmtId="0" fontId="19" fillId="0" borderId="18" xfId="1" applyFont="1" applyBorder="1" applyAlignment="1" applyProtection="1">
      <alignment horizontal="center" vertical="center"/>
      <protection locked="0"/>
    </xf>
    <xf numFmtId="49" fontId="3" fillId="0" borderId="19" xfId="9" applyNumberFormat="1" applyFont="1" applyBorder="1" applyAlignment="1">
      <alignment horizontal="center" vertical="center"/>
    </xf>
    <xf numFmtId="0" fontId="24" fillId="4" borderId="4" xfId="6" applyFont="1" applyFill="1" applyBorder="1" applyAlignment="1">
      <alignment horizontal="left" vertical="center"/>
    </xf>
    <xf numFmtId="0" fontId="24" fillId="4" borderId="5" xfId="6" applyFont="1" applyFill="1" applyBorder="1" applyAlignment="1">
      <alignment horizontal="left" vertical="center"/>
    </xf>
    <xf numFmtId="0" fontId="25" fillId="4" borderId="4" xfId="6" applyFont="1" applyFill="1" applyBorder="1" applyAlignment="1">
      <alignment horizontal="center" vertical="center"/>
    </xf>
    <xf numFmtId="0" fontId="25" fillId="4" borderId="5" xfId="6" applyFont="1" applyFill="1" applyBorder="1" applyAlignment="1">
      <alignment horizontal="center" vertical="center"/>
    </xf>
    <xf numFmtId="49" fontId="4" fillId="4" borderId="3" xfId="9" applyNumberFormat="1" applyFont="1" applyFill="1" applyBorder="1" applyAlignment="1">
      <alignment horizontal="center" vertical="center"/>
    </xf>
    <xf numFmtId="0" fontId="5" fillId="4" borderId="4" xfId="6" applyFont="1" applyFill="1" applyBorder="1" applyAlignment="1">
      <alignment horizontal="center" vertical="center"/>
    </xf>
    <xf numFmtId="0" fontId="5" fillId="4" borderId="5" xfId="6" applyFont="1" applyFill="1" applyBorder="1" applyAlignment="1">
      <alignment horizontal="center" vertical="center"/>
    </xf>
    <xf numFmtId="0" fontId="17" fillId="0" borderId="0" xfId="11" applyFont="1" applyAlignment="1">
      <alignment horizontal="center" vertical="center" wrapText="1"/>
    </xf>
    <xf numFmtId="0" fontId="17" fillId="0" borderId="0" xfId="11" applyFont="1" applyAlignment="1">
      <alignment horizontal="center" vertical="center"/>
    </xf>
    <xf numFmtId="167" fontId="17" fillId="4" borderId="0" xfId="11" applyNumberFormat="1" applyFont="1" applyFill="1" applyAlignment="1">
      <alignment horizontal="center" vertical="center"/>
    </xf>
    <xf numFmtId="16" fontId="25" fillId="4" borderId="4" xfId="6" applyNumberFormat="1" applyFont="1" applyFill="1" applyBorder="1" applyAlignment="1">
      <alignment horizontal="center" vertical="center"/>
    </xf>
    <xf numFmtId="16" fontId="25" fillId="4" borderId="5" xfId="6" applyNumberFormat="1" applyFont="1" applyFill="1" applyBorder="1" applyAlignment="1">
      <alignment horizontal="center" vertical="center"/>
    </xf>
    <xf numFmtId="49" fontId="4" fillId="4" borderId="10" xfId="9" applyNumberFormat="1" applyFont="1" applyFill="1" applyBorder="1" applyAlignment="1">
      <alignment horizontal="center" vertical="center"/>
    </xf>
    <xf numFmtId="164" fontId="25" fillId="4" borderId="4" xfId="6" applyNumberFormat="1" applyFont="1" applyFill="1" applyBorder="1" applyAlignment="1">
      <alignment horizontal="center" vertical="center"/>
    </xf>
    <xf numFmtId="164" fontId="25" fillId="4" borderId="5" xfId="6" applyNumberFormat="1" applyFont="1" applyFill="1" applyBorder="1" applyAlignment="1">
      <alignment horizontal="center" vertical="center"/>
    </xf>
    <xf numFmtId="0" fontId="27" fillId="9" borderId="20" xfId="0" applyFont="1" applyFill="1" applyBorder="1" applyAlignment="1">
      <alignment horizontal="center" vertical="center"/>
    </xf>
  </cellXfs>
  <cellStyles count="16">
    <cellStyle name="Comma 6" xfId="4" xr:uid="{00000000-0005-0000-0000-000000000000}"/>
    <cellStyle name="Comma 6 2 3" xfId="14" xr:uid="{5CA6B3E7-2058-469B-87D5-04B924B7C54B}"/>
    <cellStyle name="Comma 74 2" xfId="5" xr:uid="{00000000-0005-0000-0000-000001000000}"/>
    <cellStyle name="Currency 49" xfId="15" xr:uid="{85C6F4B6-C112-4F54-A878-C77AFC0F5C59}"/>
    <cellStyle name="Hyperlink 2" xfId="8" xr:uid="{00000000-0005-0000-0000-000003000000}"/>
    <cellStyle name="Hyperlink 2 3" xfId="13" xr:uid="{B727D9D0-84E6-4DF8-B342-7ABCBEBD8174}"/>
    <cellStyle name="Normal" xfId="0" builtinId="0"/>
    <cellStyle name="Normal 10" xfId="2" xr:uid="{00000000-0005-0000-0000-000005000000}"/>
    <cellStyle name="Normal 10 2" xfId="6" xr:uid="{00000000-0005-0000-0000-000006000000}"/>
    <cellStyle name="Normal 10 2 7" xfId="11" xr:uid="{65BEB995-1E94-4476-9266-9BADBFF23FA2}"/>
    <cellStyle name="Normal 133 3" xfId="3" xr:uid="{00000000-0005-0000-0000-000007000000}"/>
    <cellStyle name="Normal 133 3 2" xfId="12" xr:uid="{186D8541-767F-4F6E-8F3A-7692C1FA27E3}"/>
    <cellStyle name="Normal 133 3 3" xfId="7" xr:uid="{00000000-0005-0000-0000-000008000000}"/>
    <cellStyle name="Normal 148" xfId="9" xr:uid="{6F87159A-0FEF-4A7F-BB86-26EE144F80A2}"/>
    <cellStyle name="Normal 2" xfId="10" xr:uid="{57F13262-63B5-4240-AE01-5ED34A8A2EBE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164029</xdr:colOff>
      <xdr:row>10</xdr:row>
      <xdr:rowOff>1456790</xdr:rowOff>
    </xdr:from>
    <xdr:to>
      <xdr:col>14</xdr:col>
      <xdr:colOff>2062520</xdr:colOff>
      <xdr:row>11</xdr:row>
      <xdr:rowOff>1039220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546616-A8AD-4483-B12A-65F881328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94629" y="4786730"/>
          <a:ext cx="1898491" cy="119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2F201-6F8C-40ED-A6F5-6CF86C18A5E5}">
  <sheetPr>
    <pageSetUpPr fitToPage="1"/>
  </sheetPr>
  <dimension ref="A1:P64"/>
  <sheetViews>
    <sheetView topLeftCell="A6" zoomScale="55" zoomScaleNormal="55" zoomScalePageLayoutView="55" workbookViewId="0">
      <selection activeCell="K12" sqref="K12"/>
    </sheetView>
  </sheetViews>
  <sheetFormatPr defaultColWidth="8.36328125" defaultRowHeight="18"/>
  <cols>
    <col min="1" max="1" width="16.36328125" style="20" customWidth="1"/>
    <col min="2" max="2" width="14.54296875" style="20" customWidth="1"/>
    <col min="3" max="3" width="17.453125" style="20" customWidth="1"/>
    <col min="4" max="4" width="12.08984375" style="20" hidden="1" customWidth="1"/>
    <col min="5" max="5" width="12.08984375" style="20" customWidth="1"/>
    <col min="6" max="6" width="15.08984375" style="20" customWidth="1"/>
    <col min="7" max="7" width="14.453125" style="20" customWidth="1"/>
    <col min="8" max="8" width="21.90625" style="69" customWidth="1"/>
    <col min="9" max="9" width="11.6328125" style="20" customWidth="1"/>
    <col min="10" max="10" width="29.453125" style="20" customWidth="1"/>
    <col min="11" max="11" width="10.90625" style="20" customWidth="1"/>
    <col min="12" max="12" width="23.6328125" style="20" customWidth="1"/>
    <col min="13" max="13" width="19" style="20" customWidth="1"/>
    <col min="14" max="14" width="30.08984375" style="20" customWidth="1"/>
    <col min="15" max="15" width="31.6328125" style="20" customWidth="1"/>
    <col min="16" max="16" width="13.54296875" style="20" customWidth="1"/>
    <col min="17" max="16384" width="8.36328125" style="20"/>
  </cols>
  <sheetData>
    <row r="1" spans="1:16" ht="22.5" customHeight="1">
      <c r="A1" s="106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8"/>
      <c r="N1" s="18" t="s">
        <v>0</v>
      </c>
      <c r="O1" s="19" t="s">
        <v>32</v>
      </c>
    </row>
    <row r="2" spans="1:16" ht="22.5" customHeight="1">
      <c r="A2" s="109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  <c r="N2" s="18" t="s">
        <v>1</v>
      </c>
      <c r="O2" s="21" t="s">
        <v>2</v>
      </c>
    </row>
    <row r="3" spans="1:16" ht="22.5" customHeight="1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4"/>
      <c r="N3" s="18" t="s">
        <v>4</v>
      </c>
      <c r="O3" s="21">
        <v>1</v>
      </c>
    </row>
    <row r="4" spans="1:16" ht="22.5" customHeight="1">
      <c r="A4" s="1"/>
      <c r="B4" s="1"/>
      <c r="C4" s="1"/>
      <c r="D4" s="1"/>
      <c r="E4" s="1"/>
      <c r="F4" s="1"/>
      <c r="G4" s="2"/>
      <c r="H4" s="13"/>
      <c r="I4" s="2"/>
      <c r="J4" s="2"/>
      <c r="K4" s="1"/>
      <c r="L4" s="1"/>
      <c r="M4" s="1"/>
      <c r="N4" s="22"/>
      <c r="O4" s="22"/>
    </row>
    <row r="5" spans="1:16" ht="18" customHeight="1">
      <c r="A5" s="23" t="s">
        <v>5</v>
      </c>
      <c r="B5" s="115" t="s">
        <v>58</v>
      </c>
      <c r="C5" s="115"/>
      <c r="D5" s="115"/>
      <c r="E5" s="24"/>
      <c r="F5" s="25"/>
      <c r="G5" s="116" t="s">
        <v>6</v>
      </c>
      <c r="H5" s="117"/>
      <c r="I5" s="118" t="s">
        <v>37</v>
      </c>
      <c r="J5" s="119"/>
      <c r="K5" s="70"/>
      <c r="L5" s="70"/>
      <c r="M5" s="71"/>
      <c r="N5" s="72" t="s">
        <v>7</v>
      </c>
      <c r="O5" s="73">
        <v>45820</v>
      </c>
    </row>
    <row r="6" spans="1:16" ht="24">
      <c r="A6" s="27" t="s">
        <v>8</v>
      </c>
      <c r="B6" s="120"/>
      <c r="C6" s="120"/>
      <c r="D6" s="120"/>
      <c r="E6" s="28"/>
      <c r="F6" s="25"/>
      <c r="G6" s="116" t="s">
        <v>9</v>
      </c>
      <c r="H6" s="117"/>
      <c r="I6" s="121" t="s">
        <v>93</v>
      </c>
      <c r="J6" s="122"/>
      <c r="K6" s="70"/>
      <c r="L6" s="70"/>
      <c r="M6" s="71"/>
      <c r="N6" s="72" t="s">
        <v>10</v>
      </c>
      <c r="O6" s="81" t="s">
        <v>94</v>
      </c>
    </row>
    <row r="7" spans="1:16" ht="21.75" customHeight="1">
      <c r="A7" s="27" t="s">
        <v>11</v>
      </c>
      <c r="B7" s="120"/>
      <c r="C7" s="120"/>
      <c r="D7" s="120"/>
      <c r="E7" s="28"/>
      <c r="F7" s="25"/>
      <c r="G7" s="116" t="s">
        <v>12</v>
      </c>
      <c r="H7" s="117"/>
      <c r="I7" s="126">
        <f>O5+12</f>
        <v>45832</v>
      </c>
      <c r="J7" s="127"/>
      <c r="K7" s="70"/>
      <c r="L7" s="70"/>
      <c r="M7" s="71"/>
      <c r="N7" s="72" t="s">
        <v>13</v>
      </c>
      <c r="O7" s="105" t="s">
        <v>95</v>
      </c>
    </row>
    <row r="8" spans="1:16" ht="21.65" customHeight="1">
      <c r="A8" s="29" t="s">
        <v>14</v>
      </c>
      <c r="B8" s="128"/>
      <c r="C8" s="128"/>
      <c r="D8" s="128"/>
      <c r="E8" s="30"/>
      <c r="F8" s="25"/>
      <c r="G8" s="116" t="s">
        <v>15</v>
      </c>
      <c r="H8" s="117"/>
      <c r="I8" s="129"/>
      <c r="J8" s="130"/>
      <c r="K8" s="74"/>
      <c r="L8" s="74"/>
      <c r="M8" s="71"/>
      <c r="N8" s="72" t="s">
        <v>16</v>
      </c>
      <c r="O8" s="75" t="s">
        <v>96</v>
      </c>
    </row>
    <row r="9" spans="1:16" ht="14.25" customHeight="1">
      <c r="A9" s="3"/>
      <c r="B9" s="3"/>
      <c r="C9" s="3"/>
      <c r="D9" s="3"/>
      <c r="E9" s="3"/>
      <c r="F9" s="2"/>
      <c r="G9" s="3"/>
      <c r="H9" s="14"/>
      <c r="I9" s="3"/>
      <c r="J9" s="3"/>
      <c r="K9" s="2"/>
      <c r="L9" s="2"/>
      <c r="M9" s="2"/>
      <c r="N9" s="22"/>
      <c r="O9" s="22"/>
    </row>
    <row r="10" spans="1:16" ht="72">
      <c r="A10" s="31" t="s">
        <v>17</v>
      </c>
      <c r="B10" s="31" t="s">
        <v>18</v>
      </c>
      <c r="C10" s="31" t="s">
        <v>19</v>
      </c>
      <c r="D10" s="31" t="s">
        <v>33</v>
      </c>
      <c r="E10" s="31" t="s">
        <v>34</v>
      </c>
      <c r="F10" s="31" t="s">
        <v>20</v>
      </c>
      <c r="G10" s="31" t="s">
        <v>21</v>
      </c>
      <c r="H10" s="31" t="s">
        <v>35</v>
      </c>
      <c r="I10" s="32" t="s">
        <v>22</v>
      </c>
      <c r="J10" s="33" t="s">
        <v>23</v>
      </c>
      <c r="K10" s="33" t="s">
        <v>24</v>
      </c>
      <c r="L10" s="33" t="s">
        <v>25</v>
      </c>
      <c r="M10" s="34" t="s">
        <v>26</v>
      </c>
      <c r="N10" s="32" t="s">
        <v>27</v>
      </c>
      <c r="O10" s="32" t="s">
        <v>3</v>
      </c>
      <c r="P10" s="32" t="s">
        <v>36</v>
      </c>
    </row>
    <row r="11" spans="1:16" s="45" customFormat="1" ht="126.75" customHeight="1">
      <c r="A11" s="35" t="s">
        <v>47</v>
      </c>
      <c r="B11" s="36"/>
      <c r="C11" s="37" t="s">
        <v>48</v>
      </c>
      <c r="D11" s="37"/>
      <c r="E11" s="37"/>
      <c r="F11" s="37" t="s">
        <v>49</v>
      </c>
      <c r="G11" s="36" t="s">
        <v>50</v>
      </c>
      <c r="H11" s="38" t="s">
        <v>51</v>
      </c>
      <c r="I11" s="39" t="s">
        <v>52</v>
      </c>
      <c r="J11" s="88">
        <f>'BARCODE DETAIL '!I22</f>
        <v>14304</v>
      </c>
      <c r="K11" s="41">
        <v>0</v>
      </c>
      <c r="L11" s="89">
        <f>J11-K11</f>
        <v>14304</v>
      </c>
      <c r="M11" s="42">
        <v>300</v>
      </c>
      <c r="N11" s="43">
        <f>L11*M11</f>
        <v>4291200</v>
      </c>
      <c r="O11" s="90" t="s">
        <v>55</v>
      </c>
      <c r="P11" s="44"/>
    </row>
    <row r="12" spans="1:16" s="45" customFormat="1" ht="92.25" customHeight="1">
      <c r="A12" s="35"/>
      <c r="B12" s="36"/>
      <c r="C12" s="37"/>
      <c r="D12" s="37"/>
      <c r="E12" s="37"/>
      <c r="F12" s="37"/>
      <c r="G12" s="36"/>
      <c r="H12" s="38"/>
      <c r="I12" s="39"/>
      <c r="J12" s="40"/>
      <c r="K12" s="41"/>
      <c r="L12" s="89"/>
      <c r="M12" s="42"/>
      <c r="N12" s="43"/>
      <c r="O12" s="44"/>
      <c r="P12" s="44"/>
    </row>
    <row r="13" spans="1:16" ht="21.75" customHeight="1">
      <c r="A13" s="46"/>
      <c r="B13" s="46"/>
      <c r="C13" s="47"/>
      <c r="D13" s="47"/>
      <c r="E13" s="47"/>
      <c r="F13" s="47"/>
      <c r="G13" s="48"/>
      <c r="H13" s="49"/>
      <c r="I13" s="46"/>
      <c r="J13" s="50"/>
      <c r="K13" s="50"/>
      <c r="L13" s="50"/>
      <c r="M13" s="51"/>
      <c r="N13" s="52"/>
      <c r="O13" s="53"/>
      <c r="P13" s="53"/>
    </row>
    <row r="14" spans="1:16" s="45" customFormat="1" ht="33.65" customHeight="1">
      <c r="A14" s="54"/>
      <c r="B14" s="54"/>
      <c r="C14" s="54"/>
      <c r="D14" s="54"/>
      <c r="E14" s="54"/>
      <c r="F14" s="54"/>
      <c r="G14" s="54"/>
      <c r="H14" s="55"/>
      <c r="I14" s="55" t="s">
        <v>28</v>
      </c>
      <c r="J14" s="56">
        <f>SUM(J11:J13)</f>
        <v>14304</v>
      </c>
      <c r="K14" s="57"/>
      <c r="L14" s="56">
        <f>SUM(L11:L13)</f>
        <v>14304</v>
      </c>
      <c r="M14" s="58"/>
      <c r="N14" s="43">
        <f>SUM(N11:N13)</f>
        <v>4291200</v>
      </c>
      <c r="O14" s="59"/>
    </row>
    <row r="15" spans="1:16" ht="21.75" customHeight="1">
      <c r="A15" s="60"/>
      <c r="B15" s="60"/>
      <c r="C15" s="61"/>
      <c r="D15" s="61"/>
      <c r="E15" s="61"/>
      <c r="F15" s="61"/>
      <c r="G15" s="61"/>
      <c r="H15" s="62"/>
      <c r="I15" s="26"/>
      <c r="J15" s="26"/>
      <c r="K15" s="26"/>
      <c r="L15" s="26"/>
      <c r="M15" s="63"/>
      <c r="N15" s="63"/>
      <c r="O15" s="26"/>
    </row>
    <row r="16" spans="1:16" ht="21.75" customHeight="1">
      <c r="A16" s="91" t="s">
        <v>56</v>
      </c>
      <c r="B16" s="92" t="s">
        <v>57</v>
      </c>
      <c r="C16" s="93"/>
      <c r="D16" s="93"/>
      <c r="E16" s="93"/>
      <c r="F16" s="93"/>
      <c r="G16" s="93"/>
      <c r="H16" s="94"/>
      <c r="I16" s="26"/>
      <c r="J16" s="26"/>
      <c r="K16" s="26"/>
      <c r="L16" s="26"/>
      <c r="M16" s="63"/>
      <c r="N16" s="63"/>
      <c r="O16" s="26"/>
    </row>
    <row r="17" spans="1:15" ht="21.75" customHeight="1">
      <c r="A17" s="60"/>
      <c r="B17" s="60"/>
      <c r="C17" s="61"/>
      <c r="D17" s="61"/>
      <c r="E17" s="61"/>
      <c r="F17" s="61"/>
      <c r="G17" s="61"/>
      <c r="H17" s="62"/>
      <c r="I17" s="26"/>
      <c r="J17" s="26"/>
      <c r="K17" s="26"/>
      <c r="L17" s="26"/>
      <c r="M17" s="97"/>
      <c r="N17" s="98"/>
      <c r="O17" s="99"/>
    </row>
    <row r="18" spans="1:15" ht="21.75" customHeight="1">
      <c r="A18" s="60"/>
      <c r="B18" s="60"/>
      <c r="C18" s="61"/>
      <c r="D18" s="61"/>
      <c r="E18" s="61"/>
      <c r="F18" s="61"/>
      <c r="G18" s="61"/>
      <c r="H18" s="62"/>
      <c r="I18" s="26"/>
      <c r="J18" s="26"/>
      <c r="K18" s="26"/>
      <c r="L18" s="26"/>
      <c r="M18" s="63"/>
      <c r="N18" s="63"/>
      <c r="O18" s="26"/>
    </row>
    <row r="19" spans="1:15" s="45" customFormat="1" ht="21.75" customHeight="1">
      <c r="A19" s="123" t="s">
        <v>29</v>
      </c>
      <c r="B19" s="123"/>
      <c r="C19" s="64"/>
      <c r="D19" s="65"/>
      <c r="E19" s="65"/>
      <c r="F19" s="124" t="s">
        <v>30</v>
      </c>
      <c r="G19" s="124"/>
      <c r="H19" s="124"/>
      <c r="I19" s="66"/>
      <c r="J19" s="67"/>
      <c r="K19" s="67"/>
      <c r="L19" s="67"/>
      <c r="M19" s="125" t="s">
        <v>31</v>
      </c>
      <c r="N19" s="125"/>
      <c r="O19" s="59"/>
    </row>
    <row r="20" spans="1:15" ht="21.75" customHeight="1">
      <c r="A20" s="4"/>
      <c r="B20" s="5"/>
      <c r="C20" s="4"/>
      <c r="D20" s="4"/>
      <c r="E20" s="4"/>
      <c r="F20" s="4"/>
      <c r="G20" s="4"/>
      <c r="H20" s="15"/>
      <c r="I20" s="6"/>
      <c r="J20" s="6"/>
      <c r="K20" s="6"/>
    </row>
    <row r="21" spans="1:15" ht="21.75" customHeight="1">
      <c r="A21" s="4"/>
      <c r="B21" s="5"/>
      <c r="C21" s="4"/>
      <c r="D21" s="4"/>
      <c r="E21" s="4"/>
      <c r="F21" s="4"/>
      <c r="G21" s="4"/>
      <c r="H21" s="15"/>
      <c r="I21" s="6"/>
      <c r="J21" s="6"/>
      <c r="K21" s="6"/>
    </row>
    <row r="22" spans="1:15" ht="21.75" customHeight="1">
      <c r="A22" s="7"/>
      <c r="B22" s="8"/>
      <c r="C22" s="4"/>
      <c r="D22" s="4"/>
      <c r="E22" s="4"/>
      <c r="F22" s="4"/>
      <c r="G22" s="4"/>
      <c r="H22" s="16"/>
      <c r="I22" s="9"/>
      <c r="J22" s="4"/>
      <c r="K22" s="6"/>
    </row>
    <row r="23" spans="1:15" ht="21.75" customHeight="1">
      <c r="A23" s="6"/>
      <c r="B23" s="10"/>
      <c r="C23" s="68"/>
      <c r="D23" s="6"/>
      <c r="E23" s="6"/>
      <c r="F23" s="11"/>
      <c r="G23" s="11"/>
      <c r="H23" s="17"/>
      <c r="I23" s="12"/>
      <c r="J23" s="12"/>
      <c r="K23" s="6"/>
    </row>
    <row r="24" spans="1:15" ht="21.75" customHeight="1"/>
    <row r="25" spans="1:15" ht="21.75" customHeight="1"/>
    <row r="26" spans="1:15" ht="21.75" customHeight="1"/>
    <row r="27" spans="1:15" ht="21.75" customHeight="1"/>
    <row r="28" spans="1:15" ht="21.75" customHeight="1"/>
    <row r="29" spans="1:15" ht="21.75" customHeight="1"/>
    <row r="30" spans="1:15" ht="21.75" customHeight="1"/>
    <row r="31" spans="1:15" ht="21.75" customHeight="1"/>
    <row r="32" spans="1:1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3.75" customHeight="1"/>
    <row r="62" ht="23.75" customHeight="1"/>
    <row r="63" ht="23.75" customHeight="1"/>
    <row r="64" ht="23.75" customHeight="1"/>
  </sheetData>
  <mergeCells count="16">
    <mergeCell ref="A19:B19"/>
    <mergeCell ref="F19:H19"/>
    <mergeCell ref="M19:N19"/>
    <mergeCell ref="B7:D7"/>
    <mergeCell ref="G7:H7"/>
    <mergeCell ref="I7:J7"/>
    <mergeCell ref="B8:D8"/>
    <mergeCell ref="G8:H8"/>
    <mergeCell ref="I8:J8"/>
    <mergeCell ref="A1:M3"/>
    <mergeCell ref="B5:D5"/>
    <mergeCell ref="G5:H5"/>
    <mergeCell ref="I5:J5"/>
    <mergeCell ref="B6:D6"/>
    <mergeCell ref="G6:H6"/>
    <mergeCell ref="I6:J6"/>
  </mergeCells>
  <printOptions horizontalCentered="1"/>
  <pageMargins left="0.25" right="0.25" top="1.0416666666666667" bottom="0.75" header="0.3" footer="0.3"/>
  <pageSetup paperSize="9" scale="35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578DD-FB65-4458-82BB-DF9B1F72C669}">
  <sheetPr>
    <pageSetUpPr fitToPage="1"/>
  </sheetPr>
  <dimension ref="A1:P22"/>
  <sheetViews>
    <sheetView tabSelected="1" zoomScale="50" zoomScaleNormal="50" zoomScaleSheetLayoutView="85" workbookViewId="0">
      <pane ySplit="2" topLeftCell="A3" activePane="bottomLeft" state="frozen"/>
      <selection pane="bottomLeft" activeCell="I9" sqref="I9"/>
    </sheetView>
  </sheetViews>
  <sheetFormatPr defaultColWidth="9.08984375" defaultRowHeight="14.5"/>
  <cols>
    <col min="1" max="1" width="23.6328125" style="79" bestFit="1" customWidth="1"/>
    <col min="2" max="2" width="14.6328125" style="79" customWidth="1"/>
    <col min="3" max="3" width="32.453125" style="76" customWidth="1"/>
    <col min="4" max="4" width="18.6328125" style="79" bestFit="1" customWidth="1"/>
    <col min="5" max="5" width="16.6328125" style="76" bestFit="1" customWidth="1"/>
    <col min="6" max="6" width="10" style="76" customWidth="1"/>
    <col min="7" max="7" width="14.6328125" style="77" customWidth="1"/>
    <col min="8" max="8" width="12.6328125" style="77" customWidth="1"/>
    <col min="9" max="9" width="14.6328125" style="87" bestFit="1" customWidth="1"/>
    <col min="10" max="10" width="13.453125" style="76" customWidth="1"/>
    <col min="11" max="11" width="32.08984375" style="76" bestFit="1" customWidth="1"/>
    <col min="12" max="16384" width="9.08984375" style="76"/>
  </cols>
  <sheetData>
    <row r="1" spans="1:16" ht="42" customHeight="1">
      <c r="A1" s="76"/>
      <c r="B1" s="131" t="s">
        <v>38</v>
      </c>
      <c r="C1" s="131"/>
      <c r="D1" s="131"/>
      <c r="E1" s="131"/>
      <c r="F1" s="131"/>
      <c r="P1" s="76" t="s">
        <v>54</v>
      </c>
    </row>
    <row r="2" spans="1:16" s="78" customFormat="1" ht="34">
      <c r="A2" s="80" t="s">
        <v>39</v>
      </c>
      <c r="B2" s="80" t="s">
        <v>40</v>
      </c>
      <c r="C2" s="82" t="s">
        <v>41</v>
      </c>
      <c r="D2" s="80" t="s">
        <v>42</v>
      </c>
      <c r="E2" s="80" t="s">
        <v>43</v>
      </c>
      <c r="F2" s="80" t="s">
        <v>44</v>
      </c>
      <c r="G2" s="95" t="s">
        <v>45</v>
      </c>
      <c r="H2" s="95" t="s">
        <v>53</v>
      </c>
      <c r="I2" s="95" t="s">
        <v>46</v>
      </c>
      <c r="J2" s="86" t="s">
        <v>3</v>
      </c>
      <c r="M2" s="78" t="s">
        <v>61</v>
      </c>
    </row>
    <row r="3" spans="1:16" s="85" customFormat="1" ht="21.65" customHeight="1">
      <c r="A3" s="83" t="s">
        <v>64</v>
      </c>
      <c r="B3" s="83" t="s">
        <v>62</v>
      </c>
      <c r="C3" s="84" t="s">
        <v>70</v>
      </c>
      <c r="D3" s="84" t="s">
        <v>66</v>
      </c>
      <c r="E3" s="83">
        <v>1052336</v>
      </c>
      <c r="F3" s="83" t="s">
        <v>71</v>
      </c>
      <c r="G3" s="96">
        <v>540</v>
      </c>
      <c r="H3" s="96">
        <f>ROUNDUP(G3*0%,0)</f>
        <v>0</v>
      </c>
      <c r="I3" s="96">
        <f t="shared" ref="I3:I21" si="0">SUM(G3:H3)</f>
        <v>540</v>
      </c>
      <c r="J3" s="100"/>
    </row>
    <row r="4" spans="1:16" s="85" customFormat="1" ht="21.65" customHeight="1">
      <c r="A4" s="83" t="s">
        <v>64</v>
      </c>
      <c r="B4" s="83" t="s">
        <v>62</v>
      </c>
      <c r="C4" s="84" t="s">
        <v>70</v>
      </c>
      <c r="D4" s="84" t="s">
        <v>67</v>
      </c>
      <c r="E4" s="83">
        <v>1052473</v>
      </c>
      <c r="F4" s="83" t="s">
        <v>71</v>
      </c>
      <c r="G4" s="96">
        <v>540</v>
      </c>
      <c r="H4" s="96">
        <f t="shared" ref="H4:H21" si="1">ROUNDUP(G4*0%,0)</f>
        <v>0</v>
      </c>
      <c r="I4" s="96">
        <f t="shared" si="0"/>
        <v>540</v>
      </c>
      <c r="J4" s="100"/>
    </row>
    <row r="5" spans="1:16" s="85" customFormat="1" ht="21.65" customHeight="1">
      <c r="A5" s="83" t="s">
        <v>65</v>
      </c>
      <c r="B5" s="83" t="s">
        <v>63</v>
      </c>
      <c r="C5" s="84" t="s">
        <v>72</v>
      </c>
      <c r="D5" s="84" t="s">
        <v>68</v>
      </c>
      <c r="E5" s="83">
        <v>1052480</v>
      </c>
      <c r="F5" s="83" t="s">
        <v>71</v>
      </c>
      <c r="G5" s="96">
        <v>810</v>
      </c>
      <c r="H5" s="96">
        <f t="shared" si="1"/>
        <v>0</v>
      </c>
      <c r="I5" s="96">
        <f t="shared" si="0"/>
        <v>810</v>
      </c>
      <c r="J5" s="100"/>
    </row>
    <row r="6" spans="1:16" s="85" customFormat="1" ht="21.65" customHeight="1">
      <c r="A6" s="83" t="s">
        <v>65</v>
      </c>
      <c r="B6" s="83" t="s">
        <v>63</v>
      </c>
      <c r="C6" s="84" t="s">
        <v>72</v>
      </c>
      <c r="D6" s="84" t="s">
        <v>69</v>
      </c>
      <c r="E6" s="83">
        <v>1052503</v>
      </c>
      <c r="F6" s="83" t="s">
        <v>71</v>
      </c>
      <c r="G6" s="96">
        <v>540</v>
      </c>
      <c r="H6" s="96">
        <f t="shared" si="1"/>
        <v>0</v>
      </c>
      <c r="I6" s="96">
        <f t="shared" si="0"/>
        <v>540</v>
      </c>
      <c r="J6" s="100"/>
    </row>
    <row r="7" spans="1:16" s="85" customFormat="1" ht="21.65" customHeight="1">
      <c r="A7" s="83" t="s">
        <v>65</v>
      </c>
      <c r="B7" s="83" t="s">
        <v>63</v>
      </c>
      <c r="C7" s="84" t="s">
        <v>72</v>
      </c>
      <c r="D7" s="84" t="s">
        <v>66</v>
      </c>
      <c r="E7" s="83">
        <v>1052497</v>
      </c>
      <c r="F7" s="83" t="s">
        <v>71</v>
      </c>
      <c r="G7" s="96">
        <v>378</v>
      </c>
      <c r="H7" s="96">
        <f t="shared" si="1"/>
        <v>0</v>
      </c>
      <c r="I7" s="96">
        <f t="shared" si="0"/>
        <v>378</v>
      </c>
      <c r="J7" s="100"/>
    </row>
    <row r="8" spans="1:16" s="85" customFormat="1" ht="21.65" customHeight="1">
      <c r="A8" s="83" t="s">
        <v>77</v>
      </c>
      <c r="B8" s="83" t="s">
        <v>73</v>
      </c>
      <c r="C8" s="84" t="s">
        <v>81</v>
      </c>
      <c r="D8" s="84" t="s">
        <v>82</v>
      </c>
      <c r="E8" s="83">
        <v>1052558</v>
      </c>
      <c r="F8" s="83" t="s">
        <v>71</v>
      </c>
      <c r="G8" s="96">
        <v>216</v>
      </c>
      <c r="H8" s="96">
        <f t="shared" si="1"/>
        <v>0</v>
      </c>
      <c r="I8" s="96">
        <f t="shared" si="0"/>
        <v>216</v>
      </c>
      <c r="J8" s="100"/>
    </row>
    <row r="9" spans="1:16" s="85" customFormat="1" ht="21.65" customHeight="1">
      <c r="A9" s="83" t="s">
        <v>77</v>
      </c>
      <c r="B9" s="83" t="s">
        <v>73</v>
      </c>
      <c r="C9" s="84" t="s">
        <v>81</v>
      </c>
      <c r="D9" s="84" t="s">
        <v>83</v>
      </c>
      <c r="E9" s="83">
        <v>1052541</v>
      </c>
      <c r="F9" s="83" t="s">
        <v>71</v>
      </c>
      <c r="G9" s="96">
        <v>216</v>
      </c>
      <c r="H9" s="96">
        <f t="shared" si="1"/>
        <v>0</v>
      </c>
      <c r="I9" s="96">
        <f t="shared" si="0"/>
        <v>216</v>
      </c>
      <c r="J9" s="100"/>
    </row>
    <row r="10" spans="1:16" s="85" customFormat="1" ht="21.65" customHeight="1">
      <c r="A10" s="83" t="s">
        <v>77</v>
      </c>
      <c r="B10" s="83" t="s">
        <v>73</v>
      </c>
      <c r="C10" s="84" t="s">
        <v>81</v>
      </c>
      <c r="D10" s="84" t="s">
        <v>84</v>
      </c>
      <c r="E10" s="83">
        <v>1052534</v>
      </c>
      <c r="F10" s="83" t="s">
        <v>71</v>
      </c>
      <c r="G10" s="96">
        <v>216</v>
      </c>
      <c r="H10" s="96">
        <f t="shared" si="1"/>
        <v>0</v>
      </c>
      <c r="I10" s="96">
        <f t="shared" si="0"/>
        <v>216</v>
      </c>
      <c r="J10" s="100"/>
    </row>
    <row r="11" spans="1:16" s="85" customFormat="1" ht="21.65" customHeight="1">
      <c r="A11" s="83" t="s">
        <v>78</v>
      </c>
      <c r="B11" s="83" t="s">
        <v>74</v>
      </c>
      <c r="C11" s="84" t="s">
        <v>85</v>
      </c>
      <c r="D11" s="84" t="s">
        <v>60</v>
      </c>
      <c r="E11" s="83">
        <v>1052565</v>
      </c>
      <c r="F11" s="83" t="s">
        <v>71</v>
      </c>
      <c r="G11" s="96">
        <v>216</v>
      </c>
      <c r="H11" s="96">
        <f t="shared" si="1"/>
        <v>0</v>
      </c>
      <c r="I11" s="96">
        <f t="shared" si="0"/>
        <v>216</v>
      </c>
      <c r="J11" s="100"/>
    </row>
    <row r="12" spans="1:16" s="85" customFormat="1" ht="21.65" customHeight="1">
      <c r="A12" s="83" t="s">
        <v>78</v>
      </c>
      <c r="B12" s="83" t="s">
        <v>74</v>
      </c>
      <c r="C12" s="84" t="s">
        <v>85</v>
      </c>
      <c r="D12" s="84" t="s">
        <v>69</v>
      </c>
      <c r="E12" s="83">
        <v>1052572</v>
      </c>
      <c r="F12" s="83" t="s">
        <v>71</v>
      </c>
      <c r="G12" s="96">
        <v>216</v>
      </c>
      <c r="H12" s="96">
        <f t="shared" si="1"/>
        <v>0</v>
      </c>
      <c r="I12" s="96">
        <f t="shared" si="0"/>
        <v>216</v>
      </c>
      <c r="J12" s="100"/>
    </row>
    <row r="13" spans="1:16" s="85" customFormat="1" ht="21.65" customHeight="1">
      <c r="A13" s="83" t="s">
        <v>79</v>
      </c>
      <c r="B13" s="83" t="s">
        <v>75</v>
      </c>
      <c r="C13" s="84" t="s">
        <v>86</v>
      </c>
      <c r="D13" s="84" t="s">
        <v>68</v>
      </c>
      <c r="E13" s="83">
        <v>1052350</v>
      </c>
      <c r="F13" s="83" t="s">
        <v>71</v>
      </c>
      <c r="G13" s="96">
        <v>2160</v>
      </c>
      <c r="H13" s="96">
        <f t="shared" si="1"/>
        <v>0</v>
      </c>
      <c r="I13" s="96">
        <f t="shared" si="0"/>
        <v>2160</v>
      </c>
      <c r="J13" s="100"/>
    </row>
    <row r="14" spans="1:16" s="85" customFormat="1" ht="21.65" customHeight="1">
      <c r="A14" s="83" t="s">
        <v>79</v>
      </c>
      <c r="B14" s="83" t="s">
        <v>75</v>
      </c>
      <c r="C14" s="84" t="s">
        <v>86</v>
      </c>
      <c r="D14" s="84" t="s">
        <v>82</v>
      </c>
      <c r="E14" s="83">
        <v>1052374</v>
      </c>
      <c r="F14" s="83" t="s">
        <v>71</v>
      </c>
      <c r="G14" s="96">
        <v>2160</v>
      </c>
      <c r="H14" s="96">
        <f t="shared" si="1"/>
        <v>0</v>
      </c>
      <c r="I14" s="96">
        <f t="shared" si="0"/>
        <v>2160</v>
      </c>
      <c r="J14" s="100"/>
    </row>
    <row r="15" spans="1:16" s="85" customFormat="1" ht="21.65" customHeight="1">
      <c r="A15" s="83" t="s">
        <v>79</v>
      </c>
      <c r="B15" s="83" t="s">
        <v>75</v>
      </c>
      <c r="C15" s="84" t="s">
        <v>86</v>
      </c>
      <c r="D15" s="84" t="s">
        <v>87</v>
      </c>
      <c r="E15" s="83">
        <v>1052367</v>
      </c>
      <c r="F15" s="83" t="s">
        <v>71</v>
      </c>
      <c r="G15" s="96">
        <v>318</v>
      </c>
      <c r="H15" s="96">
        <f t="shared" si="1"/>
        <v>0</v>
      </c>
      <c r="I15" s="96">
        <f t="shared" si="0"/>
        <v>318</v>
      </c>
      <c r="J15" s="100"/>
    </row>
    <row r="16" spans="1:16" s="85" customFormat="1" ht="21.65" customHeight="1">
      <c r="A16" s="83" t="s">
        <v>80</v>
      </c>
      <c r="B16" s="83" t="s">
        <v>76</v>
      </c>
      <c r="C16" s="84" t="s">
        <v>88</v>
      </c>
      <c r="D16" s="84" t="s">
        <v>89</v>
      </c>
      <c r="E16" s="83">
        <v>1052381</v>
      </c>
      <c r="F16" s="83" t="s">
        <v>71</v>
      </c>
      <c r="G16" s="96">
        <v>1854</v>
      </c>
      <c r="H16" s="96">
        <f t="shared" si="1"/>
        <v>0</v>
      </c>
      <c r="I16" s="96">
        <f t="shared" si="0"/>
        <v>1854</v>
      </c>
      <c r="J16" s="100"/>
    </row>
    <row r="17" spans="1:11" s="85" customFormat="1" ht="21.65" customHeight="1">
      <c r="A17" s="83" t="s">
        <v>80</v>
      </c>
      <c r="B17" s="83" t="s">
        <v>76</v>
      </c>
      <c r="C17" s="84" t="s">
        <v>88</v>
      </c>
      <c r="D17" s="84" t="s">
        <v>90</v>
      </c>
      <c r="E17" s="83">
        <v>1052398</v>
      </c>
      <c r="F17" s="83" t="s">
        <v>71</v>
      </c>
      <c r="G17" s="96">
        <v>2142</v>
      </c>
      <c r="H17" s="96">
        <f t="shared" si="1"/>
        <v>0</v>
      </c>
      <c r="I17" s="96">
        <f t="shared" si="0"/>
        <v>2142</v>
      </c>
      <c r="J17" s="100"/>
    </row>
    <row r="18" spans="1:11" s="85" customFormat="1" ht="21.65" customHeight="1">
      <c r="A18" s="83" t="s">
        <v>92</v>
      </c>
      <c r="B18" s="83" t="s">
        <v>91</v>
      </c>
      <c r="C18" s="84" t="s">
        <v>97</v>
      </c>
      <c r="D18" s="84" t="s">
        <v>98</v>
      </c>
      <c r="E18" s="83">
        <v>1057713</v>
      </c>
      <c r="F18" s="83" t="s">
        <v>71</v>
      </c>
      <c r="G18" s="96">
        <v>1296</v>
      </c>
      <c r="H18" s="96">
        <f t="shared" si="1"/>
        <v>0</v>
      </c>
      <c r="I18" s="96">
        <f t="shared" si="0"/>
        <v>1296</v>
      </c>
      <c r="J18" s="100"/>
    </row>
    <row r="19" spans="1:11" s="85" customFormat="1" ht="21.65" customHeight="1">
      <c r="A19" s="83" t="s">
        <v>92</v>
      </c>
      <c r="B19" s="83" t="s">
        <v>91</v>
      </c>
      <c r="C19" s="84" t="s">
        <v>97</v>
      </c>
      <c r="D19" s="84" t="s">
        <v>99</v>
      </c>
      <c r="E19" s="83">
        <v>1057737</v>
      </c>
      <c r="F19" s="83" t="s">
        <v>71</v>
      </c>
      <c r="G19" s="96">
        <v>162</v>
      </c>
      <c r="H19" s="96">
        <f t="shared" si="1"/>
        <v>0</v>
      </c>
      <c r="I19" s="96">
        <f t="shared" ref="I19" si="2">SUM(G19:H19)</f>
        <v>162</v>
      </c>
      <c r="J19" s="100"/>
    </row>
    <row r="20" spans="1:11" s="85" customFormat="1" ht="21.65" customHeight="1">
      <c r="A20" s="83" t="s">
        <v>92</v>
      </c>
      <c r="B20" s="83" t="s">
        <v>91</v>
      </c>
      <c r="C20" s="84" t="s">
        <v>97</v>
      </c>
      <c r="D20" s="84" t="s">
        <v>100</v>
      </c>
      <c r="E20" s="83">
        <v>1057706</v>
      </c>
      <c r="F20" s="83" t="s">
        <v>71</v>
      </c>
      <c r="G20" s="96">
        <v>108</v>
      </c>
      <c r="H20" s="96">
        <f t="shared" si="1"/>
        <v>0</v>
      </c>
      <c r="I20" s="96">
        <f t="shared" si="0"/>
        <v>108</v>
      </c>
      <c r="J20" s="100"/>
    </row>
    <row r="21" spans="1:11" s="85" customFormat="1" ht="21.65" customHeight="1">
      <c r="A21" s="83" t="s">
        <v>92</v>
      </c>
      <c r="B21" s="83" t="s">
        <v>91</v>
      </c>
      <c r="C21" s="84" t="s">
        <v>97</v>
      </c>
      <c r="D21" s="84" t="s">
        <v>101</v>
      </c>
      <c r="E21" s="83">
        <v>1057720</v>
      </c>
      <c r="F21" s="83" t="s">
        <v>71</v>
      </c>
      <c r="G21" s="96">
        <v>216</v>
      </c>
      <c r="H21" s="96">
        <f t="shared" si="1"/>
        <v>0</v>
      </c>
      <c r="I21" s="96">
        <f t="shared" si="0"/>
        <v>216</v>
      </c>
      <c r="J21" s="100"/>
    </row>
    <row r="22" spans="1:11" ht="33" customHeight="1">
      <c r="A22" s="101"/>
      <c r="B22" s="101"/>
      <c r="C22" s="102" t="s">
        <v>59</v>
      </c>
      <c r="D22" s="103"/>
      <c r="E22" s="102"/>
      <c r="F22" s="102"/>
      <c r="G22" s="104">
        <f>SUM(G3:G21)</f>
        <v>14304</v>
      </c>
      <c r="H22" s="104">
        <f>SUM(H3:H21)</f>
        <v>0</v>
      </c>
      <c r="I22" s="104">
        <f>SUM(I3:I21)</f>
        <v>14304</v>
      </c>
      <c r="K22" s="104"/>
    </row>
  </sheetData>
  <autoFilter ref="A2:P22" xr:uid="{C8D578DD-FB65-4458-82BB-DF9B1F72C669}"/>
  <mergeCells count="1">
    <mergeCell ref="B1:F1"/>
  </mergeCells>
  <pageMargins left="0.7" right="0.7" top="0.75" bottom="0.75" header="0.3" footer="0.3"/>
  <pageSetup paperSize="9" scale="51" fitToHeight="0" orientation="portrait" r:id="rId1"/>
  <headerFooter>
    <oddHeader>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BF6470-6618-4CD4-8931-5C5F1E09DC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317DF9-82CE-41D9-8C7B-1E933483F829}">
  <ds:schemaRefs>
    <ds:schemaRef ds:uri="cc099e4b-e381-4360-bcff-5e1f51ab48dc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4bf10b48-52f7-4ad4-b1e1-de514cec68e0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308BADDD-D1E3-4F86-BB1F-EB9AB4265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PO </vt:lpstr>
      <vt:lpstr>BARCODE DETAIL </vt:lpstr>
      <vt:lpstr>'BARCODE DETAIL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Oanh Nguyen Do Hoang</cp:lastModifiedBy>
  <cp:lastPrinted>2024-10-29T09:00:37Z</cp:lastPrinted>
  <dcterms:created xsi:type="dcterms:W3CDTF">2020-11-11T02:21:38Z</dcterms:created>
  <dcterms:modified xsi:type="dcterms:W3CDTF">2025-06-13T02:38:56Z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