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AIME LEON DORE/5-FW25/2-PRODUCTION/4-INTERNAL-PURCHASE-ORDER/4-2-TRIM-ORDER/TRIM-PO/DRAFT-PO/"/>
    </mc:Choice>
  </mc:AlternateContent>
  <xr:revisionPtr revIDLastSave="246" documentId="13_ncr:1_{879AC08E-DC87-4C80-B1BB-F52C28E0E073}" xr6:coauthVersionLast="47" xr6:coauthVersionMax="47" xr10:uidLastSave="{D146FB5C-BF5C-442E-B721-90A2D34D96B9}"/>
  <bookViews>
    <workbookView xWindow="-110" yWindow="-110" windowWidth="19420" windowHeight="10300" xr2:uid="{00000000-000D-0000-FFFF-FFFF00000000}"/>
  </bookViews>
  <sheets>
    <sheet name="PO" sheetId="3" r:id="rId1"/>
    <sheet name="BARCODE DETAIL" sheetId="10" r:id="rId2"/>
  </sheets>
  <externalReferences>
    <externalReference r:id="rId3"/>
  </externalReferences>
  <definedNames>
    <definedName name="_Fill" hidden="1">#REF!</definedName>
    <definedName name="_xlnm._FilterDatabase" localSheetId="1" hidden="1">'BARCODE DETAIL'!$A$2:$P$213</definedName>
    <definedName name="COLOR">#REF!</definedName>
    <definedName name="_xlnm.Print_Area" localSheetId="1">'BARCODE DETAIL'!$A$1:$I$213</definedName>
    <definedName name="_xlnm.Print_Titles" localSheetId="1">'BARCODE DETAIL'!$1:$2</definedName>
    <definedName name="QTY">#REF!</definedName>
    <definedName name="SIZE">#REF!</definedName>
    <definedName name="STYL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" i="10" l="1"/>
  <c r="J4" i="10" l="1"/>
  <c r="J5" i="10"/>
  <c r="J6" i="10"/>
  <c r="J7" i="10"/>
  <c r="J8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J41" i="10"/>
  <c r="J42" i="10"/>
  <c r="J43" i="10"/>
  <c r="J44" i="10"/>
  <c r="J45" i="10"/>
  <c r="J46" i="10"/>
  <c r="J47" i="10"/>
  <c r="J48" i="10"/>
  <c r="J49" i="10"/>
  <c r="J50" i="10"/>
  <c r="J51" i="10"/>
  <c r="J52" i="10"/>
  <c r="J53" i="10"/>
  <c r="J54" i="10"/>
  <c r="J55" i="10"/>
  <c r="J56" i="10"/>
  <c r="J57" i="10"/>
  <c r="J58" i="10"/>
  <c r="J59" i="10"/>
  <c r="J60" i="10"/>
  <c r="J61" i="10"/>
  <c r="J62" i="10"/>
  <c r="J63" i="10"/>
  <c r="J64" i="10"/>
  <c r="J65" i="10"/>
  <c r="J66" i="10"/>
  <c r="J67" i="10"/>
  <c r="J68" i="10"/>
  <c r="J69" i="10"/>
  <c r="J70" i="10"/>
  <c r="J71" i="10"/>
  <c r="J72" i="10"/>
  <c r="J73" i="10"/>
  <c r="J74" i="10"/>
  <c r="J75" i="10"/>
  <c r="J76" i="10"/>
  <c r="J77" i="10"/>
  <c r="J78" i="10"/>
  <c r="J79" i="10"/>
  <c r="J80" i="10"/>
  <c r="J81" i="10"/>
  <c r="J82" i="10"/>
  <c r="J83" i="10"/>
  <c r="J84" i="10"/>
  <c r="J85" i="10"/>
  <c r="J86" i="10"/>
  <c r="J87" i="10"/>
  <c r="J88" i="10"/>
  <c r="J89" i="10"/>
  <c r="J90" i="10"/>
  <c r="J91" i="10"/>
  <c r="J92" i="10"/>
  <c r="J93" i="10"/>
  <c r="J94" i="10"/>
  <c r="J95" i="10"/>
  <c r="J96" i="10"/>
  <c r="J97" i="10"/>
  <c r="J98" i="10"/>
  <c r="J99" i="10"/>
  <c r="J100" i="10"/>
  <c r="J101" i="10"/>
  <c r="J102" i="10"/>
  <c r="J103" i="10"/>
  <c r="J104" i="10"/>
  <c r="J105" i="10"/>
  <c r="J106" i="10"/>
  <c r="J107" i="10"/>
  <c r="J108" i="10"/>
  <c r="J109" i="10"/>
  <c r="J110" i="10"/>
  <c r="J111" i="10"/>
  <c r="J112" i="10"/>
  <c r="J113" i="10"/>
  <c r="J114" i="10"/>
  <c r="J115" i="10"/>
  <c r="J116" i="10"/>
  <c r="J117" i="10"/>
  <c r="J118" i="10"/>
  <c r="J119" i="10"/>
  <c r="J120" i="10"/>
  <c r="J121" i="10"/>
  <c r="J122" i="10"/>
  <c r="J123" i="10"/>
  <c r="J124" i="10"/>
  <c r="J125" i="10"/>
  <c r="J126" i="10"/>
  <c r="J127" i="10"/>
  <c r="J128" i="10"/>
  <c r="J129" i="10"/>
  <c r="J130" i="10"/>
  <c r="J131" i="10"/>
  <c r="J132" i="10"/>
  <c r="J133" i="10"/>
  <c r="J134" i="10"/>
  <c r="J135" i="10"/>
  <c r="J136" i="10"/>
  <c r="J137" i="10"/>
  <c r="J138" i="10"/>
  <c r="J139" i="10"/>
  <c r="J140" i="10"/>
  <c r="J141" i="10"/>
  <c r="J142" i="10"/>
  <c r="J143" i="10"/>
  <c r="J144" i="10"/>
  <c r="J145" i="10"/>
  <c r="J146" i="10"/>
  <c r="J147" i="10"/>
  <c r="J148" i="10"/>
  <c r="J149" i="10"/>
  <c r="J150" i="10"/>
  <c r="J151" i="10"/>
  <c r="J152" i="10"/>
  <c r="J153" i="10"/>
  <c r="J154" i="10"/>
  <c r="J155" i="10"/>
  <c r="J156" i="10"/>
  <c r="J157" i="10"/>
  <c r="J158" i="10"/>
  <c r="J159" i="10"/>
  <c r="J160" i="10"/>
  <c r="J161" i="10"/>
  <c r="J162" i="10"/>
  <c r="J163" i="10"/>
  <c r="J164" i="10"/>
  <c r="J165" i="10"/>
  <c r="J166" i="10"/>
  <c r="J167" i="10"/>
  <c r="J168" i="10"/>
  <c r="J169" i="10"/>
  <c r="J170" i="10"/>
  <c r="J171" i="10"/>
  <c r="J172" i="10"/>
  <c r="J173" i="10"/>
  <c r="J174" i="10"/>
  <c r="J175" i="10"/>
  <c r="J176" i="10"/>
  <c r="J177" i="10"/>
  <c r="J178" i="10"/>
  <c r="J179" i="10"/>
  <c r="J180" i="10"/>
  <c r="J181" i="10"/>
  <c r="J182" i="10"/>
  <c r="J183" i="10"/>
  <c r="J184" i="10"/>
  <c r="J185" i="10"/>
  <c r="J186" i="10"/>
  <c r="J187" i="10"/>
  <c r="J188" i="10"/>
  <c r="J189" i="10"/>
  <c r="J190" i="10"/>
  <c r="J191" i="10"/>
  <c r="J192" i="10"/>
  <c r="J193" i="10"/>
  <c r="J194" i="10"/>
  <c r="J195" i="10"/>
  <c r="J196" i="10"/>
  <c r="J197" i="10"/>
  <c r="J198" i="10"/>
  <c r="J199" i="10"/>
  <c r="J200" i="10"/>
  <c r="J201" i="10"/>
  <c r="J202" i="10"/>
  <c r="J203" i="10"/>
  <c r="J204" i="10"/>
  <c r="J205" i="10"/>
  <c r="J206" i="10"/>
  <c r="J207" i="10"/>
  <c r="J208" i="10"/>
  <c r="J209" i="10"/>
  <c r="J210" i="10"/>
  <c r="J211" i="10"/>
  <c r="J212" i="10"/>
  <c r="J3" i="10"/>
  <c r="G213" i="10" l="1"/>
  <c r="H70" i="10" l="1"/>
  <c r="H178" i="10"/>
  <c r="I178" i="10" s="1"/>
  <c r="H4" i="10"/>
  <c r="H6" i="10"/>
  <c r="H7" i="10"/>
  <c r="I7" i="10" s="1"/>
  <c r="H8" i="10"/>
  <c r="I8" i="10" s="1"/>
  <c r="H9" i="10"/>
  <c r="I9" i="10" s="1"/>
  <c r="H10" i="10"/>
  <c r="I10" i="10" s="1"/>
  <c r="H12" i="10"/>
  <c r="I12" i="10" s="1"/>
  <c r="H13" i="10"/>
  <c r="I13" i="10" s="1"/>
  <c r="H14" i="10"/>
  <c r="H15" i="10"/>
  <c r="I15" i="10" s="1"/>
  <c r="H16" i="10"/>
  <c r="H17" i="10"/>
  <c r="I17" i="10" s="1"/>
  <c r="H18" i="10"/>
  <c r="I18" i="10" s="1"/>
  <c r="H19" i="10"/>
  <c r="I19" i="10" s="1"/>
  <c r="H20" i="10"/>
  <c r="H21" i="10"/>
  <c r="H22" i="10"/>
  <c r="H23" i="10"/>
  <c r="I23" i="10" s="1"/>
  <c r="H24" i="10"/>
  <c r="I24" i="10" s="1"/>
  <c r="H26" i="10"/>
  <c r="I26" i="10" s="1"/>
  <c r="H27" i="10"/>
  <c r="I27" i="10" s="1"/>
  <c r="H28" i="10"/>
  <c r="H29" i="10"/>
  <c r="I29" i="10" s="1"/>
  <c r="H30" i="10"/>
  <c r="I30" i="10" s="1"/>
  <c r="H31" i="10"/>
  <c r="I31" i="10" s="1"/>
  <c r="H32" i="10"/>
  <c r="I32" i="10" s="1"/>
  <c r="H33" i="10"/>
  <c r="H35" i="10"/>
  <c r="I35" i="10" s="1"/>
  <c r="H36" i="10"/>
  <c r="I36" i="10" s="1"/>
  <c r="H37" i="10"/>
  <c r="I37" i="10" s="1"/>
  <c r="H38" i="10"/>
  <c r="I38" i="10" s="1"/>
  <c r="H40" i="10"/>
  <c r="I40" i="10" s="1"/>
  <c r="H41" i="10"/>
  <c r="H42" i="10"/>
  <c r="I42" i="10" s="1"/>
  <c r="H43" i="10"/>
  <c r="H44" i="10"/>
  <c r="I44" i="10" s="1"/>
  <c r="H45" i="10"/>
  <c r="I45" i="10" s="1"/>
  <c r="H46" i="10"/>
  <c r="I46" i="10" s="1"/>
  <c r="H48" i="10"/>
  <c r="I48" i="10" s="1"/>
  <c r="H49" i="10"/>
  <c r="I49" i="10" s="1"/>
  <c r="H50" i="10"/>
  <c r="H52" i="10"/>
  <c r="I52" i="10" s="1"/>
  <c r="H53" i="10"/>
  <c r="I53" i="10" s="1"/>
  <c r="H54" i="10"/>
  <c r="I54" i="10" s="1"/>
  <c r="H56" i="10"/>
  <c r="I56" i="10" s="1"/>
  <c r="H58" i="10"/>
  <c r="I58" i="10" s="1"/>
  <c r="H59" i="10"/>
  <c r="I59" i="10" s="1"/>
  <c r="H60" i="10"/>
  <c r="I60" i="10" s="1"/>
  <c r="H61" i="10"/>
  <c r="I61" i="10" s="1"/>
  <c r="H63" i="10"/>
  <c r="I63" i="10" s="1"/>
  <c r="H64" i="10"/>
  <c r="H65" i="10"/>
  <c r="I65" i="10" s="1"/>
  <c r="H66" i="10"/>
  <c r="I66" i="10" s="1"/>
  <c r="H67" i="10"/>
  <c r="I67" i="10" s="1"/>
  <c r="H68" i="10"/>
  <c r="I68" i="10" s="1"/>
  <c r="H69" i="10"/>
  <c r="I69" i="10" s="1"/>
  <c r="H71" i="10"/>
  <c r="I71" i="10" s="1"/>
  <c r="H72" i="10"/>
  <c r="H73" i="10"/>
  <c r="I73" i="10" s="1"/>
  <c r="H74" i="10"/>
  <c r="H75" i="10"/>
  <c r="I75" i="10" s="1"/>
  <c r="H76" i="10"/>
  <c r="I76" i="10" s="1"/>
  <c r="H77" i="10"/>
  <c r="I77" i="10" s="1"/>
  <c r="H78" i="10"/>
  <c r="I78" i="10" s="1"/>
  <c r="H79" i="10"/>
  <c r="I79" i="10" s="1"/>
  <c r="H80" i="10"/>
  <c r="I80" i="10" s="1"/>
  <c r="H81" i="10"/>
  <c r="I81" i="10" s="1"/>
  <c r="H82" i="10"/>
  <c r="I82" i="10" s="1"/>
  <c r="H83" i="10"/>
  <c r="I83" i="10" s="1"/>
  <c r="H84" i="10"/>
  <c r="I84" i="10" s="1"/>
  <c r="H86" i="10"/>
  <c r="I86" i="10" s="1"/>
  <c r="H87" i="10"/>
  <c r="I87" i="10" s="1"/>
  <c r="H88" i="10"/>
  <c r="I88" i="10" s="1"/>
  <c r="H89" i="10"/>
  <c r="I89" i="10" s="1"/>
  <c r="H90" i="10"/>
  <c r="I90" i="10" s="1"/>
  <c r="H91" i="10"/>
  <c r="I91" i="10" s="1"/>
  <c r="H92" i="10"/>
  <c r="I92" i="10" s="1"/>
  <c r="H94" i="10"/>
  <c r="I94" i="10" s="1"/>
  <c r="H95" i="10"/>
  <c r="I95" i="10" s="1"/>
  <c r="H96" i="10"/>
  <c r="H97" i="10"/>
  <c r="H98" i="10"/>
  <c r="H99" i="10"/>
  <c r="I99" i="10" s="1"/>
  <c r="H100" i="10"/>
  <c r="H101" i="10"/>
  <c r="I101" i="10" s="1"/>
  <c r="H102" i="10"/>
  <c r="I102" i="10" s="1"/>
  <c r="H103" i="10"/>
  <c r="I103" i="10" s="1"/>
  <c r="H104" i="10"/>
  <c r="H105" i="10"/>
  <c r="I105" i="10" s="1"/>
  <c r="H106" i="10"/>
  <c r="H107" i="10"/>
  <c r="I107" i="10" s="1"/>
  <c r="H108" i="10"/>
  <c r="I108" i="10" s="1"/>
  <c r="H109" i="10"/>
  <c r="H110" i="10"/>
  <c r="I110" i="10" s="1"/>
  <c r="H111" i="10"/>
  <c r="I111" i="10" s="1"/>
  <c r="H112" i="10"/>
  <c r="H113" i="10"/>
  <c r="I113" i="10" s="1"/>
  <c r="H114" i="10"/>
  <c r="H115" i="10"/>
  <c r="I115" i="10" s="1"/>
  <c r="H116" i="10"/>
  <c r="I116" i="10" s="1"/>
  <c r="H117" i="10"/>
  <c r="I117" i="10" s="1"/>
  <c r="H118" i="10"/>
  <c r="H119" i="10"/>
  <c r="H120" i="10"/>
  <c r="I120" i="10" s="1"/>
  <c r="H121" i="10"/>
  <c r="I121" i="10" s="1"/>
  <c r="H122" i="10"/>
  <c r="H123" i="10"/>
  <c r="I123" i="10" s="1"/>
  <c r="H124" i="10"/>
  <c r="I124" i="10" s="1"/>
  <c r="H125" i="10"/>
  <c r="I125" i="10" s="1"/>
  <c r="H126" i="10"/>
  <c r="H127" i="10"/>
  <c r="H128" i="10"/>
  <c r="I128" i="10" s="1"/>
  <c r="H129" i="10"/>
  <c r="I129" i="10" s="1"/>
  <c r="H130" i="10"/>
  <c r="H132" i="10"/>
  <c r="I132" i="10" s="1"/>
  <c r="H133" i="10"/>
  <c r="I133" i="10" s="1"/>
  <c r="H134" i="10"/>
  <c r="I134" i="10" s="1"/>
  <c r="H135" i="10"/>
  <c r="H136" i="10"/>
  <c r="H137" i="10"/>
  <c r="H138" i="10"/>
  <c r="H139" i="10"/>
  <c r="I139" i="10" s="1"/>
  <c r="H140" i="10"/>
  <c r="I140" i="10" s="1"/>
  <c r="H141" i="10"/>
  <c r="I141" i="10" s="1"/>
  <c r="H142" i="10"/>
  <c r="I142" i="10" s="1"/>
  <c r="H143" i="10"/>
  <c r="H144" i="10"/>
  <c r="I144" i="10" s="1"/>
  <c r="H146" i="10"/>
  <c r="I146" i="10" s="1"/>
  <c r="H147" i="10"/>
  <c r="I147" i="10" s="1"/>
  <c r="H148" i="10"/>
  <c r="I148" i="10" s="1"/>
  <c r="H150" i="10"/>
  <c r="I150" i="10" s="1"/>
  <c r="H152" i="10"/>
  <c r="I152" i="10" s="1"/>
  <c r="H154" i="10"/>
  <c r="I154" i="10" s="1"/>
  <c r="H155" i="10"/>
  <c r="I155" i="10" s="1"/>
  <c r="H156" i="10"/>
  <c r="I156" i="10" s="1"/>
  <c r="H158" i="10"/>
  <c r="H159" i="10"/>
  <c r="H160" i="10"/>
  <c r="I160" i="10" s="1"/>
  <c r="H161" i="10"/>
  <c r="I161" i="10" s="1"/>
  <c r="H162" i="10"/>
  <c r="I162" i="10" s="1"/>
  <c r="H163" i="10"/>
  <c r="I163" i="10" s="1"/>
  <c r="H164" i="10"/>
  <c r="I164" i="10" s="1"/>
  <c r="H165" i="10"/>
  <c r="I165" i="10" s="1"/>
  <c r="H166" i="10"/>
  <c r="I166" i="10" s="1"/>
  <c r="H167" i="10"/>
  <c r="H168" i="10"/>
  <c r="I168" i="10" s="1"/>
  <c r="H169" i="10"/>
  <c r="I169" i="10" s="1"/>
  <c r="H170" i="10"/>
  <c r="I170" i="10" s="1"/>
  <c r="H172" i="10"/>
  <c r="I172" i="10" s="1"/>
  <c r="H175" i="10"/>
  <c r="I175" i="10" s="1"/>
  <c r="H176" i="10"/>
  <c r="I176" i="10" s="1"/>
  <c r="H177" i="10"/>
  <c r="I177" i="10" s="1"/>
  <c r="H179" i="10"/>
  <c r="I179" i="10" s="1"/>
  <c r="H180" i="10"/>
  <c r="I180" i="10" s="1"/>
  <c r="H181" i="10"/>
  <c r="I181" i="10" s="1"/>
  <c r="H182" i="10"/>
  <c r="I182" i="10" s="1"/>
  <c r="H183" i="10"/>
  <c r="I183" i="10" s="1"/>
  <c r="H184" i="10"/>
  <c r="H185" i="10"/>
  <c r="I185" i="10" s="1"/>
  <c r="H186" i="10"/>
  <c r="I186" i="10" s="1"/>
  <c r="H187" i="10"/>
  <c r="I187" i="10" s="1"/>
  <c r="H188" i="10"/>
  <c r="I188" i="10" s="1"/>
  <c r="H189" i="10"/>
  <c r="I189" i="10" s="1"/>
  <c r="H190" i="10"/>
  <c r="H191" i="10"/>
  <c r="H192" i="10"/>
  <c r="I192" i="10" s="1"/>
  <c r="H194" i="10"/>
  <c r="I194" i="10" s="1"/>
  <c r="H195" i="10"/>
  <c r="I195" i="10" s="1"/>
  <c r="H196" i="10"/>
  <c r="I196" i="10" s="1"/>
  <c r="H197" i="10"/>
  <c r="I197" i="10" s="1"/>
  <c r="H198" i="10"/>
  <c r="H199" i="10"/>
  <c r="H200" i="10"/>
  <c r="I200" i="10" s="1"/>
  <c r="H201" i="10"/>
  <c r="I201" i="10" s="1"/>
  <c r="H202" i="10"/>
  <c r="I202" i="10" s="1"/>
  <c r="H203" i="10"/>
  <c r="I203" i="10" s="1"/>
  <c r="H204" i="10"/>
  <c r="I204" i="10" s="1"/>
  <c r="H205" i="10"/>
  <c r="I205" i="10" s="1"/>
  <c r="H206" i="10"/>
  <c r="H207" i="10"/>
  <c r="H208" i="10"/>
  <c r="H209" i="10"/>
  <c r="I209" i="10" s="1"/>
  <c r="H210" i="10"/>
  <c r="I210" i="10" s="1"/>
  <c r="H212" i="10"/>
  <c r="I212" i="10" s="1"/>
  <c r="I198" i="10" l="1"/>
  <c r="H174" i="10"/>
  <c r="I174" i="10" s="1"/>
  <c r="I4" i="10"/>
  <c r="I70" i="10"/>
  <c r="H39" i="10"/>
  <c r="I39" i="10" s="1"/>
  <c r="H157" i="10"/>
  <c r="I157" i="10" s="1"/>
  <c r="H57" i="10"/>
  <c r="I57" i="10" s="1"/>
  <c r="I119" i="10"/>
  <c r="I20" i="10"/>
  <c r="I109" i="10"/>
  <c r="I33" i="10"/>
  <c r="H151" i="10"/>
  <c r="I151" i="10" s="1"/>
  <c r="I127" i="10"/>
  <c r="H5" i="10"/>
  <c r="I5" i="10" s="1"/>
  <c r="I97" i="10"/>
  <c r="H34" i="10"/>
  <c r="I34" i="10" s="1"/>
  <c r="I21" i="10"/>
  <c r="I208" i="10"/>
  <c r="I74" i="10"/>
  <c r="I114" i="10"/>
  <c r="I138" i="10"/>
  <c r="H62" i="10"/>
  <c r="I62" i="10" s="1"/>
  <c r="I167" i="10"/>
  <c r="H153" i="10"/>
  <c r="I153" i="10" s="1"/>
  <c r="I130" i="10"/>
  <c r="I206" i="10"/>
  <c r="I96" i="10"/>
  <c r="I184" i="10"/>
  <c r="I104" i="10"/>
  <c r="I191" i="10"/>
  <c r="I43" i="10"/>
  <c r="H173" i="10"/>
  <c r="I173" i="10" s="1"/>
  <c r="I207" i="10"/>
  <c r="I122" i="10"/>
  <c r="H131" i="10"/>
  <c r="I131" i="10" s="1"/>
  <c r="I50" i="10"/>
  <c r="I98" i="10"/>
  <c r="I135" i="10"/>
  <c r="I6" i="10"/>
  <c r="I106" i="10"/>
  <c r="H149" i="10"/>
  <c r="I149" i="10" s="1"/>
  <c r="I41" i="10"/>
  <c r="H211" i="10"/>
  <c r="I211" i="10" s="1"/>
  <c r="I159" i="10"/>
  <c r="H145" i="10"/>
  <c r="I145" i="10" s="1"/>
  <c r="I126" i="10"/>
  <c r="H11" i="10"/>
  <c r="I11" i="10" s="1"/>
  <c r="I112" i="10"/>
  <c r="H25" i="10"/>
  <c r="I25" i="10" s="1"/>
  <c r="H85" i="10"/>
  <c r="I85" i="10" s="1"/>
  <c r="I64" i="10"/>
  <c r="H193" i="10"/>
  <c r="I193" i="10" s="1"/>
  <c r="H55" i="10"/>
  <c r="I55" i="10" s="1"/>
  <c r="I16" i="10"/>
  <c r="I199" i="10"/>
  <c r="I143" i="10"/>
  <c r="I72" i="10"/>
  <c r="I14" i="10"/>
  <c r="I136" i="10"/>
  <c r="I190" i="10"/>
  <c r="H47" i="10"/>
  <c r="I47" i="10" s="1"/>
  <c r="I118" i="10"/>
  <c r="H51" i="10"/>
  <c r="I51" i="10" s="1"/>
  <c r="H171" i="10"/>
  <c r="I171" i="10" s="1"/>
  <c r="I28" i="10"/>
  <c r="H93" i="10"/>
  <c r="I93" i="10" s="1"/>
  <c r="I100" i="10"/>
  <c r="I158" i="10"/>
  <c r="I22" i="10"/>
  <c r="I137" i="10"/>
  <c r="I7" i="3"/>
  <c r="H3" i="10" l="1"/>
  <c r="H213" i="10" l="1"/>
  <c r="H1" i="10"/>
  <c r="I3" i="10"/>
  <c r="I213" i="10" l="1"/>
  <c r="J11" i="3" s="1"/>
  <c r="L11" i="3" s="1"/>
  <c r="N11" i="3" s="1"/>
  <c r="N14" i="3" s="1"/>
  <c r="I1" i="10"/>
  <c r="L14" i="3" l="1"/>
  <c r="J14" i="3"/>
</calcChain>
</file>

<file path=xl/sharedStrings.xml><?xml version="1.0" encoding="utf-8"?>
<sst xmlns="http://schemas.openxmlformats.org/spreadsheetml/2006/main" count="1112" uniqueCount="136">
  <si>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</si>
  <si>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</si>
  <si>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</si>
  <si>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</si>
  <si>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</si>
  <si>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</si>
  <si>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</si>
  <si>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</si>
  <si>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</si>
  <si>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</si>
  <si>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</si>
  <si>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</si>
  <si>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</si>
  <si>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</si>
  <si>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</si>
  <si>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</si>
  <si>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</si>
  <si>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</si>
  <si>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</si>
  <si>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</si>
  <si>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</si>
  <si>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</si>
  <si>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</si>
  <si>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</si>
  <si>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</si>
  <si>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</si>
  <si>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</si>
  <si>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</si>
  <si>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</si>
  <si>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</si>
  <si>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</si>
  <si>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</si>
  <si>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</si>
  <si>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UA CODE</t>
  </si>
  <si>
    <t>TRIM COLOR</t>
  </si>
  <si>
    <t>FABRIC COLOR</t>
  </si>
  <si>
    <t>IMAGE</t>
  </si>
  <si>
    <t>ALD</t>
  </si>
  <si>
    <t>THÔNG TIN TRÊN LAYOUT</t>
  </si>
  <si>
    <t>UA STYLE</t>
  </si>
  <si>
    <t>Style Number</t>
  </si>
  <si>
    <t>Style Description</t>
  </si>
  <si>
    <t>Color</t>
  </si>
  <si>
    <t>UPC Code</t>
  </si>
  <si>
    <t>Size</t>
  </si>
  <si>
    <t>Số lượng đơn hàng</t>
  </si>
  <si>
    <t>Số lượng barcode</t>
  </si>
  <si>
    <t>XS</t>
  </si>
  <si>
    <t>S</t>
  </si>
  <si>
    <t>M</t>
  </si>
  <si>
    <t>L</t>
  </si>
  <si>
    <t>XL</t>
  </si>
  <si>
    <t>XXL</t>
  </si>
  <si>
    <t>ALL STYLE</t>
  </si>
  <si>
    <t>UPC STICKER
(POLY BAG)</t>
  </si>
  <si>
    <t>2x3"</t>
  </si>
  <si>
    <t>AS UA STANDARD</t>
  </si>
  <si>
    <t>ALL COLORS</t>
  </si>
  <si>
    <t>PCS</t>
  </si>
  <si>
    <t>JET BLACK</t>
  </si>
  <si>
    <t>% hao hụt</t>
  </si>
  <si>
    <t>E</t>
  </si>
  <si>
    <t>TOTAL</t>
  </si>
  <si>
    <t>TUYEN</t>
  </si>
  <si>
    <t>LAYOUT THAM KHẢO, CHI TIẾT TỪNG SIZE VUI LÒNG XEM FILE DETAIL</t>
  </si>
  <si>
    <t>CHÚ Ý:</t>
  </si>
  <si>
    <t>VUI LÒNG GỬI LAYOUT ĐỂ GỬI KHÁCH DUYỆT TRƯỚC KHI SẢN XUẤT ĐƠN HÀNG</t>
  </si>
  <si>
    <t>LS Mesh Tee</t>
  </si>
  <si>
    <t>NAVY BLAZER</t>
  </si>
  <si>
    <t>A15  FW25   G2826</t>
  </si>
  <si>
    <t>FW25-MAINLINE</t>
  </si>
  <si>
    <t>FW25CH001</t>
  </si>
  <si>
    <t>Waffle Lined Hoodie</t>
  </si>
  <si>
    <t>Equestrian Red</t>
  </si>
  <si>
    <t>Jet Black</t>
  </si>
  <si>
    <t>Navy Blazer</t>
  </si>
  <si>
    <t>Silver Mix</t>
  </si>
  <si>
    <t>FW25CH005</t>
  </si>
  <si>
    <t>Nautical Hoodie</t>
  </si>
  <si>
    <t>OATMEAL MELANGE</t>
  </si>
  <si>
    <t>Oceana</t>
  </si>
  <si>
    <t>Coffee Bean</t>
  </si>
  <si>
    <t>FW25CS004</t>
  </si>
  <si>
    <t>Collegiate Quarter Zip</t>
  </si>
  <si>
    <t>Chocolate Truffle</t>
  </si>
  <si>
    <t>Jungle Green</t>
  </si>
  <si>
    <t>Naval Academy</t>
  </si>
  <si>
    <t>FW25CS007</t>
  </si>
  <si>
    <t>Large Script Crewneck</t>
  </si>
  <si>
    <t>Oatmeal</t>
  </si>
  <si>
    <t>Pine Grove</t>
  </si>
  <si>
    <t>Sky Captain</t>
  </si>
  <si>
    <t>FW25CS010</t>
  </si>
  <si>
    <t>Varsity Crewneck</t>
  </si>
  <si>
    <t>Charcoal</t>
  </si>
  <si>
    <t>FW25CS011</t>
  </si>
  <si>
    <t>Musician Crewneck</t>
  </si>
  <si>
    <t>Charcoal Melange</t>
  </si>
  <si>
    <t>Deep Depths</t>
  </si>
  <si>
    <t>FW25CS012</t>
  </si>
  <si>
    <t>City Crewneck</t>
  </si>
  <si>
    <t>Bright White</t>
  </si>
  <si>
    <t>FW25CT010</t>
  </si>
  <si>
    <t>Mesh Practice Jersey</t>
  </si>
  <si>
    <t>SOFT CHAMBRAY</t>
  </si>
  <si>
    <t>FW25CT020</t>
  </si>
  <si>
    <t>Jersey Turtleneck</t>
  </si>
  <si>
    <t>Coconut Milk</t>
  </si>
  <si>
    <t>FW25CT021</t>
  </si>
  <si>
    <t>LS Alpine Tee</t>
  </si>
  <si>
    <t>FW25CT026</t>
  </si>
  <si>
    <t>LS Mesh Camo Tee</t>
  </si>
  <si>
    <t>Jungle Camo</t>
  </si>
  <si>
    <t>Snow Camo</t>
  </si>
  <si>
    <t>FW25CT029</t>
  </si>
  <si>
    <t>SS Triboro Pocket Tee</t>
  </si>
  <si>
    <t>Dusty Olive</t>
  </si>
  <si>
    <t>FW25CT067</t>
  </si>
  <si>
    <t>FW25CT073</t>
  </si>
  <si>
    <t>Distressed Waffle Thermal</t>
  </si>
  <si>
    <t>HEATHER GREY</t>
  </si>
  <si>
    <t>OLIVE</t>
  </si>
  <si>
    <t>C0012-HOD111</t>
  </si>
  <si>
    <t>C0012-HOD113</t>
  </si>
  <si>
    <t>C0012-CRW059</t>
  </si>
  <si>
    <t>C0012-CRW060</t>
  </si>
  <si>
    <t>C0012-CRW067</t>
  </si>
  <si>
    <t>C0012-CRW065</t>
  </si>
  <si>
    <t>C0012-CRW066</t>
  </si>
  <si>
    <t>C0012-SST111</t>
  </si>
  <si>
    <t>C0012-LST037</t>
  </si>
  <si>
    <t>C0012-LST035</t>
  </si>
  <si>
    <t>C0012-LST034</t>
  </si>
  <si>
    <t>C0012-SST114</t>
  </si>
  <si>
    <t>C0012-LST033</t>
  </si>
  <si>
    <t>C0012-LST066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</si>
</sst>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-[$VND]\ * #,##0_-;\-[$VND]\ * #,##0_-;_-[$VND]\ * &quot;-&quot;_-;_-@_-"/>
  </numFmts>
  <fonts count="33">
    <font>
      <sz val="11"/>
      <color theme="1"/>
      <name val="Calibri"/>
      <family val="2"/>
      <scheme val="minor"/>
    </font>
    <font>
      <sz val="10"/>
      <name val="VNI-Times"/>
    </font>
    <font>
      <b/>
      <sz val="12"/>
      <color theme="1"/>
      <name val="Muli"/>
    </font>
    <font>
      <sz val="12"/>
      <color theme="1"/>
      <name val="Muli"/>
    </font>
    <font>
      <sz val="12"/>
      <name val="Muli"/>
    </font>
    <font>
      <b/>
      <sz val="12"/>
      <name val="Muli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color indexed="62"/>
      <name val="Muli"/>
    </font>
    <font>
      <u/>
      <sz val="12"/>
      <color indexed="12"/>
      <name val="Muli"/>
    </font>
    <font>
      <i/>
      <sz val="12"/>
      <name val="Muli"/>
    </font>
    <font>
      <b/>
      <i/>
      <sz val="12"/>
      <name val="Muli"/>
    </font>
    <font>
      <sz val="14"/>
      <color theme="1"/>
      <name val="Muli"/>
    </font>
    <font>
      <sz val="14"/>
      <name val="Muli"/>
    </font>
    <font>
      <b/>
      <sz val="14"/>
      <color indexed="8"/>
      <name val="Muli"/>
    </font>
    <font>
      <b/>
      <sz val="14"/>
      <name val="Muli"/>
    </font>
    <font>
      <b/>
      <u/>
      <sz val="14"/>
      <name val="Muli"/>
    </font>
    <font>
      <u/>
      <sz val="14"/>
      <name val="Muli"/>
    </font>
    <font>
      <b/>
      <sz val="22"/>
      <name val="Muli"/>
    </font>
    <font>
      <sz val="10"/>
      <color theme="1"/>
      <name val="Calibri"/>
      <family val="2"/>
      <scheme val="minor"/>
    </font>
    <font>
      <sz val="14"/>
      <color indexed="8"/>
      <name val="Muli"/>
    </font>
    <font>
      <b/>
      <sz val="12"/>
      <color rgb="FFFF0000"/>
      <name val="Muli"/>
    </font>
    <font>
      <b/>
      <sz val="12"/>
      <color indexed="8"/>
      <name val="Muli"/>
    </font>
    <font>
      <b/>
      <sz val="16"/>
      <name val="Muli"/>
    </font>
    <font>
      <sz val="16"/>
      <name val="Muli"/>
    </font>
    <font>
      <b/>
      <sz val="16"/>
      <color rgb="FFFF0000"/>
      <name val="Muli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Muli"/>
    </font>
    <font>
      <b/>
      <u/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9.9978637043366805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/>
      <right/>
      <top style="thin">
        <color theme="0"/>
      </top>
      <bottom style="hair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0" fontId="1" fillId="0" borderId="0"/>
    <xf numFmtId="0" fontId="7" fillId="0" borderId="0"/>
    <xf numFmtId="0" fontId="6" fillId="0" borderId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6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20" fillId="0" borderId="0"/>
    <xf numFmtId="0" fontId="7" fillId="0" borderId="0"/>
    <xf numFmtId="0" fontId="6" fillId="0" borderId="0"/>
    <xf numFmtId="0" fontId="8" fillId="0" borderId="0" applyNumberFormat="0" applyFill="0" applyBorder="0" applyAlignment="0" applyProtection="0">
      <alignment vertical="top"/>
      <protection locked="0"/>
    </xf>
    <xf numFmtId="165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29">
    <xf numFmtId="0" fontId="0" fillId="0" borderId="0" xfId="0"/>
    <xf numFmtId="0" fontId="4" fillId="0" borderId="6" xfId="1" applyFont="1" applyBorder="1" applyAlignment="1" applyProtection="1">
      <alignment vertical="center"/>
      <protection locked="0"/>
    </xf>
    <xf numFmtId="0" fontId="4" fillId="0" borderId="7" xfId="1" applyFont="1" applyBorder="1" applyAlignment="1" applyProtection="1">
      <alignment vertical="center"/>
      <protection locked="0"/>
    </xf>
    <xf numFmtId="0" fontId="4" fillId="0" borderId="9" xfId="1" applyFont="1" applyBorder="1" applyAlignment="1" applyProtection="1">
      <alignment vertical="center"/>
      <protection locked="0"/>
    </xf>
    <xf numFmtId="0" fontId="11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11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>
      <alignment vertical="center"/>
    </xf>
    <xf numFmtId="15" fontId="4" fillId="0" borderId="0" xfId="1" applyNumberFormat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15" fontId="4" fillId="0" borderId="0" xfId="1" applyNumberFormat="1" applyFont="1" applyAlignment="1" applyProtection="1">
      <alignment vertical="center"/>
      <protection locked="0"/>
    </xf>
    <xf numFmtId="0" fontId="5" fillId="0" borderId="7" xfId="1" applyFont="1" applyBorder="1" applyAlignment="1" applyProtection="1">
      <alignment vertical="center" wrapText="1"/>
      <protection locked="0"/>
    </xf>
    <xf numFmtId="0" fontId="5" fillId="0" borderId="9" xfId="1" applyFont="1" applyBorder="1" applyAlignment="1" applyProtection="1">
      <alignment vertical="center" wrapText="1"/>
      <protection locked="0"/>
    </xf>
    <xf numFmtId="0" fontId="12" fillId="0" borderId="0" xfId="1" applyFont="1" applyAlignment="1" applyProtection="1">
      <alignment vertical="center" wrapText="1"/>
      <protection locked="0"/>
    </xf>
    <xf numFmtId="0" fontId="5" fillId="0" borderId="0" xfId="1" applyFont="1" applyAlignment="1">
      <alignment vertical="center" wrapText="1"/>
    </xf>
    <xf numFmtId="0" fontId="5" fillId="0" borderId="0" xfId="1" applyFont="1" applyAlignment="1" applyProtection="1">
      <alignment vertical="center" wrapText="1"/>
      <protection locked="0"/>
    </xf>
    <xf numFmtId="0" fontId="2" fillId="2" borderId="1" xfId="9" applyFont="1" applyFill="1" applyBorder="1" applyAlignment="1">
      <alignment horizontal="center" vertical="center"/>
    </xf>
    <xf numFmtId="0" fontId="3" fillId="0" borderId="1" xfId="10" applyFont="1" applyBorder="1" applyAlignment="1">
      <alignment horizontal="center" vertical="center"/>
    </xf>
    <xf numFmtId="0" fontId="3" fillId="0" borderId="0" xfId="9" applyFont="1" applyAlignment="1">
      <alignment horizontal="left"/>
    </xf>
    <xf numFmtId="0" fontId="3" fillId="0" borderId="1" xfId="10" quotePrefix="1" applyFont="1" applyBorder="1" applyAlignment="1">
      <alignment horizontal="center"/>
    </xf>
    <xf numFmtId="0" fontId="3" fillId="0" borderId="9" xfId="9" applyFont="1" applyBorder="1" applyAlignment="1">
      <alignment horizontal="left"/>
    </xf>
    <xf numFmtId="0" fontId="5" fillId="4" borderId="2" xfId="11" applyFont="1" applyFill="1" applyBorder="1" applyAlignment="1">
      <alignment horizontal="left" vertical="center"/>
    </xf>
    <xf numFmtId="0" fontId="9" fillId="4" borderId="0" xfId="9" applyFont="1" applyFill="1" applyAlignment="1">
      <alignment vertical="top"/>
    </xf>
    <xf numFmtId="0" fontId="4" fillId="4" borderId="0" xfId="11" applyFont="1" applyFill="1" applyAlignment="1">
      <alignment vertical="top"/>
    </xf>
    <xf numFmtId="0" fontId="4" fillId="4" borderId="0" xfId="11" applyFont="1" applyFill="1" applyAlignment="1">
      <alignment horizontal="center" vertical="center"/>
    </xf>
    <xf numFmtId="0" fontId="5" fillId="4" borderId="3" xfId="11" applyFont="1" applyFill="1" applyBorder="1" applyAlignment="1">
      <alignment horizontal="left" vertical="center"/>
    </xf>
    <xf numFmtId="0" fontId="4" fillId="4" borderId="0" xfId="9" applyFont="1" applyFill="1" applyAlignment="1">
      <alignment horizontal="center" vertical="top"/>
    </xf>
    <xf numFmtId="0" fontId="5" fillId="4" borderId="10" xfId="11" applyFont="1" applyFill="1" applyBorder="1" applyAlignment="1">
      <alignment horizontal="left" vertical="center"/>
    </xf>
    <xf numFmtId="0" fontId="10" fillId="4" borderId="0" xfId="13" applyFont="1" applyFill="1" applyBorder="1" applyAlignment="1" applyProtection="1">
      <alignment vertical="top"/>
    </xf>
    <xf numFmtId="0" fontId="5" fillId="6" borderId="1" xfId="11" applyFont="1" applyFill="1" applyBorder="1" applyAlignment="1">
      <alignment horizontal="center" vertical="center" wrapText="1"/>
    </xf>
    <xf numFmtId="0" fontId="5" fillId="6" borderId="1" xfId="11" applyFont="1" applyFill="1" applyBorder="1" applyAlignment="1">
      <alignment horizontal="center" vertical="center"/>
    </xf>
    <xf numFmtId="0" fontId="5" fillId="8" borderId="1" xfId="11" applyFont="1" applyFill="1" applyBorder="1" applyAlignment="1">
      <alignment horizontal="center" vertical="center" wrapText="1"/>
    </xf>
    <xf numFmtId="167" fontId="5" fillId="6" borderId="1" xfId="11" applyNumberFormat="1" applyFont="1" applyFill="1" applyBorder="1" applyAlignment="1">
      <alignment horizontal="center" vertical="center"/>
    </xf>
    <xf numFmtId="0" fontId="14" fillId="3" borderId="1" xfId="11" applyFont="1" applyFill="1" applyBorder="1" applyAlignment="1">
      <alignment horizontal="center" vertical="center"/>
    </xf>
    <xf numFmtId="0" fontId="13" fillId="3" borderId="1" xfId="11" applyFont="1" applyFill="1" applyBorder="1" applyAlignment="1">
      <alignment horizontal="center" vertical="center" wrapText="1"/>
    </xf>
    <xf numFmtId="0" fontId="13" fillId="3" borderId="1" xfId="11" applyFont="1" applyFill="1" applyBorder="1" applyAlignment="1">
      <alignment vertical="center" wrapText="1"/>
    </xf>
    <xf numFmtId="1" fontId="15" fillId="3" borderId="1" xfId="12" applyNumberFormat="1" applyFont="1" applyFill="1" applyBorder="1" applyAlignment="1">
      <alignment horizontal="center" vertical="center" wrapText="1"/>
    </xf>
    <xf numFmtId="0" fontId="13" fillId="4" borderId="1" xfId="11" applyFont="1" applyFill="1" applyBorder="1" applyAlignment="1">
      <alignment horizontal="center" vertical="center"/>
    </xf>
    <xf numFmtId="3" fontId="21" fillId="0" borderId="1" xfId="12" applyNumberFormat="1" applyFont="1" applyBorder="1" applyAlignment="1">
      <alignment vertical="center"/>
    </xf>
    <xf numFmtId="3" fontId="13" fillId="0" borderId="1" xfId="12" applyNumberFormat="1" applyFont="1" applyBorder="1" applyAlignment="1">
      <alignment horizontal="center" vertical="center"/>
    </xf>
    <xf numFmtId="167" fontId="13" fillId="4" borderId="1" xfId="11" applyNumberFormat="1" applyFont="1" applyFill="1" applyBorder="1" applyAlignment="1">
      <alignment horizontal="center" vertical="center"/>
    </xf>
    <xf numFmtId="167" fontId="13" fillId="3" borderId="1" xfId="14" applyNumberFormat="1" applyFont="1" applyFill="1" applyBorder="1" applyAlignment="1">
      <alignment horizontal="center" vertical="center" wrapText="1"/>
    </xf>
    <xf numFmtId="166" fontId="14" fillId="3" borderId="1" xfId="5" applyNumberFormat="1" applyFont="1" applyFill="1" applyBorder="1" applyAlignment="1">
      <alignment horizontal="center" vertical="center"/>
    </xf>
    <xf numFmtId="0" fontId="13" fillId="0" borderId="0" xfId="9" applyFont="1" applyAlignment="1">
      <alignment horizontal="left"/>
    </xf>
    <xf numFmtId="0" fontId="4" fillId="7" borderId="1" xfId="11" applyFont="1" applyFill="1" applyBorder="1" applyAlignment="1">
      <alignment horizontal="center" vertical="center"/>
    </xf>
    <xf numFmtId="0" fontId="4" fillId="7" borderId="1" xfId="11" applyFont="1" applyFill="1" applyBorder="1" applyAlignment="1">
      <alignment horizontal="center" vertical="center" wrapText="1"/>
    </xf>
    <xf numFmtId="0" fontId="22" fillId="7" borderId="1" xfId="11" applyFont="1" applyFill="1" applyBorder="1" applyAlignment="1">
      <alignment horizontal="center" vertical="center"/>
    </xf>
    <xf numFmtId="1" fontId="23" fillId="7" borderId="1" xfId="12" applyNumberFormat="1" applyFont="1" applyFill="1" applyBorder="1" applyAlignment="1">
      <alignment horizontal="center" vertical="center" wrapText="1"/>
    </xf>
    <xf numFmtId="3" fontId="23" fillId="7" borderId="1" xfId="12" applyNumberFormat="1" applyFont="1" applyFill="1" applyBorder="1" applyAlignment="1">
      <alignment horizontal="center" vertical="center"/>
    </xf>
    <xf numFmtId="167" fontId="4" fillId="7" borderId="1" xfId="11" applyNumberFormat="1" applyFont="1" applyFill="1" applyBorder="1" applyAlignment="1">
      <alignment horizontal="center" vertical="center"/>
    </xf>
    <xf numFmtId="167" fontId="4" fillId="7" borderId="1" xfId="14" applyNumberFormat="1" applyFont="1" applyFill="1" applyBorder="1" applyAlignment="1">
      <alignment horizontal="center" vertical="center" wrapText="1"/>
    </xf>
    <xf numFmtId="166" fontId="4" fillId="7" borderId="1" xfId="5" applyNumberFormat="1" applyFont="1" applyFill="1" applyBorder="1" applyAlignment="1">
      <alignment horizontal="center" vertical="center"/>
    </xf>
    <xf numFmtId="0" fontId="14" fillId="4" borderId="0" xfId="11" applyFont="1" applyFill="1" applyAlignment="1">
      <alignment horizontal="center" vertical="center" wrapText="1"/>
    </xf>
    <xf numFmtId="0" fontId="17" fillId="4" borderId="0" xfId="11" applyFont="1" applyFill="1" applyAlignment="1">
      <alignment horizontal="center" vertical="center" wrapText="1"/>
    </xf>
    <xf numFmtId="3" fontId="16" fillId="5" borderId="1" xfId="11" applyNumberFormat="1" applyFont="1" applyFill="1" applyBorder="1" applyAlignment="1">
      <alignment horizontal="center" vertical="center" wrapText="1"/>
    </xf>
    <xf numFmtId="3" fontId="16" fillId="0" borderId="1" xfId="11" applyNumberFormat="1" applyFont="1" applyBorder="1" applyAlignment="1">
      <alignment horizontal="center" vertical="center" wrapText="1"/>
    </xf>
    <xf numFmtId="167" fontId="14" fillId="4" borderId="0" xfId="11" applyNumberFormat="1" applyFont="1" applyFill="1" applyAlignment="1">
      <alignment horizontal="center" vertical="center" wrapText="1"/>
    </xf>
    <xf numFmtId="0" fontId="14" fillId="4" borderId="0" xfId="11" applyFont="1" applyFill="1" applyAlignment="1">
      <alignment horizontal="center" vertical="center"/>
    </xf>
    <xf numFmtId="0" fontId="11" fillId="4" borderId="0" xfId="11" applyFont="1" applyFill="1" applyAlignment="1">
      <alignment horizontal="center" vertical="center"/>
    </xf>
    <xf numFmtId="14" fontId="12" fillId="4" borderId="0" xfId="11" quotePrefix="1" applyNumberFormat="1" applyFont="1" applyFill="1" applyAlignment="1">
      <alignment horizontal="center" vertical="center"/>
    </xf>
    <xf numFmtId="0" fontId="5" fillId="4" borderId="0" xfId="11" applyFont="1" applyFill="1" applyAlignment="1">
      <alignment horizontal="center" vertical="center" wrapText="1"/>
    </xf>
    <xf numFmtId="167" fontId="4" fillId="4" borderId="0" xfId="14" applyNumberFormat="1" applyFont="1" applyFill="1" applyAlignment="1">
      <alignment horizontal="center" vertical="center"/>
    </xf>
    <xf numFmtId="0" fontId="17" fillId="0" borderId="0" xfId="11" applyFont="1" applyAlignment="1">
      <alignment vertical="center" wrapText="1"/>
    </xf>
    <xf numFmtId="0" fontId="17" fillId="4" borderId="0" xfId="11" applyFont="1" applyFill="1" applyAlignment="1">
      <alignment horizontal="center" vertical="center"/>
    </xf>
    <xf numFmtId="0" fontId="18" fillId="4" borderId="0" xfId="11" applyFont="1" applyFill="1" applyAlignment="1">
      <alignment horizontal="center" vertical="center"/>
    </xf>
    <xf numFmtId="0" fontId="14" fillId="0" borderId="0" xfId="11" applyFont="1" applyAlignment="1">
      <alignment horizontal="center" vertical="center"/>
    </xf>
    <xf numFmtId="0" fontId="4" fillId="0" borderId="0" xfId="1" applyFont="1" applyAlignment="1" applyProtection="1">
      <alignment horizontal="right" vertical="center"/>
      <protection locked="0"/>
    </xf>
    <xf numFmtId="0" fontId="2" fillId="0" borderId="0" xfId="9" applyFont="1" applyAlignment="1">
      <alignment horizontal="left" wrapText="1"/>
    </xf>
    <xf numFmtId="0" fontId="25" fillId="4" borderId="0" xfId="6" applyFont="1" applyFill="1" applyAlignment="1">
      <alignment horizontal="center" vertical="center"/>
    </xf>
    <xf numFmtId="167" fontId="25" fillId="4" borderId="8" xfId="6" quotePrefix="1" applyNumberFormat="1" applyFont="1" applyFill="1" applyBorder="1" applyAlignment="1">
      <alignment horizontal="center" vertical="center"/>
    </xf>
    <xf numFmtId="15" fontId="24" fillId="4" borderId="1" xfId="6" quotePrefix="1" applyNumberFormat="1" applyFont="1" applyFill="1" applyBorder="1" applyAlignment="1">
      <alignment horizontal="center" vertical="center"/>
    </xf>
    <xf numFmtId="15" fontId="25" fillId="4" borderId="1" xfId="6" applyNumberFormat="1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164" fontId="25" fillId="4" borderId="0" xfId="6" applyNumberFormat="1" applyFont="1" applyFill="1" applyAlignment="1">
      <alignment horizontal="center" vertical="center"/>
    </xf>
    <xf numFmtId="0" fontId="25" fillId="4" borderId="1" xfId="6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7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8" fillId="8" borderId="21" xfId="0" applyFont="1" applyFill="1" applyBorder="1" applyAlignment="1">
      <alignment horizontal="left" vertical="center" wrapText="1"/>
    </xf>
    <xf numFmtId="0" fontId="28" fillId="8" borderId="21" xfId="0" applyFont="1" applyFill="1" applyBorder="1" applyAlignment="1">
      <alignment horizontal="center" vertical="center" wrapText="1"/>
    </xf>
    <xf numFmtId="14" fontId="24" fillId="4" borderId="1" xfId="7" quotePrefix="1" applyNumberFormat="1" applyFont="1" applyFill="1" applyBorder="1" applyAlignment="1">
      <alignment horizontal="left" vertical="center"/>
    </xf>
    <xf numFmtId="0" fontId="28" fillId="8" borderId="21" xfId="0" applyFont="1" applyFill="1" applyBorder="1" applyAlignment="1">
      <alignment horizontal="left" vertical="center"/>
    </xf>
    <xf numFmtId="0" fontId="29" fillId="0" borderId="1" xfId="0" applyFont="1" applyBorder="1" applyAlignment="1">
      <alignment horizontal="left" vertical="center" wrapText="1"/>
    </xf>
    <xf numFmtId="0" fontId="29" fillId="0" borderId="1" xfId="0" applyFont="1" applyBorder="1" applyAlignment="1">
      <alignment horizontal="left" vertical="center"/>
    </xf>
    <xf numFmtId="0" fontId="29" fillId="3" borderId="1" xfId="0" applyFont="1" applyFill="1" applyBorder="1" applyAlignment="1">
      <alignment horizontal="left" vertical="center" wrapText="1"/>
    </xf>
    <xf numFmtId="0" fontId="29" fillId="0" borderId="1" xfId="0" applyFont="1" applyBorder="1" applyAlignment="1">
      <alignment horizontal="center" vertical="center"/>
    </xf>
    <xf numFmtId="0" fontId="29" fillId="3" borderId="0" xfId="0" applyFont="1" applyFill="1" applyAlignment="1">
      <alignment vertical="center"/>
    </xf>
    <xf numFmtId="9" fontId="29" fillId="3" borderId="0" xfId="16" applyFont="1" applyFill="1" applyAlignment="1">
      <alignment vertical="center"/>
    </xf>
    <xf numFmtId="0" fontId="27" fillId="0" borderId="1" xfId="0" applyFont="1" applyBorder="1" applyAlignment="1">
      <alignment vertical="center" wrapText="1"/>
    </xf>
    <xf numFmtId="0" fontId="27" fillId="0" borderId="0" xfId="0" applyFont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3" fontId="21" fillId="0" borderId="1" xfId="12" applyNumberFormat="1" applyFont="1" applyBorder="1" applyAlignment="1">
      <alignment horizontal="center" vertical="center"/>
    </xf>
    <xf numFmtId="3" fontId="31" fillId="0" borderId="1" xfId="12" applyNumberFormat="1" applyFont="1" applyBorder="1" applyAlignment="1">
      <alignment horizontal="center" vertical="center"/>
    </xf>
    <xf numFmtId="166" fontId="14" fillId="3" borderId="1" xfId="5" applyNumberFormat="1" applyFont="1" applyFill="1" applyBorder="1" applyAlignment="1">
      <alignment horizontal="center" vertical="center" wrapText="1"/>
    </xf>
    <xf numFmtId="0" fontId="5" fillId="10" borderId="0" xfId="11" applyFont="1" applyFill="1" applyAlignment="1">
      <alignment horizontal="center" vertical="center"/>
    </xf>
    <xf numFmtId="0" fontId="5" fillId="10" borderId="0" xfId="11" applyFont="1" applyFill="1" applyAlignment="1">
      <alignment horizontal="left" vertical="center"/>
    </xf>
    <xf numFmtId="14" fontId="12" fillId="10" borderId="0" xfId="11" quotePrefix="1" applyNumberFormat="1" applyFont="1" applyFill="1" applyAlignment="1">
      <alignment horizontal="center" vertical="center"/>
    </xf>
    <xf numFmtId="0" fontId="5" fillId="10" borderId="0" xfId="11" applyFont="1" applyFill="1" applyAlignment="1">
      <alignment horizontal="center" vertical="center" wrapText="1"/>
    </xf>
    <xf numFmtId="0" fontId="32" fillId="11" borderId="0" xfId="0" applyFont="1" applyFill="1" applyAlignment="1">
      <alignment vertical="center" wrapText="1"/>
    </xf>
    <xf numFmtId="0" fontId="32" fillId="11" borderId="0" xfId="0" applyFont="1" applyFill="1" applyAlignment="1">
      <alignment vertical="center"/>
    </xf>
    <xf numFmtId="0" fontId="32" fillId="11" borderId="0" xfId="0" applyFont="1" applyFill="1" applyAlignment="1">
      <alignment horizontal="center" vertical="center"/>
    </xf>
    <xf numFmtId="0" fontId="29" fillId="0" borderId="0" xfId="0" applyFont="1" applyAlignment="1">
      <alignment vertical="center"/>
    </xf>
    <xf numFmtId="0" fontId="17" fillId="0" borderId="0" xfId="11" applyFont="1" applyAlignment="1">
      <alignment horizontal="center" vertical="center" wrapText="1"/>
    </xf>
    <xf numFmtId="0" fontId="17" fillId="0" borderId="0" xfId="11" applyFont="1" applyAlignment="1">
      <alignment horizontal="center" vertical="center"/>
    </xf>
    <xf numFmtId="167" fontId="17" fillId="4" borderId="0" xfId="11" applyNumberFormat="1" applyFont="1" applyFill="1" applyAlignment="1">
      <alignment horizontal="center" vertical="center"/>
    </xf>
    <xf numFmtId="49" fontId="4" fillId="4" borderId="3" xfId="9" applyNumberFormat="1" applyFont="1" applyFill="1" applyBorder="1" applyAlignment="1">
      <alignment horizontal="center" vertical="center"/>
    </xf>
    <xf numFmtId="0" fontId="24" fillId="4" borderId="4" xfId="6" applyFont="1" applyFill="1" applyBorder="1" applyAlignment="1">
      <alignment horizontal="left" vertical="center"/>
    </xf>
    <xf numFmtId="0" fontId="24" fillId="4" borderId="5" xfId="6" applyFont="1" applyFill="1" applyBorder="1" applyAlignment="1">
      <alignment horizontal="left" vertical="center"/>
    </xf>
    <xf numFmtId="16" fontId="25" fillId="4" borderId="4" xfId="6" applyNumberFormat="1" applyFont="1" applyFill="1" applyBorder="1" applyAlignment="1">
      <alignment horizontal="center" vertical="center"/>
    </xf>
    <xf numFmtId="16" fontId="25" fillId="4" borderId="5" xfId="6" applyNumberFormat="1" applyFont="1" applyFill="1" applyBorder="1" applyAlignment="1">
      <alignment horizontal="center" vertical="center"/>
    </xf>
    <xf numFmtId="49" fontId="4" fillId="4" borderId="10" xfId="9" applyNumberFormat="1" applyFont="1" applyFill="1" applyBorder="1" applyAlignment="1">
      <alignment horizontal="center" vertical="center"/>
    </xf>
    <xf numFmtId="164" fontId="25" fillId="4" borderId="4" xfId="6" applyNumberFormat="1" applyFont="1" applyFill="1" applyBorder="1" applyAlignment="1">
      <alignment horizontal="center" vertical="center"/>
    </xf>
    <xf numFmtId="164" fontId="25" fillId="4" borderId="5" xfId="6" applyNumberFormat="1" applyFont="1" applyFill="1" applyBorder="1" applyAlignment="1">
      <alignment horizontal="center" vertical="center"/>
    </xf>
    <xf numFmtId="0" fontId="19" fillId="0" borderId="11" xfId="1" applyFont="1" applyBorder="1" applyAlignment="1" applyProtection="1">
      <alignment horizontal="center" vertical="center"/>
      <protection locked="0"/>
    </xf>
    <xf numFmtId="0" fontId="19" fillId="0" borderId="12" xfId="1" applyFont="1" applyBorder="1" applyAlignment="1" applyProtection="1">
      <alignment horizontal="center" vertical="center"/>
      <protection locked="0"/>
    </xf>
    <xf numFmtId="0" fontId="19" fillId="0" borderId="13" xfId="1" applyFont="1" applyBorder="1" applyAlignment="1" applyProtection="1">
      <alignment horizontal="center" vertical="center"/>
      <protection locked="0"/>
    </xf>
    <xf numFmtId="0" fontId="19" fillId="0" borderId="14" xfId="1" applyFont="1" applyBorder="1" applyAlignment="1" applyProtection="1">
      <alignment horizontal="center" vertical="center"/>
      <protection locked="0"/>
    </xf>
    <xf numFmtId="0" fontId="19" fillId="0" borderId="0" xfId="1" applyFont="1" applyAlignment="1" applyProtection="1">
      <alignment horizontal="center" vertical="center"/>
      <protection locked="0"/>
    </xf>
    <xf numFmtId="0" fontId="19" fillId="0" borderId="15" xfId="1" applyFont="1" applyBorder="1" applyAlignment="1" applyProtection="1">
      <alignment horizontal="center" vertical="center"/>
      <protection locked="0"/>
    </xf>
    <xf numFmtId="0" fontId="19" fillId="0" borderId="16" xfId="1" applyFont="1" applyBorder="1" applyAlignment="1" applyProtection="1">
      <alignment horizontal="center" vertical="center"/>
      <protection locked="0"/>
    </xf>
    <xf numFmtId="0" fontId="19" fillId="0" borderId="17" xfId="1" applyFont="1" applyBorder="1" applyAlignment="1" applyProtection="1">
      <alignment horizontal="center" vertical="center"/>
      <protection locked="0"/>
    </xf>
    <xf numFmtId="0" fontId="19" fillId="0" borderId="18" xfId="1" applyFont="1" applyBorder="1" applyAlignment="1" applyProtection="1">
      <alignment horizontal="center" vertical="center"/>
      <protection locked="0"/>
    </xf>
    <xf numFmtId="49" fontId="3" fillId="0" borderId="19" xfId="9" applyNumberFormat="1" applyFont="1" applyBorder="1" applyAlignment="1">
      <alignment horizontal="center" vertical="center"/>
    </xf>
    <xf numFmtId="0" fontId="25" fillId="4" borderId="4" xfId="6" applyFont="1" applyFill="1" applyBorder="1" applyAlignment="1">
      <alignment horizontal="center" vertical="center"/>
    </xf>
    <xf numFmtId="0" fontId="25" fillId="4" borderId="5" xfId="6" applyFont="1" applyFill="1" applyBorder="1" applyAlignment="1">
      <alignment horizontal="center" vertical="center"/>
    </xf>
    <xf numFmtId="0" fontId="27" fillId="9" borderId="20" xfId="0" applyFont="1" applyFill="1" applyBorder="1" applyAlignment="1">
      <alignment horizontal="center" vertical="center"/>
    </xf>
  </cellXfs>
  <cellStyles count="17">
    <cellStyle name="Comma 6" xfId="4" xr:uid="{00000000-0005-0000-0000-000000000000}"/>
    <cellStyle name="Comma 6 2 3" xfId="14" xr:uid="{5CA6B3E7-2058-469B-87D5-04B924B7C54B}"/>
    <cellStyle name="Comma 74 2" xfId="5" xr:uid="{00000000-0005-0000-0000-000001000000}"/>
    <cellStyle name="Currency 49" xfId="15" xr:uid="{85C6F4B6-C112-4F54-A878-C77AFC0F5C59}"/>
    <cellStyle name="Hyperlink 2" xfId="8" xr:uid="{00000000-0005-0000-0000-000003000000}"/>
    <cellStyle name="Hyperlink 2 3" xfId="13" xr:uid="{B727D9D0-84E6-4DF8-B342-7ABCBEBD8174}"/>
    <cellStyle name="Normal" xfId="0" builtinId="0"/>
    <cellStyle name="Normal 10" xfId="2" xr:uid="{00000000-0005-0000-0000-000005000000}"/>
    <cellStyle name="Normal 10 2" xfId="6" xr:uid="{00000000-0005-0000-0000-000006000000}"/>
    <cellStyle name="Normal 10 2 7" xfId="11" xr:uid="{65BEB995-1E94-4476-9266-9BADBFF23FA2}"/>
    <cellStyle name="Normal 133 3" xfId="3" xr:uid="{00000000-0005-0000-0000-000007000000}"/>
    <cellStyle name="Normal 133 3 2" xfId="12" xr:uid="{186D8541-767F-4F6E-8F3A-7692C1FA27E3}"/>
    <cellStyle name="Normal 133 3 3" xfId="7" xr:uid="{00000000-0005-0000-0000-000008000000}"/>
    <cellStyle name="Normal 148" xfId="9" xr:uid="{6F87159A-0FEF-4A7F-BB86-26EE144F80A2}"/>
    <cellStyle name="Normal 2" xfId="10" xr:uid="{57F13262-63B5-4240-AE01-5ED34A8A2EBE}"/>
    <cellStyle name="Normal_Forms" xfId="1" xr:uid="{00000000-0005-0000-0000-000009000000}"/>
    <cellStyle name="Percent" xfId="16" builtinId="5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164029</xdr:colOff>
      <xdr:row>10</xdr:row>
      <xdr:rowOff>1456790</xdr:rowOff>
    </xdr:from>
    <xdr:to>
      <xdr:col>14</xdr:col>
      <xdr:colOff>2062520</xdr:colOff>
      <xdr:row>12</xdr:row>
      <xdr:rowOff>55547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CF69558-E6A6-471E-B5CC-948AA04E86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415411" y="4781881"/>
          <a:ext cx="1898491" cy="118955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availablevn.sharepoint.com/sites/COMMERCIAL/Shared%20Documents/General/2-CUSTOMER-FOLDER/AIME%20LEON%20DORE/1-GENERAL/E-GENERAL-DOCUMENT/B&#192;N%20GIAO/FW25/FW25%20-%20MAINLINE/FW25-MAINLINE-HANDOVER%20FILE%2019-FEB.xlsx" TargetMode="External"/><Relationship Id="rId1" Type="http://schemas.openxmlformats.org/officeDocument/2006/relationships/externalLinkPath" Target="/sites/COMMERCIAL/Shared%20Documents/General/2-CUSTOMER-FOLDER/AIME%20LEON%20DORE/1-GENERAL/E-GENERAL-DOCUMENT/B&#192;N%20GIAO/FW25/FW25%20-%20MAINLINE/FW25-MAINLINE-HANDOVER%20FILE%2019-FE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ANDOVER FILE"/>
      <sheetName val="LAB DIP"/>
    </sheetNames>
    <sheetDataSet>
      <sheetData sheetId="0">
        <row r="7">
          <cell r="E7" t="str">
            <v>FW25CH001</v>
          </cell>
          <cell r="F7" t="str">
            <v>C0012-HOD111</v>
          </cell>
        </row>
        <row r="8">
          <cell r="E8" t="str">
            <v>FW25CH001</v>
          </cell>
          <cell r="F8" t="str">
            <v>C0012-HOD111</v>
          </cell>
        </row>
        <row r="9">
          <cell r="E9" t="str">
            <v>FW25CH001</v>
          </cell>
          <cell r="F9" t="str">
            <v>C0012-HOD111</v>
          </cell>
        </row>
        <row r="10">
          <cell r="E10" t="str">
            <v>FW25CH001</v>
          </cell>
          <cell r="F10" t="str">
            <v>C0012-HOD111</v>
          </cell>
        </row>
        <row r="11">
          <cell r="E11" t="str">
            <v>FW25CS007</v>
          </cell>
          <cell r="F11" t="str">
            <v>C0012-CRW060</v>
          </cell>
        </row>
        <row r="12">
          <cell r="E12" t="str">
            <v>FW25CS007</v>
          </cell>
          <cell r="F12" t="str">
            <v>C0012-CRW060</v>
          </cell>
        </row>
        <row r="13">
          <cell r="E13" t="str">
            <v>FW25CS007</v>
          </cell>
          <cell r="F13" t="str">
            <v>C0012-CRW060</v>
          </cell>
        </row>
        <row r="14">
          <cell r="E14" t="str">
            <v>FW25CS011</v>
          </cell>
          <cell r="F14" t="str">
            <v>C0012-CRW065</v>
          </cell>
        </row>
        <row r="15">
          <cell r="E15" t="str">
            <v>FW25CS011</v>
          </cell>
          <cell r="F15" t="str">
            <v>C0012-CRW065</v>
          </cell>
        </row>
        <row r="16">
          <cell r="E16" t="str">
            <v>FW25CS011</v>
          </cell>
          <cell r="F16" t="str">
            <v>C0012-CRW065</v>
          </cell>
        </row>
        <row r="17">
          <cell r="E17" t="str">
            <v>FW25CT010</v>
          </cell>
          <cell r="F17" t="str">
            <v>C0012-SST111</v>
          </cell>
        </row>
        <row r="18">
          <cell r="E18" t="str">
            <v>FW25CT010</v>
          </cell>
          <cell r="F18" t="str">
            <v>C0012-SST111</v>
          </cell>
        </row>
        <row r="19">
          <cell r="E19" t="str">
            <v>FW25CT010</v>
          </cell>
          <cell r="F19" t="str">
            <v>C0012-SST111</v>
          </cell>
        </row>
        <row r="20">
          <cell r="E20" t="str">
            <v>FW25CT020</v>
          </cell>
          <cell r="F20" t="str">
            <v>C0012-LST037</v>
          </cell>
        </row>
        <row r="21">
          <cell r="E21" t="str">
            <v>FW25CT020</v>
          </cell>
          <cell r="F21" t="str">
            <v>C0012-LST037</v>
          </cell>
        </row>
        <row r="22">
          <cell r="E22" t="str">
            <v>FW25CT026</v>
          </cell>
          <cell r="F22" t="str">
            <v>C0012-LST034</v>
          </cell>
        </row>
        <row r="23">
          <cell r="E23" t="str">
            <v>FW25CT026</v>
          </cell>
          <cell r="F23" t="str">
            <v>C0012-LST034</v>
          </cell>
        </row>
        <row r="24">
          <cell r="E24" t="str">
            <v>FW25CT067</v>
          </cell>
          <cell r="F24" t="str">
            <v>C0012-LST033</v>
          </cell>
        </row>
        <row r="25">
          <cell r="E25" t="str">
            <v>FW25CT068</v>
          </cell>
          <cell r="F25" t="str">
            <v>C0012-SST155</v>
          </cell>
        </row>
        <row r="26">
          <cell r="E26" t="str">
            <v>FW25CT068</v>
          </cell>
          <cell r="F26" t="str">
            <v>C0012-SST155</v>
          </cell>
        </row>
        <row r="27">
          <cell r="E27" t="str">
            <v>FW25CT068</v>
          </cell>
          <cell r="F27" t="str">
            <v>C0012-SST155</v>
          </cell>
        </row>
        <row r="28">
          <cell r="E28" t="str">
            <v>FW25CT073</v>
          </cell>
          <cell r="F28" t="str">
            <v>C0012-LST066</v>
          </cell>
        </row>
        <row r="29">
          <cell r="E29" t="str">
            <v>FW25CT073</v>
          </cell>
          <cell r="F29" t="str">
            <v>C0012-LST066</v>
          </cell>
        </row>
        <row r="30">
          <cell r="E30" t="str">
            <v>FW25CT073</v>
          </cell>
          <cell r="F30" t="str">
            <v>C0012-LST066</v>
          </cell>
        </row>
        <row r="31">
          <cell r="E31" t="str">
            <v>FW25CH005</v>
          </cell>
          <cell r="F31" t="str">
            <v>C0012-HOD113</v>
          </cell>
        </row>
        <row r="32">
          <cell r="E32" t="str">
            <v>FW25CH005</v>
          </cell>
          <cell r="F32" t="str">
            <v>C0012-HOD113</v>
          </cell>
        </row>
        <row r="33">
          <cell r="E33" t="str">
            <v>FW25CS004</v>
          </cell>
          <cell r="F33" t="str">
            <v>C0012-CRW059</v>
          </cell>
        </row>
        <row r="34">
          <cell r="E34" t="str">
            <v>FW25CS004</v>
          </cell>
          <cell r="F34" t="str">
            <v>C0012-CRW059</v>
          </cell>
        </row>
        <row r="35">
          <cell r="E35" t="str">
            <v>FW25CS004</v>
          </cell>
          <cell r="F35" t="str">
            <v>C0012-CRW059</v>
          </cell>
        </row>
        <row r="36">
          <cell r="E36" t="str">
            <v>FW25CS010</v>
          </cell>
          <cell r="F36" t="str">
            <v>C0012-CRW067</v>
          </cell>
        </row>
        <row r="37">
          <cell r="E37" t="str">
            <v>FW25CS010</v>
          </cell>
          <cell r="F37" t="str">
            <v>C0012-CRW067</v>
          </cell>
        </row>
        <row r="38">
          <cell r="E38" t="str">
            <v>FW25CS012</v>
          </cell>
          <cell r="F38" t="str">
            <v>C0012-CRW066</v>
          </cell>
        </row>
        <row r="39">
          <cell r="E39" t="str">
            <v>FW25CS012</v>
          </cell>
          <cell r="F39" t="str">
            <v>C0012-CRW066</v>
          </cell>
        </row>
        <row r="40">
          <cell r="E40" t="str">
            <v>FW25CT029</v>
          </cell>
          <cell r="F40" t="str">
            <v>C0012-SST114</v>
          </cell>
        </row>
        <row r="41">
          <cell r="E41" t="str">
            <v>FW25CT029</v>
          </cell>
          <cell r="F41" t="str">
            <v>C0012-SST114</v>
          </cell>
        </row>
        <row r="42">
          <cell r="E42" t="str">
            <v>FW25CT029</v>
          </cell>
          <cell r="F42" t="str">
            <v>C0012-SST114</v>
          </cell>
        </row>
        <row r="43">
          <cell r="E43" t="str">
            <v>FW25CT021</v>
          </cell>
          <cell r="F43" t="str">
            <v>C0012-LST035</v>
          </cell>
        </row>
        <row r="44">
          <cell r="E44" t="str">
            <v>FW25CT021</v>
          </cell>
          <cell r="F44" t="str">
            <v>C0012-LST035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4B699-A840-405C-8917-7E814275DA50}">
  <sheetPr codeName="Sheet4">
    <pageSetUpPr fitToPage="1"/>
  </sheetPr>
  <dimension ref="A1:P64"/>
  <sheetViews>
    <sheetView tabSelected="1" zoomScale="55" zoomScaleNormal="55" zoomScalePageLayoutView="55" workbookViewId="0">
      <selection activeCell="J11" sqref="J11"/>
    </sheetView>
  </sheetViews>
  <sheetFormatPr defaultColWidth="8.36328125" defaultRowHeight="18"/>
  <cols>
    <col min="1" max="1" width="16.36328125" style="20" customWidth="1"/>
    <col min="2" max="2" width="14.54296875" style="20" customWidth="1"/>
    <col min="3" max="3" width="17.453125" style="20" customWidth="1"/>
    <col min="4" max="4" width="12.08984375" style="20" hidden="1" customWidth="1"/>
    <col min="5" max="5" width="12.08984375" style="20" customWidth="1"/>
    <col min="6" max="6" width="15.08984375" style="20" customWidth="1"/>
    <col min="7" max="7" width="14.453125" style="20" customWidth="1"/>
    <col min="8" max="8" width="21.90625" style="69" customWidth="1"/>
    <col min="9" max="9" width="11.6328125" style="20" customWidth="1"/>
    <col min="10" max="10" width="29.453125" style="20" customWidth="1"/>
    <col min="11" max="11" width="10.90625" style="20" customWidth="1"/>
    <col min="12" max="12" width="23.6328125" style="20" customWidth="1"/>
    <col min="13" max="13" width="19" style="20" customWidth="1"/>
    <col min="14" max="14" width="30.08984375" style="20" customWidth="1"/>
    <col min="15" max="15" width="31.6328125" style="20" customWidth="1"/>
    <col min="16" max="16" width="13.54296875" style="20" customWidth="1"/>
    <col min="17" max="16384" width="8.36328125" style="20"/>
  </cols>
  <sheetData>
    <row r="1" spans="1:16" ht="22.5" customHeight="1">
      <c r="A1" s="116"/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8"/>
      <c r="N1" s="18" t="s">
        <v>0</v>
      </c>
      <c r="O1" s="19" t="s">
        <v>32</v>
      </c>
    </row>
    <row r="2" spans="1:16" ht="22.5" customHeight="1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1"/>
      <c r="N2" s="18" t="s">
        <v>1</v>
      </c>
      <c r="O2" s="21" t="s">
        <v>2</v>
      </c>
    </row>
    <row r="3" spans="1:16" ht="22.5" customHeight="1">
      <c r="A3" s="122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4"/>
      <c r="N3" s="18" t="s">
        <v>4</v>
      </c>
      <c r="O3" s="21">
        <v>1</v>
      </c>
    </row>
    <row r="4" spans="1:16" ht="22.5" customHeight="1">
      <c r="A4" s="1"/>
      <c r="B4" s="1"/>
      <c r="C4" s="1"/>
      <c r="D4" s="1"/>
      <c r="E4" s="1"/>
      <c r="F4" s="1"/>
      <c r="G4" s="2"/>
      <c r="H4" s="13"/>
      <c r="I4" s="2"/>
      <c r="J4" s="2"/>
      <c r="K4" s="1"/>
      <c r="L4" s="1"/>
      <c r="M4" s="1"/>
      <c r="N4" s="22"/>
      <c r="O4" s="22"/>
    </row>
    <row r="5" spans="1:16" ht="18" customHeight="1">
      <c r="A5" s="23" t="s">
        <v>5</v>
      </c>
      <c r="B5" s="125"/>
      <c r="C5" s="125"/>
      <c r="D5" s="125"/>
      <c r="E5" s="24"/>
      <c r="F5" s="25"/>
      <c r="G5" s="109" t="s">
        <v>6</v>
      </c>
      <c r="H5" s="110"/>
      <c r="I5" s="126" t="s">
        <v>37</v>
      </c>
      <c r="J5" s="127"/>
      <c r="K5" s="70"/>
      <c r="L5" s="70"/>
      <c r="M5" s="71"/>
      <c r="N5" s="72" t="s">
        <v>7</v>
      </c>
      <c r="O5" s="73">
        <v>45736</v>
      </c>
    </row>
    <row r="6" spans="1:16" ht="24">
      <c r="A6" s="27" t="s">
        <v>8</v>
      </c>
      <c r="B6" s="108"/>
      <c r="C6" s="108"/>
      <c r="D6" s="108"/>
      <c r="E6" s="28"/>
      <c r="F6" s="25"/>
      <c r="G6" s="109" t="s">
        <v>9</v>
      </c>
      <c r="H6" s="110"/>
      <c r="I6" s="126" t="s">
        <v>70</v>
      </c>
      <c r="J6" s="127"/>
      <c r="K6" s="70"/>
      <c r="L6" s="70"/>
      <c r="M6" s="71"/>
      <c r="N6" s="72" t="s">
        <v>10</v>
      </c>
      <c r="O6" s="83"/>
    </row>
    <row r="7" spans="1:16" ht="21.75" customHeight="1">
      <c r="A7" s="27" t="s">
        <v>11</v>
      </c>
      <c r="B7" s="108"/>
      <c r="C7" s="108"/>
      <c r="D7" s="108"/>
      <c r="E7" s="28"/>
      <c r="F7" s="25"/>
      <c r="G7" s="109" t="s">
        <v>12</v>
      </c>
      <c r="H7" s="110"/>
      <c r="I7" s="111">
        <f>O5+12</f>
        <v>45748</v>
      </c>
      <c r="J7" s="112"/>
      <c r="K7" s="70"/>
      <c r="L7" s="70"/>
      <c r="M7" s="71"/>
      <c r="N7" s="72" t="s">
        <v>13</v>
      </c>
      <c r="O7" s="74" t="s">
        <v>69</v>
      </c>
    </row>
    <row r="8" spans="1:16" ht="21.65" customHeight="1">
      <c r="A8" s="29" t="s">
        <v>14</v>
      </c>
      <c r="B8" s="113"/>
      <c r="C8" s="113"/>
      <c r="D8" s="113"/>
      <c r="E8" s="30"/>
      <c r="F8" s="25"/>
      <c r="G8" s="109" t="s">
        <v>15</v>
      </c>
      <c r="H8" s="110"/>
      <c r="I8" s="114"/>
      <c r="J8" s="115"/>
      <c r="K8" s="75"/>
      <c r="L8" s="75"/>
      <c r="M8" s="71"/>
      <c r="N8" s="72" t="s">
        <v>16</v>
      </c>
      <c r="O8" s="76" t="s">
        <v>63</v>
      </c>
    </row>
    <row r="9" spans="1:16" ht="14.25" customHeight="1">
      <c r="A9" s="3"/>
      <c r="B9" s="3"/>
      <c r="C9" s="3"/>
      <c r="D9" s="3"/>
      <c r="E9" s="3"/>
      <c r="F9" s="2"/>
      <c r="G9" s="3"/>
      <c r="H9" s="14"/>
      <c r="I9" s="3"/>
      <c r="J9" s="3"/>
      <c r="K9" s="2"/>
      <c r="L9" s="2"/>
      <c r="M9" s="2"/>
      <c r="N9" s="22"/>
      <c r="O9" s="22"/>
    </row>
    <row r="10" spans="1:16" ht="72">
      <c r="A10" s="31" t="s">
        <v>17</v>
      </c>
      <c r="B10" s="31" t="s">
        <v>18</v>
      </c>
      <c r="C10" s="31" t="s">
        <v>19</v>
      </c>
      <c r="D10" s="31" t="s">
        <v>33</v>
      </c>
      <c r="E10" s="31" t="s">
        <v>34</v>
      </c>
      <c r="F10" s="31" t="s">
        <v>20</v>
      </c>
      <c r="G10" s="31" t="s">
        <v>21</v>
      </c>
      <c r="H10" s="31" t="s">
        <v>35</v>
      </c>
      <c r="I10" s="32" t="s">
        <v>22</v>
      </c>
      <c r="J10" s="33" t="s">
        <v>23</v>
      </c>
      <c r="K10" s="33" t="s">
        <v>24</v>
      </c>
      <c r="L10" s="33" t="s">
        <v>25</v>
      </c>
      <c r="M10" s="34" t="s">
        <v>26</v>
      </c>
      <c r="N10" s="32" t="s">
        <v>27</v>
      </c>
      <c r="O10" s="32" t="s">
        <v>3</v>
      </c>
      <c r="P10" s="32" t="s">
        <v>36</v>
      </c>
    </row>
    <row r="11" spans="1:16" s="45" customFormat="1" ht="126.75" customHeight="1">
      <c r="A11" s="35" t="s">
        <v>53</v>
      </c>
      <c r="B11" s="36"/>
      <c r="C11" s="37" t="s">
        <v>54</v>
      </c>
      <c r="D11" s="37"/>
      <c r="E11" s="37"/>
      <c r="F11" s="37" t="s">
        <v>55</v>
      </c>
      <c r="G11" s="36" t="s">
        <v>56</v>
      </c>
      <c r="H11" s="38" t="s">
        <v>57</v>
      </c>
      <c r="I11" s="39" t="s">
        <v>58</v>
      </c>
      <c r="J11" s="94">
        <f>'BARCODE DETAIL'!I213</f>
        <v>12869</v>
      </c>
      <c r="K11" s="41"/>
      <c r="L11" s="95">
        <f>J11-K11</f>
        <v>12869</v>
      </c>
      <c r="M11" s="42">
        <v>300</v>
      </c>
      <c r="N11" s="43">
        <f>L11*M11</f>
        <v>3860700</v>
      </c>
      <c r="O11" s="96" t="s">
        <v>64</v>
      </c>
      <c r="P11" s="44"/>
    </row>
    <row r="12" spans="1:16" s="45" customFormat="1" ht="77.400000000000006" customHeight="1">
      <c r="A12" s="35"/>
      <c r="B12" s="36"/>
      <c r="C12" s="37"/>
      <c r="D12" s="37"/>
      <c r="E12" s="37"/>
      <c r="F12" s="37"/>
      <c r="G12" s="36"/>
      <c r="H12" s="38"/>
      <c r="I12" s="39"/>
      <c r="J12" s="40"/>
      <c r="K12" s="41"/>
      <c r="L12" s="95"/>
      <c r="M12" s="42"/>
      <c r="N12" s="43"/>
      <c r="O12" s="44"/>
      <c r="P12" s="44"/>
    </row>
    <row r="13" spans="1:16" ht="21.75" customHeight="1">
      <c r="A13" s="46"/>
      <c r="B13" s="46"/>
      <c r="C13" s="47"/>
      <c r="D13" s="47"/>
      <c r="E13" s="47"/>
      <c r="F13" s="47"/>
      <c r="G13" s="48"/>
      <c r="H13" s="49"/>
      <c r="I13" s="46"/>
      <c r="J13" s="50"/>
      <c r="K13" s="50"/>
      <c r="L13" s="50"/>
      <c r="M13" s="51"/>
      <c r="N13" s="52"/>
      <c r="O13" s="53"/>
      <c r="P13" s="53"/>
    </row>
    <row r="14" spans="1:16" s="45" customFormat="1" ht="33.65" customHeight="1">
      <c r="A14" s="54"/>
      <c r="B14" s="54"/>
      <c r="C14" s="54"/>
      <c r="D14" s="54"/>
      <c r="E14" s="54"/>
      <c r="F14" s="54"/>
      <c r="G14" s="54"/>
      <c r="H14" s="55"/>
      <c r="I14" s="55" t="s">
        <v>28</v>
      </c>
      <c r="J14" s="56">
        <f>SUM(J11:J13)</f>
        <v>12869</v>
      </c>
      <c r="K14" s="57"/>
      <c r="L14" s="56">
        <f>SUM(L11:L13)</f>
        <v>12869</v>
      </c>
      <c r="M14" s="58"/>
      <c r="N14" s="43">
        <f>SUM(N11:N13)</f>
        <v>3860700</v>
      </c>
      <c r="O14" s="59"/>
    </row>
    <row r="15" spans="1:16" ht="21.75" customHeight="1">
      <c r="A15" s="60"/>
      <c r="B15" s="60"/>
      <c r="C15" s="61"/>
      <c r="D15" s="61"/>
      <c r="E15" s="61"/>
      <c r="F15" s="61"/>
      <c r="G15" s="61"/>
      <c r="H15" s="62"/>
      <c r="I15" s="26"/>
      <c r="J15" s="26"/>
      <c r="K15" s="26"/>
      <c r="L15" s="26"/>
      <c r="M15" s="63"/>
      <c r="N15" s="63"/>
      <c r="O15" s="26"/>
    </row>
    <row r="16" spans="1:16" ht="21.75" customHeight="1">
      <c r="A16" s="97" t="s">
        <v>65</v>
      </c>
      <c r="B16" s="98" t="s">
        <v>66</v>
      </c>
      <c r="C16" s="99"/>
      <c r="D16" s="99"/>
      <c r="E16" s="99"/>
      <c r="F16" s="99"/>
      <c r="G16" s="99"/>
      <c r="H16" s="100"/>
      <c r="I16" s="26"/>
      <c r="J16" s="26"/>
      <c r="K16" s="26"/>
      <c r="L16" s="26"/>
      <c r="M16" s="63"/>
      <c r="N16" s="63"/>
      <c r="O16" s="26"/>
    </row>
    <row r="17" spans="1:15" ht="21.75" customHeight="1">
      <c r="A17" s="60"/>
      <c r="B17" s="60"/>
      <c r="C17" s="61"/>
      <c r="D17" s="61"/>
      <c r="E17" s="61"/>
      <c r="F17" s="61"/>
      <c r="G17" s="61"/>
      <c r="H17" s="62"/>
      <c r="I17" s="26"/>
      <c r="J17" s="26"/>
      <c r="K17" s="26"/>
      <c r="L17" s="26"/>
      <c r="M17" s="63"/>
      <c r="N17" s="63"/>
      <c r="O17" s="26"/>
    </row>
    <row r="18" spans="1:15" ht="21.75" customHeight="1">
      <c r="A18" s="60"/>
      <c r="B18" s="60"/>
      <c r="C18" s="61"/>
      <c r="D18" s="61"/>
      <c r="E18" s="61"/>
      <c r="F18" s="61"/>
      <c r="G18" s="61"/>
      <c r="H18" s="62"/>
      <c r="I18" s="26"/>
      <c r="J18" s="26"/>
      <c r="K18" s="26"/>
      <c r="L18" s="26"/>
      <c r="M18" s="63"/>
      <c r="N18" s="63"/>
      <c r="O18" s="26"/>
    </row>
    <row r="19" spans="1:15" s="45" customFormat="1" ht="21.75" customHeight="1">
      <c r="A19" s="105" t="s">
        <v>29</v>
      </c>
      <c r="B19" s="105"/>
      <c r="C19" s="64"/>
      <c r="D19" s="65"/>
      <c r="E19" s="65"/>
      <c r="F19" s="106" t="s">
        <v>30</v>
      </c>
      <c r="G19" s="106"/>
      <c r="H19" s="106"/>
      <c r="I19" s="66"/>
      <c r="J19" s="67"/>
      <c r="K19" s="67"/>
      <c r="L19" s="67"/>
      <c r="M19" s="107" t="s">
        <v>31</v>
      </c>
      <c r="N19" s="107"/>
      <c r="O19" s="59"/>
    </row>
    <row r="20" spans="1:15" ht="21.75" customHeight="1">
      <c r="A20" s="4"/>
      <c r="B20" s="5"/>
      <c r="C20" s="4"/>
      <c r="D20" s="4"/>
      <c r="E20" s="4"/>
      <c r="F20" s="4"/>
      <c r="G20" s="4"/>
      <c r="H20" s="15"/>
      <c r="I20" s="6"/>
      <c r="J20" s="6"/>
      <c r="K20" s="6"/>
    </row>
    <row r="21" spans="1:15" ht="21.75" customHeight="1">
      <c r="A21" s="4"/>
      <c r="B21" s="5"/>
      <c r="C21" s="4"/>
      <c r="D21" s="4"/>
      <c r="E21" s="4"/>
      <c r="F21" s="4"/>
      <c r="G21" s="4"/>
      <c r="H21" s="15"/>
      <c r="I21" s="6"/>
      <c r="J21" s="6"/>
      <c r="K21" s="6"/>
    </row>
    <row r="22" spans="1:15" ht="21.75" customHeight="1">
      <c r="A22" s="7"/>
      <c r="B22" s="8"/>
      <c r="C22" s="4"/>
      <c r="D22" s="4"/>
      <c r="E22" s="4"/>
      <c r="F22" s="4"/>
      <c r="G22" s="4"/>
      <c r="H22" s="16"/>
      <c r="I22" s="9"/>
      <c r="J22" s="4"/>
      <c r="K22" s="6"/>
    </row>
    <row r="23" spans="1:15" ht="21.75" customHeight="1">
      <c r="A23" s="6"/>
      <c r="B23" s="10"/>
      <c r="C23" s="68"/>
      <c r="D23" s="6"/>
      <c r="E23" s="6"/>
      <c r="F23" s="11"/>
      <c r="G23" s="11"/>
      <c r="H23" s="17"/>
      <c r="I23" s="12"/>
      <c r="J23" s="12"/>
      <c r="K23" s="6"/>
    </row>
    <row r="24" spans="1:15" ht="21.75" customHeight="1"/>
    <row r="25" spans="1:15" ht="21.75" customHeight="1"/>
    <row r="26" spans="1:15" ht="21.75" customHeight="1"/>
    <row r="27" spans="1:15" ht="21.75" customHeight="1"/>
    <row r="28" spans="1:15" ht="21.75" customHeight="1"/>
    <row r="29" spans="1:15" ht="21.75" customHeight="1"/>
    <row r="30" spans="1:15" ht="21.75" customHeight="1"/>
    <row r="31" spans="1:15" ht="21.75" customHeight="1"/>
    <row r="32" spans="1:15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3.75" customHeight="1"/>
    <row r="62" ht="23.75" customHeight="1"/>
    <row r="63" ht="23.75" customHeight="1"/>
    <row r="64" ht="23.75" customHeight="1"/>
  </sheetData>
  <mergeCells count="16">
    <mergeCell ref="A1:M3"/>
    <mergeCell ref="B5:D5"/>
    <mergeCell ref="G5:H5"/>
    <mergeCell ref="I5:J5"/>
    <mergeCell ref="B6:D6"/>
    <mergeCell ref="G6:H6"/>
    <mergeCell ref="I6:J6"/>
    <mergeCell ref="A19:B19"/>
    <mergeCell ref="F19:H19"/>
    <mergeCell ref="M19:N19"/>
    <mergeCell ref="B7:D7"/>
    <mergeCell ref="G7:H7"/>
    <mergeCell ref="I7:J7"/>
    <mergeCell ref="B8:D8"/>
    <mergeCell ref="G8:H8"/>
    <mergeCell ref="I8:J8"/>
  </mergeCells>
  <printOptions horizontalCentered="1"/>
  <pageMargins left="0.25" right="0.25" top="1.0416666666666667" bottom="0.75" header="0.3" footer="0.3"/>
  <pageSetup paperSize="9" scale="35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578DD-FB65-4458-82BB-DF9B1F72C669}">
  <sheetPr>
    <pageSetUpPr fitToPage="1"/>
  </sheetPr>
  <dimension ref="A1:P214"/>
  <sheetViews>
    <sheetView view="pageBreakPreview" zoomScale="85" zoomScaleNormal="70" zoomScaleSheetLayoutView="85" workbookViewId="0">
      <pane ySplit="2" topLeftCell="A201" activePane="bottomLeft" state="frozen"/>
      <selection pane="bottomLeft" activeCell="G207" sqref="G207:G212"/>
    </sheetView>
  </sheetViews>
  <sheetFormatPr defaultColWidth="9.08984375" defaultRowHeight="14.5"/>
  <cols>
    <col min="1" max="1" width="14.6328125" style="77" bestFit="1" customWidth="1"/>
    <col min="2" max="2" width="14.6328125" style="80" customWidth="1"/>
    <col min="3" max="3" width="25.08984375" style="77" customWidth="1"/>
    <col min="4" max="4" width="10.453125" style="80" customWidth="1"/>
    <col min="5" max="5" width="19.54296875" style="77" bestFit="1" customWidth="1"/>
    <col min="6" max="6" width="10" style="77" customWidth="1"/>
    <col min="7" max="7" width="14.6328125" style="78" customWidth="1"/>
    <col min="8" max="8" width="12.6328125" style="78" customWidth="1"/>
    <col min="9" max="9" width="14.6328125" style="92" bestFit="1" customWidth="1"/>
    <col min="10" max="10" width="13.453125" style="77" customWidth="1"/>
    <col min="11" max="16384" width="9.08984375" style="77"/>
  </cols>
  <sheetData>
    <row r="1" spans="1:16" ht="42" customHeight="1">
      <c r="B1" s="128" t="s">
        <v>38</v>
      </c>
      <c r="C1" s="128"/>
      <c r="D1" s="128"/>
      <c r="E1" s="128"/>
      <c r="F1" s="128"/>
      <c r="G1" s="103">
        <f>SUBTOTAL(9,G3:G212)</f>
        <v>11113</v>
      </c>
      <c r="H1" s="103">
        <f>SUBTOTAL(9,H3:H212)</f>
        <v>1756</v>
      </c>
      <c r="I1" s="103">
        <f>SUBTOTAL(9,I3:I212)</f>
        <v>12869</v>
      </c>
      <c r="P1" s="77" t="s">
        <v>61</v>
      </c>
    </row>
    <row r="2" spans="1:16" s="79" customFormat="1" ht="34">
      <c r="A2" s="84" t="s">
        <v>39</v>
      </c>
      <c r="B2" s="81" t="s">
        <v>40</v>
      </c>
      <c r="C2" s="84" t="s">
        <v>41</v>
      </c>
      <c r="D2" s="81" t="s">
        <v>42</v>
      </c>
      <c r="E2" s="81" t="s">
        <v>43</v>
      </c>
      <c r="F2" s="81" t="s">
        <v>44</v>
      </c>
      <c r="G2" s="82" t="s">
        <v>45</v>
      </c>
      <c r="H2" s="82" t="s">
        <v>60</v>
      </c>
      <c r="I2" s="82" t="s">
        <v>46</v>
      </c>
      <c r="J2" s="91"/>
    </row>
    <row r="3" spans="1:16" s="89" customFormat="1" ht="21.65" customHeight="1">
      <c r="A3" s="86" t="s">
        <v>122</v>
      </c>
      <c r="B3" s="85" t="s">
        <v>71</v>
      </c>
      <c r="C3" s="86" t="s">
        <v>72</v>
      </c>
      <c r="D3" s="86">
        <v>1031479</v>
      </c>
      <c r="E3" s="85" t="s">
        <v>73</v>
      </c>
      <c r="F3" s="87" t="s">
        <v>47</v>
      </c>
      <c r="G3" s="88">
        <v>2</v>
      </c>
      <c r="H3" s="88">
        <f>ROUNDUP(G3*15%,0)</f>
        <v>1</v>
      </c>
      <c r="I3" s="93">
        <f>SUM(G3:H3)</f>
        <v>3</v>
      </c>
      <c r="J3" s="89" t="str">
        <f>VLOOKUP(B3,'[1]HANDOVER FILE'!$E$7:$F$44,2,FALSE)</f>
        <v>C0012-HOD111</v>
      </c>
    </row>
    <row r="4" spans="1:16" s="89" customFormat="1" ht="21.65" customHeight="1">
      <c r="A4" s="86" t="s">
        <v>122</v>
      </c>
      <c r="B4" s="85" t="s">
        <v>71</v>
      </c>
      <c r="C4" s="86" t="s">
        <v>72</v>
      </c>
      <c r="D4" s="86">
        <v>1031485</v>
      </c>
      <c r="E4" s="85" t="s">
        <v>73</v>
      </c>
      <c r="F4" s="87" t="s">
        <v>48</v>
      </c>
      <c r="G4" s="88">
        <v>8</v>
      </c>
      <c r="H4" s="88">
        <f t="shared" ref="H4:H55" si="0">ROUNDUP(G4*15%,0)</f>
        <v>2</v>
      </c>
      <c r="I4" s="93">
        <f t="shared" ref="I4:I55" si="1">SUM(G4:H4)</f>
        <v>10</v>
      </c>
      <c r="J4" s="89" t="str">
        <f>VLOOKUP(B4,'[1]HANDOVER FILE'!$E$7:$F$44,2,FALSE)</f>
        <v>C0012-HOD111</v>
      </c>
    </row>
    <row r="5" spans="1:16" s="89" customFormat="1" ht="21.65" customHeight="1">
      <c r="A5" s="86" t="s">
        <v>122</v>
      </c>
      <c r="B5" s="85" t="s">
        <v>71</v>
      </c>
      <c r="C5" s="86" t="s">
        <v>72</v>
      </c>
      <c r="D5" s="86">
        <v>1031492</v>
      </c>
      <c r="E5" s="85" t="s">
        <v>73</v>
      </c>
      <c r="F5" s="87" t="s">
        <v>49</v>
      </c>
      <c r="G5" s="88">
        <v>29</v>
      </c>
      <c r="H5" s="88">
        <f t="shared" si="0"/>
        <v>5</v>
      </c>
      <c r="I5" s="93">
        <f t="shared" si="1"/>
        <v>34</v>
      </c>
      <c r="J5" s="89" t="str">
        <f>VLOOKUP(B5,'[1]HANDOVER FILE'!$E$7:$F$44,2,FALSE)</f>
        <v>C0012-HOD111</v>
      </c>
      <c r="M5" s="90"/>
    </row>
    <row r="6" spans="1:16" s="89" customFormat="1" ht="21.65" customHeight="1">
      <c r="A6" s="86" t="s">
        <v>122</v>
      </c>
      <c r="B6" s="85" t="s">
        <v>71</v>
      </c>
      <c r="C6" s="86" t="s">
        <v>72</v>
      </c>
      <c r="D6" s="86">
        <v>1031508</v>
      </c>
      <c r="E6" s="85" t="s">
        <v>73</v>
      </c>
      <c r="F6" s="87" t="s">
        <v>50</v>
      </c>
      <c r="G6" s="88">
        <v>35</v>
      </c>
      <c r="H6" s="88">
        <f t="shared" si="0"/>
        <v>6</v>
      </c>
      <c r="I6" s="93">
        <f t="shared" si="1"/>
        <v>41</v>
      </c>
      <c r="J6" s="89" t="str">
        <f>VLOOKUP(B6,'[1]HANDOVER FILE'!$E$7:$F$44,2,FALSE)</f>
        <v>C0012-HOD111</v>
      </c>
    </row>
    <row r="7" spans="1:16" s="89" customFormat="1" ht="21.65" customHeight="1">
      <c r="A7" s="86" t="s">
        <v>122</v>
      </c>
      <c r="B7" s="85" t="s">
        <v>71</v>
      </c>
      <c r="C7" s="86" t="s">
        <v>72</v>
      </c>
      <c r="D7" s="86">
        <v>1031515</v>
      </c>
      <c r="E7" s="85" t="s">
        <v>73</v>
      </c>
      <c r="F7" s="87" t="s">
        <v>51</v>
      </c>
      <c r="G7" s="88">
        <v>20</v>
      </c>
      <c r="H7" s="88">
        <f t="shared" si="0"/>
        <v>3</v>
      </c>
      <c r="I7" s="93">
        <f t="shared" si="1"/>
        <v>23</v>
      </c>
      <c r="J7" s="89" t="str">
        <f>VLOOKUP(B7,'[1]HANDOVER FILE'!$E$7:$F$44,2,FALSE)</f>
        <v>C0012-HOD111</v>
      </c>
    </row>
    <row r="8" spans="1:16" s="89" customFormat="1" ht="21.65" customHeight="1">
      <c r="A8" s="86" t="s">
        <v>122</v>
      </c>
      <c r="B8" s="85" t="s">
        <v>71</v>
      </c>
      <c r="C8" s="86" t="s">
        <v>72</v>
      </c>
      <c r="D8" s="86">
        <v>1031522</v>
      </c>
      <c r="E8" s="85" t="s">
        <v>73</v>
      </c>
      <c r="F8" s="85" t="s">
        <v>52</v>
      </c>
      <c r="G8" s="88">
        <v>6</v>
      </c>
      <c r="H8" s="88">
        <f t="shared" si="0"/>
        <v>1</v>
      </c>
      <c r="I8" s="93">
        <f t="shared" si="1"/>
        <v>7</v>
      </c>
      <c r="J8" s="89" t="str">
        <f>VLOOKUP(B8,'[1]HANDOVER FILE'!$E$7:$F$44,2,FALSE)</f>
        <v>C0012-HOD111</v>
      </c>
    </row>
    <row r="9" spans="1:16" s="89" customFormat="1" ht="21.65" customHeight="1">
      <c r="A9" s="86" t="s">
        <v>122</v>
      </c>
      <c r="B9" s="85" t="s">
        <v>71</v>
      </c>
      <c r="C9" s="86" t="s">
        <v>72</v>
      </c>
      <c r="D9" s="86">
        <v>1031539</v>
      </c>
      <c r="E9" s="85" t="s">
        <v>74</v>
      </c>
      <c r="F9" s="87" t="s">
        <v>47</v>
      </c>
      <c r="G9" s="88">
        <v>19</v>
      </c>
      <c r="H9" s="88">
        <f t="shared" si="0"/>
        <v>3</v>
      </c>
      <c r="I9" s="93">
        <f t="shared" si="1"/>
        <v>22</v>
      </c>
      <c r="J9" s="89" t="str">
        <f>VLOOKUP(B9,'[1]HANDOVER FILE'!$E$7:$F$44,2,FALSE)</f>
        <v>C0012-HOD111</v>
      </c>
    </row>
    <row r="10" spans="1:16" s="89" customFormat="1" ht="21.65" customHeight="1">
      <c r="A10" s="86" t="s">
        <v>122</v>
      </c>
      <c r="B10" s="85" t="s">
        <v>71</v>
      </c>
      <c r="C10" s="86" t="s">
        <v>72</v>
      </c>
      <c r="D10" s="86">
        <v>1031546</v>
      </c>
      <c r="E10" s="85" t="s">
        <v>74</v>
      </c>
      <c r="F10" s="87" t="s">
        <v>48</v>
      </c>
      <c r="G10" s="88">
        <v>40</v>
      </c>
      <c r="H10" s="88">
        <f t="shared" si="0"/>
        <v>6</v>
      </c>
      <c r="I10" s="93">
        <f t="shared" si="1"/>
        <v>46</v>
      </c>
      <c r="J10" s="89" t="str">
        <f>VLOOKUP(B10,'[1]HANDOVER FILE'!$E$7:$F$44,2,FALSE)</f>
        <v>C0012-HOD111</v>
      </c>
    </row>
    <row r="11" spans="1:16" s="89" customFormat="1" ht="21.65" customHeight="1">
      <c r="A11" s="86" t="s">
        <v>122</v>
      </c>
      <c r="B11" s="85" t="s">
        <v>71</v>
      </c>
      <c r="C11" s="86" t="s">
        <v>72</v>
      </c>
      <c r="D11" s="86">
        <v>1031553</v>
      </c>
      <c r="E11" s="85" t="s">
        <v>74</v>
      </c>
      <c r="F11" s="87" t="s">
        <v>49</v>
      </c>
      <c r="G11" s="88">
        <v>125</v>
      </c>
      <c r="H11" s="88">
        <f t="shared" si="0"/>
        <v>19</v>
      </c>
      <c r="I11" s="93">
        <f t="shared" si="1"/>
        <v>144</v>
      </c>
      <c r="J11" s="89" t="str">
        <f>VLOOKUP(B11,'[1]HANDOVER FILE'!$E$7:$F$44,2,FALSE)</f>
        <v>C0012-HOD111</v>
      </c>
    </row>
    <row r="12" spans="1:16" s="89" customFormat="1" ht="21.65" customHeight="1">
      <c r="A12" s="86" t="s">
        <v>122</v>
      </c>
      <c r="B12" s="85" t="s">
        <v>71</v>
      </c>
      <c r="C12" s="86" t="s">
        <v>72</v>
      </c>
      <c r="D12" s="86">
        <v>1031560</v>
      </c>
      <c r="E12" s="85" t="s">
        <v>74</v>
      </c>
      <c r="F12" s="87" t="s">
        <v>50</v>
      </c>
      <c r="G12" s="88">
        <v>162</v>
      </c>
      <c r="H12" s="88">
        <f t="shared" si="0"/>
        <v>25</v>
      </c>
      <c r="I12" s="93">
        <f t="shared" si="1"/>
        <v>187</v>
      </c>
      <c r="J12" s="89" t="str">
        <f>VLOOKUP(B12,'[1]HANDOVER FILE'!$E$7:$F$44,2,FALSE)</f>
        <v>C0012-HOD111</v>
      </c>
    </row>
    <row r="13" spans="1:16" s="89" customFormat="1" ht="21.65" customHeight="1">
      <c r="A13" s="86" t="s">
        <v>122</v>
      </c>
      <c r="B13" s="85" t="s">
        <v>71</v>
      </c>
      <c r="C13" s="86" t="s">
        <v>72</v>
      </c>
      <c r="D13" s="86">
        <v>1031577</v>
      </c>
      <c r="E13" s="85" t="s">
        <v>74</v>
      </c>
      <c r="F13" s="87" t="s">
        <v>51</v>
      </c>
      <c r="G13" s="88">
        <v>100</v>
      </c>
      <c r="H13" s="88">
        <f t="shared" si="0"/>
        <v>15</v>
      </c>
      <c r="I13" s="93">
        <f t="shared" si="1"/>
        <v>115</v>
      </c>
      <c r="J13" s="89" t="str">
        <f>VLOOKUP(B13,'[1]HANDOVER FILE'!$E$7:$F$44,2,FALSE)</f>
        <v>C0012-HOD111</v>
      </c>
    </row>
    <row r="14" spans="1:16" s="89" customFormat="1" ht="21.65" customHeight="1">
      <c r="A14" s="86" t="s">
        <v>122</v>
      </c>
      <c r="B14" s="85" t="s">
        <v>71</v>
      </c>
      <c r="C14" s="86" t="s">
        <v>72</v>
      </c>
      <c r="D14" s="86">
        <v>1031584</v>
      </c>
      <c r="E14" s="85" t="s">
        <v>74</v>
      </c>
      <c r="F14" s="85" t="s">
        <v>52</v>
      </c>
      <c r="G14" s="88">
        <v>30</v>
      </c>
      <c r="H14" s="88">
        <f t="shared" si="0"/>
        <v>5</v>
      </c>
      <c r="I14" s="93">
        <f t="shared" si="1"/>
        <v>35</v>
      </c>
      <c r="J14" s="89" t="str">
        <f>VLOOKUP(B14,'[1]HANDOVER FILE'!$E$7:$F$44,2,FALSE)</f>
        <v>C0012-HOD111</v>
      </c>
    </row>
    <row r="15" spans="1:16" s="89" customFormat="1" ht="21.65" customHeight="1">
      <c r="A15" s="86" t="s">
        <v>122</v>
      </c>
      <c r="B15" s="85" t="s">
        <v>71</v>
      </c>
      <c r="C15" s="86" t="s">
        <v>72</v>
      </c>
      <c r="D15" s="86">
        <v>1031591</v>
      </c>
      <c r="E15" s="85" t="s">
        <v>75</v>
      </c>
      <c r="F15" s="85" t="s">
        <v>47</v>
      </c>
      <c r="G15" s="88">
        <v>13</v>
      </c>
      <c r="H15" s="88">
        <f t="shared" si="0"/>
        <v>2</v>
      </c>
      <c r="I15" s="93">
        <f t="shared" si="1"/>
        <v>15</v>
      </c>
      <c r="J15" s="89" t="str">
        <f>VLOOKUP(B15,'[1]HANDOVER FILE'!$E$7:$F$44,2,FALSE)</f>
        <v>C0012-HOD111</v>
      </c>
    </row>
    <row r="16" spans="1:16" s="89" customFormat="1" ht="21.65" customHeight="1">
      <c r="A16" s="86" t="s">
        <v>122</v>
      </c>
      <c r="B16" s="85" t="s">
        <v>71</v>
      </c>
      <c r="C16" s="86" t="s">
        <v>72</v>
      </c>
      <c r="D16" s="86">
        <v>1031607</v>
      </c>
      <c r="E16" s="85" t="s">
        <v>75</v>
      </c>
      <c r="F16" s="85" t="s">
        <v>48</v>
      </c>
      <c r="G16" s="88">
        <v>35</v>
      </c>
      <c r="H16" s="88">
        <f t="shared" si="0"/>
        <v>6</v>
      </c>
      <c r="I16" s="93">
        <f t="shared" si="1"/>
        <v>41</v>
      </c>
      <c r="J16" s="89" t="str">
        <f>VLOOKUP(B16,'[1]HANDOVER FILE'!$E$7:$F$44,2,FALSE)</f>
        <v>C0012-HOD111</v>
      </c>
    </row>
    <row r="17" spans="1:10" s="89" customFormat="1" ht="21.65" customHeight="1">
      <c r="A17" s="86" t="s">
        <v>122</v>
      </c>
      <c r="B17" s="85" t="s">
        <v>71</v>
      </c>
      <c r="C17" s="86" t="s">
        <v>72</v>
      </c>
      <c r="D17" s="86">
        <v>1031614</v>
      </c>
      <c r="E17" s="85" t="s">
        <v>75</v>
      </c>
      <c r="F17" s="85" t="s">
        <v>49</v>
      </c>
      <c r="G17" s="88">
        <v>115</v>
      </c>
      <c r="H17" s="88">
        <f t="shared" si="0"/>
        <v>18</v>
      </c>
      <c r="I17" s="93">
        <f t="shared" si="1"/>
        <v>133</v>
      </c>
      <c r="J17" s="89" t="str">
        <f>VLOOKUP(B17,'[1]HANDOVER FILE'!$E$7:$F$44,2,FALSE)</f>
        <v>C0012-HOD111</v>
      </c>
    </row>
    <row r="18" spans="1:10" s="89" customFormat="1" ht="21.65" customHeight="1">
      <c r="A18" s="86" t="s">
        <v>122</v>
      </c>
      <c r="B18" s="85" t="s">
        <v>71</v>
      </c>
      <c r="C18" s="86" t="s">
        <v>72</v>
      </c>
      <c r="D18" s="86">
        <v>1031621</v>
      </c>
      <c r="E18" s="85" t="s">
        <v>75</v>
      </c>
      <c r="F18" s="85" t="s">
        <v>50</v>
      </c>
      <c r="G18" s="88">
        <v>152</v>
      </c>
      <c r="H18" s="88">
        <f t="shared" si="0"/>
        <v>23</v>
      </c>
      <c r="I18" s="93">
        <f t="shared" si="1"/>
        <v>175</v>
      </c>
      <c r="J18" s="89" t="str">
        <f>VLOOKUP(B18,'[1]HANDOVER FILE'!$E$7:$F$44,2,FALSE)</f>
        <v>C0012-HOD111</v>
      </c>
    </row>
    <row r="19" spans="1:10" s="89" customFormat="1" ht="21.65" customHeight="1">
      <c r="A19" s="86" t="s">
        <v>122</v>
      </c>
      <c r="B19" s="85" t="s">
        <v>71</v>
      </c>
      <c r="C19" s="86" t="s">
        <v>72</v>
      </c>
      <c r="D19" s="86">
        <v>1031638</v>
      </c>
      <c r="E19" s="85" t="s">
        <v>75</v>
      </c>
      <c r="F19" s="85" t="s">
        <v>51</v>
      </c>
      <c r="G19" s="88">
        <v>91</v>
      </c>
      <c r="H19" s="88">
        <f t="shared" si="0"/>
        <v>14</v>
      </c>
      <c r="I19" s="93">
        <f t="shared" si="1"/>
        <v>105</v>
      </c>
      <c r="J19" s="89" t="str">
        <f>VLOOKUP(B19,'[1]HANDOVER FILE'!$E$7:$F$44,2,FALSE)</f>
        <v>C0012-HOD111</v>
      </c>
    </row>
    <row r="20" spans="1:10" s="89" customFormat="1" ht="21.65" customHeight="1">
      <c r="A20" s="86" t="s">
        <v>122</v>
      </c>
      <c r="B20" s="85" t="s">
        <v>71</v>
      </c>
      <c r="C20" s="86" t="s">
        <v>72</v>
      </c>
      <c r="D20" s="86">
        <v>1031645</v>
      </c>
      <c r="E20" s="85" t="s">
        <v>75</v>
      </c>
      <c r="F20" s="85" t="s">
        <v>52</v>
      </c>
      <c r="G20" s="88">
        <v>30</v>
      </c>
      <c r="H20" s="88">
        <f t="shared" si="0"/>
        <v>5</v>
      </c>
      <c r="I20" s="93">
        <f t="shared" si="1"/>
        <v>35</v>
      </c>
      <c r="J20" s="89" t="str">
        <f>VLOOKUP(B20,'[1]HANDOVER FILE'!$E$7:$F$44,2,FALSE)</f>
        <v>C0012-HOD111</v>
      </c>
    </row>
    <row r="21" spans="1:10" s="89" customFormat="1" ht="21.65" customHeight="1">
      <c r="A21" s="86" t="s">
        <v>122</v>
      </c>
      <c r="B21" s="85" t="s">
        <v>71</v>
      </c>
      <c r="C21" s="86" t="s">
        <v>72</v>
      </c>
      <c r="D21" s="86">
        <v>1031652</v>
      </c>
      <c r="E21" s="85" t="s">
        <v>76</v>
      </c>
      <c r="F21" s="85" t="s">
        <v>47</v>
      </c>
      <c r="G21" s="88">
        <v>19</v>
      </c>
      <c r="H21" s="88">
        <f t="shared" si="0"/>
        <v>3</v>
      </c>
      <c r="I21" s="93">
        <f t="shared" si="1"/>
        <v>22</v>
      </c>
      <c r="J21" s="89" t="str">
        <f>VLOOKUP(B21,'[1]HANDOVER FILE'!$E$7:$F$44,2,FALSE)</f>
        <v>C0012-HOD111</v>
      </c>
    </row>
    <row r="22" spans="1:10" s="89" customFormat="1" ht="21.65" customHeight="1">
      <c r="A22" s="86" t="s">
        <v>122</v>
      </c>
      <c r="B22" s="85" t="s">
        <v>71</v>
      </c>
      <c r="C22" s="86" t="s">
        <v>72</v>
      </c>
      <c r="D22" s="86">
        <v>1031669</v>
      </c>
      <c r="E22" s="85" t="s">
        <v>76</v>
      </c>
      <c r="F22" s="85" t="s">
        <v>48</v>
      </c>
      <c r="G22" s="88">
        <v>39</v>
      </c>
      <c r="H22" s="88">
        <f t="shared" si="0"/>
        <v>6</v>
      </c>
      <c r="I22" s="93">
        <f t="shared" si="1"/>
        <v>45</v>
      </c>
      <c r="J22" s="89" t="str">
        <f>VLOOKUP(B22,'[1]HANDOVER FILE'!$E$7:$F$44,2,FALSE)</f>
        <v>C0012-HOD111</v>
      </c>
    </row>
    <row r="23" spans="1:10" s="89" customFormat="1" ht="21.65" customHeight="1">
      <c r="A23" s="86" t="s">
        <v>122</v>
      </c>
      <c r="B23" s="85" t="s">
        <v>71</v>
      </c>
      <c r="C23" s="86" t="s">
        <v>72</v>
      </c>
      <c r="D23" s="86">
        <v>1031676</v>
      </c>
      <c r="E23" s="85" t="s">
        <v>76</v>
      </c>
      <c r="F23" s="85" t="s">
        <v>49</v>
      </c>
      <c r="G23" s="88">
        <v>125</v>
      </c>
      <c r="H23" s="88">
        <f t="shared" si="0"/>
        <v>19</v>
      </c>
      <c r="I23" s="93">
        <f t="shared" si="1"/>
        <v>144</v>
      </c>
      <c r="J23" s="89" t="str">
        <f>VLOOKUP(B23,'[1]HANDOVER FILE'!$E$7:$F$44,2,FALSE)</f>
        <v>C0012-HOD111</v>
      </c>
    </row>
    <row r="24" spans="1:10" s="89" customFormat="1" ht="21.65" customHeight="1">
      <c r="A24" s="86" t="s">
        <v>122</v>
      </c>
      <c r="B24" s="85" t="s">
        <v>71</v>
      </c>
      <c r="C24" s="86" t="s">
        <v>72</v>
      </c>
      <c r="D24" s="86">
        <v>1031683</v>
      </c>
      <c r="E24" s="85" t="s">
        <v>76</v>
      </c>
      <c r="F24" s="85" t="s">
        <v>50</v>
      </c>
      <c r="G24" s="88">
        <v>160</v>
      </c>
      <c r="H24" s="88">
        <f t="shared" si="0"/>
        <v>24</v>
      </c>
      <c r="I24" s="93">
        <f t="shared" si="1"/>
        <v>184</v>
      </c>
      <c r="J24" s="89" t="str">
        <f>VLOOKUP(B24,'[1]HANDOVER FILE'!$E$7:$F$44,2,FALSE)</f>
        <v>C0012-HOD111</v>
      </c>
    </row>
    <row r="25" spans="1:10" s="89" customFormat="1" ht="21.65" customHeight="1">
      <c r="A25" s="86" t="s">
        <v>122</v>
      </c>
      <c r="B25" s="85" t="s">
        <v>71</v>
      </c>
      <c r="C25" s="86" t="s">
        <v>72</v>
      </c>
      <c r="D25" s="86">
        <v>1031690</v>
      </c>
      <c r="E25" s="85" t="s">
        <v>76</v>
      </c>
      <c r="F25" s="85" t="s">
        <v>51</v>
      </c>
      <c r="G25" s="88">
        <v>99</v>
      </c>
      <c r="H25" s="88">
        <f t="shared" si="0"/>
        <v>15</v>
      </c>
      <c r="I25" s="93">
        <f t="shared" si="1"/>
        <v>114</v>
      </c>
      <c r="J25" s="89" t="str">
        <f>VLOOKUP(B25,'[1]HANDOVER FILE'!$E$7:$F$44,2,FALSE)</f>
        <v>C0012-HOD111</v>
      </c>
    </row>
    <row r="26" spans="1:10" s="89" customFormat="1" ht="21.65" customHeight="1">
      <c r="A26" s="86" t="s">
        <v>122</v>
      </c>
      <c r="B26" s="85" t="s">
        <v>71</v>
      </c>
      <c r="C26" s="86" t="s">
        <v>72</v>
      </c>
      <c r="D26" s="86">
        <v>1031706</v>
      </c>
      <c r="E26" s="85" t="s">
        <v>76</v>
      </c>
      <c r="F26" s="85" t="s">
        <v>52</v>
      </c>
      <c r="G26" s="88">
        <v>30</v>
      </c>
      <c r="H26" s="88">
        <f t="shared" si="0"/>
        <v>5</v>
      </c>
      <c r="I26" s="93">
        <f t="shared" si="1"/>
        <v>35</v>
      </c>
      <c r="J26" s="89" t="str">
        <f>VLOOKUP(B26,'[1]HANDOVER FILE'!$E$7:$F$44,2,FALSE)</f>
        <v>C0012-HOD111</v>
      </c>
    </row>
    <row r="27" spans="1:10" s="89" customFormat="1" ht="21.65" customHeight="1">
      <c r="A27" s="86" t="s">
        <v>123</v>
      </c>
      <c r="B27" s="85" t="s">
        <v>77</v>
      </c>
      <c r="C27" s="86" t="s">
        <v>78</v>
      </c>
      <c r="D27" s="86">
        <v>1031713</v>
      </c>
      <c r="E27" s="85" t="s">
        <v>79</v>
      </c>
      <c r="F27" s="85" t="s">
        <v>47</v>
      </c>
      <c r="G27" s="88">
        <v>5</v>
      </c>
      <c r="H27" s="88">
        <f t="shared" si="0"/>
        <v>1</v>
      </c>
      <c r="I27" s="93">
        <f t="shared" si="1"/>
        <v>6</v>
      </c>
      <c r="J27" s="89" t="str">
        <f>VLOOKUP(B27,'[1]HANDOVER FILE'!$E$7:$F$44,2,FALSE)</f>
        <v>C0012-HOD113</v>
      </c>
    </row>
    <row r="28" spans="1:10" s="89" customFormat="1" ht="21.65" customHeight="1">
      <c r="A28" s="86" t="s">
        <v>123</v>
      </c>
      <c r="B28" s="85" t="s">
        <v>77</v>
      </c>
      <c r="C28" s="86" t="s">
        <v>78</v>
      </c>
      <c r="D28" s="86">
        <v>1031720</v>
      </c>
      <c r="E28" s="85" t="s">
        <v>79</v>
      </c>
      <c r="F28" s="85" t="s">
        <v>48</v>
      </c>
      <c r="G28" s="88">
        <v>17</v>
      </c>
      <c r="H28" s="88">
        <f t="shared" si="0"/>
        <v>3</v>
      </c>
      <c r="I28" s="93">
        <f t="shared" si="1"/>
        <v>20</v>
      </c>
      <c r="J28" s="89" t="str">
        <f>VLOOKUP(B28,'[1]HANDOVER FILE'!$E$7:$F$44,2,FALSE)</f>
        <v>C0012-HOD113</v>
      </c>
    </row>
    <row r="29" spans="1:10" s="89" customFormat="1" ht="21.65" customHeight="1">
      <c r="A29" s="86" t="s">
        <v>123</v>
      </c>
      <c r="B29" s="85" t="s">
        <v>77</v>
      </c>
      <c r="C29" s="86" t="s">
        <v>78</v>
      </c>
      <c r="D29" s="86">
        <v>1031737</v>
      </c>
      <c r="E29" s="85" t="s">
        <v>79</v>
      </c>
      <c r="F29" s="85" t="s">
        <v>49</v>
      </c>
      <c r="G29" s="88">
        <v>54</v>
      </c>
      <c r="H29" s="88">
        <f t="shared" si="0"/>
        <v>9</v>
      </c>
      <c r="I29" s="93">
        <f t="shared" si="1"/>
        <v>63</v>
      </c>
      <c r="J29" s="89" t="str">
        <f>VLOOKUP(B29,'[1]HANDOVER FILE'!$E$7:$F$44,2,FALSE)</f>
        <v>C0012-HOD113</v>
      </c>
    </row>
    <row r="30" spans="1:10" s="89" customFormat="1" ht="21.65" customHeight="1">
      <c r="A30" s="86" t="s">
        <v>123</v>
      </c>
      <c r="B30" s="85" t="s">
        <v>77</v>
      </c>
      <c r="C30" s="86" t="s">
        <v>78</v>
      </c>
      <c r="D30" s="86">
        <v>1031744</v>
      </c>
      <c r="E30" s="85" t="s">
        <v>79</v>
      </c>
      <c r="F30" s="85" t="s">
        <v>50</v>
      </c>
      <c r="G30" s="88">
        <v>70</v>
      </c>
      <c r="H30" s="88">
        <f t="shared" si="0"/>
        <v>11</v>
      </c>
      <c r="I30" s="93">
        <f t="shared" si="1"/>
        <v>81</v>
      </c>
      <c r="J30" s="89" t="str">
        <f>VLOOKUP(B30,'[1]HANDOVER FILE'!$E$7:$F$44,2,FALSE)</f>
        <v>C0012-HOD113</v>
      </c>
    </row>
    <row r="31" spans="1:10" s="89" customFormat="1" ht="21.65" customHeight="1">
      <c r="A31" s="86" t="s">
        <v>123</v>
      </c>
      <c r="B31" s="85" t="s">
        <v>77</v>
      </c>
      <c r="C31" s="86" t="s">
        <v>78</v>
      </c>
      <c r="D31" s="86">
        <v>1031751</v>
      </c>
      <c r="E31" s="85" t="s">
        <v>79</v>
      </c>
      <c r="F31" s="85" t="s">
        <v>51</v>
      </c>
      <c r="G31" s="88">
        <v>41</v>
      </c>
      <c r="H31" s="88">
        <f t="shared" si="0"/>
        <v>7</v>
      </c>
      <c r="I31" s="93">
        <f t="shared" si="1"/>
        <v>48</v>
      </c>
      <c r="J31" s="89" t="str">
        <f>VLOOKUP(B31,'[1]HANDOVER FILE'!$E$7:$F$44,2,FALSE)</f>
        <v>C0012-HOD113</v>
      </c>
    </row>
    <row r="32" spans="1:10" s="89" customFormat="1" ht="21.65" customHeight="1">
      <c r="A32" s="86" t="s">
        <v>123</v>
      </c>
      <c r="B32" s="85" t="s">
        <v>77</v>
      </c>
      <c r="C32" s="86" t="s">
        <v>78</v>
      </c>
      <c r="D32" s="86">
        <v>1031768</v>
      </c>
      <c r="E32" s="85" t="s">
        <v>79</v>
      </c>
      <c r="F32" s="85" t="s">
        <v>52</v>
      </c>
      <c r="G32" s="88">
        <v>13</v>
      </c>
      <c r="H32" s="88">
        <f t="shared" si="0"/>
        <v>2</v>
      </c>
      <c r="I32" s="93">
        <f t="shared" si="1"/>
        <v>15</v>
      </c>
      <c r="J32" s="89" t="str">
        <f>VLOOKUP(B32,'[1]HANDOVER FILE'!$E$7:$F$44,2,FALSE)</f>
        <v>C0012-HOD113</v>
      </c>
    </row>
    <row r="33" spans="1:10" s="89" customFormat="1" ht="21.65" customHeight="1">
      <c r="A33" s="86" t="s">
        <v>123</v>
      </c>
      <c r="B33" s="85" t="s">
        <v>77</v>
      </c>
      <c r="C33" s="86" t="s">
        <v>78</v>
      </c>
      <c r="D33" s="86">
        <v>1031775</v>
      </c>
      <c r="E33" s="85" t="s">
        <v>80</v>
      </c>
      <c r="F33" s="85" t="s">
        <v>47</v>
      </c>
      <c r="G33" s="88">
        <v>5</v>
      </c>
      <c r="H33" s="88">
        <f t="shared" si="0"/>
        <v>1</v>
      </c>
      <c r="I33" s="93">
        <f t="shared" si="1"/>
        <v>6</v>
      </c>
      <c r="J33" s="89" t="str">
        <f>VLOOKUP(B33,'[1]HANDOVER FILE'!$E$7:$F$44,2,FALSE)</f>
        <v>C0012-HOD113</v>
      </c>
    </row>
    <row r="34" spans="1:10" s="89" customFormat="1" ht="21.65" customHeight="1">
      <c r="A34" s="86" t="s">
        <v>123</v>
      </c>
      <c r="B34" s="85" t="s">
        <v>77</v>
      </c>
      <c r="C34" s="86" t="s">
        <v>78</v>
      </c>
      <c r="D34" s="86">
        <v>1031782</v>
      </c>
      <c r="E34" s="85" t="s">
        <v>80</v>
      </c>
      <c r="F34" s="85" t="s">
        <v>48</v>
      </c>
      <c r="G34" s="88">
        <v>17</v>
      </c>
      <c r="H34" s="88">
        <f t="shared" si="0"/>
        <v>3</v>
      </c>
      <c r="I34" s="93">
        <f t="shared" si="1"/>
        <v>20</v>
      </c>
      <c r="J34" s="89" t="str">
        <f>VLOOKUP(B34,'[1]HANDOVER FILE'!$E$7:$F$44,2,FALSE)</f>
        <v>C0012-HOD113</v>
      </c>
    </row>
    <row r="35" spans="1:10" s="89" customFormat="1" ht="21.65" customHeight="1">
      <c r="A35" s="86" t="s">
        <v>123</v>
      </c>
      <c r="B35" s="85" t="s">
        <v>77</v>
      </c>
      <c r="C35" s="86" t="s">
        <v>78</v>
      </c>
      <c r="D35" s="86">
        <v>1031799</v>
      </c>
      <c r="E35" s="85" t="s">
        <v>80</v>
      </c>
      <c r="F35" s="85" t="s">
        <v>49</v>
      </c>
      <c r="G35" s="88">
        <v>54</v>
      </c>
      <c r="H35" s="88">
        <f t="shared" si="0"/>
        <v>9</v>
      </c>
      <c r="I35" s="93">
        <f t="shared" si="1"/>
        <v>63</v>
      </c>
      <c r="J35" s="89" t="str">
        <f>VLOOKUP(B35,'[1]HANDOVER FILE'!$E$7:$F$44,2,FALSE)</f>
        <v>C0012-HOD113</v>
      </c>
    </row>
    <row r="36" spans="1:10" s="89" customFormat="1" ht="21.65" customHeight="1">
      <c r="A36" s="86" t="s">
        <v>123</v>
      </c>
      <c r="B36" s="85" t="s">
        <v>77</v>
      </c>
      <c r="C36" s="86" t="s">
        <v>78</v>
      </c>
      <c r="D36" s="86">
        <v>1031805</v>
      </c>
      <c r="E36" s="85" t="s">
        <v>80</v>
      </c>
      <c r="F36" s="85" t="s">
        <v>50</v>
      </c>
      <c r="G36" s="88">
        <v>70</v>
      </c>
      <c r="H36" s="88">
        <f t="shared" si="0"/>
        <v>11</v>
      </c>
      <c r="I36" s="93">
        <f t="shared" si="1"/>
        <v>81</v>
      </c>
      <c r="J36" s="89" t="str">
        <f>VLOOKUP(B36,'[1]HANDOVER FILE'!$E$7:$F$44,2,FALSE)</f>
        <v>C0012-HOD113</v>
      </c>
    </row>
    <row r="37" spans="1:10" s="89" customFormat="1" ht="21.65" customHeight="1">
      <c r="A37" s="86" t="s">
        <v>123</v>
      </c>
      <c r="B37" s="85" t="s">
        <v>77</v>
      </c>
      <c r="C37" s="86" t="s">
        <v>78</v>
      </c>
      <c r="D37" s="86">
        <v>1031812</v>
      </c>
      <c r="E37" s="85" t="s">
        <v>80</v>
      </c>
      <c r="F37" s="85" t="s">
        <v>51</v>
      </c>
      <c r="G37" s="88">
        <v>41</v>
      </c>
      <c r="H37" s="88">
        <f t="shared" si="0"/>
        <v>7</v>
      </c>
      <c r="I37" s="93">
        <f t="shared" si="1"/>
        <v>48</v>
      </c>
      <c r="J37" s="89" t="str">
        <f>VLOOKUP(B37,'[1]HANDOVER FILE'!$E$7:$F$44,2,FALSE)</f>
        <v>C0012-HOD113</v>
      </c>
    </row>
    <row r="38" spans="1:10" s="89" customFormat="1" ht="21.65" customHeight="1">
      <c r="A38" s="86" t="s">
        <v>123</v>
      </c>
      <c r="B38" s="85" t="s">
        <v>77</v>
      </c>
      <c r="C38" s="86" t="s">
        <v>78</v>
      </c>
      <c r="D38" s="86">
        <v>1031829</v>
      </c>
      <c r="E38" s="85" t="s">
        <v>80</v>
      </c>
      <c r="F38" s="85" t="s">
        <v>52</v>
      </c>
      <c r="G38" s="88">
        <v>13</v>
      </c>
      <c r="H38" s="88">
        <f t="shared" si="0"/>
        <v>2</v>
      </c>
      <c r="I38" s="93">
        <f t="shared" si="1"/>
        <v>15</v>
      </c>
      <c r="J38" s="89" t="str">
        <f>VLOOKUP(B38,'[1]HANDOVER FILE'!$E$7:$F$44,2,FALSE)</f>
        <v>C0012-HOD113</v>
      </c>
    </row>
    <row r="39" spans="1:10" s="89" customFormat="1" ht="21.65" customHeight="1">
      <c r="A39" s="86" t="s">
        <v>124</v>
      </c>
      <c r="B39" s="85" t="s">
        <v>82</v>
      </c>
      <c r="C39" s="86" t="s">
        <v>83</v>
      </c>
      <c r="D39" s="86">
        <v>1031959</v>
      </c>
      <c r="E39" s="85" t="s">
        <v>84</v>
      </c>
      <c r="F39" s="85" t="s">
        <v>47</v>
      </c>
      <c r="G39" s="88">
        <v>2</v>
      </c>
      <c r="H39" s="88">
        <f t="shared" si="0"/>
        <v>1</v>
      </c>
      <c r="I39" s="93">
        <f t="shared" si="1"/>
        <v>3</v>
      </c>
      <c r="J39" s="89" t="str">
        <f>VLOOKUP(B39,'[1]HANDOVER FILE'!$E$7:$F$44,2,FALSE)</f>
        <v>C0012-CRW059</v>
      </c>
    </row>
    <row r="40" spans="1:10" s="89" customFormat="1" ht="21.65" customHeight="1">
      <c r="A40" s="86" t="s">
        <v>124</v>
      </c>
      <c r="B40" s="85" t="s">
        <v>82</v>
      </c>
      <c r="C40" s="86" t="s">
        <v>83</v>
      </c>
      <c r="D40" s="86">
        <v>1031966</v>
      </c>
      <c r="E40" s="85" t="s">
        <v>84</v>
      </c>
      <c r="F40" s="85" t="s">
        <v>48</v>
      </c>
      <c r="G40" s="88">
        <v>10</v>
      </c>
      <c r="H40" s="88">
        <f t="shared" si="0"/>
        <v>2</v>
      </c>
      <c r="I40" s="93">
        <f t="shared" si="1"/>
        <v>12</v>
      </c>
      <c r="J40" s="89" t="str">
        <f>VLOOKUP(B40,'[1]HANDOVER FILE'!$E$7:$F$44,2,FALSE)</f>
        <v>C0012-CRW059</v>
      </c>
    </row>
    <row r="41" spans="1:10" s="89" customFormat="1" ht="21.65" customHeight="1">
      <c r="A41" s="86" t="s">
        <v>124</v>
      </c>
      <c r="B41" s="85" t="s">
        <v>82</v>
      </c>
      <c r="C41" s="86" t="s">
        <v>83</v>
      </c>
      <c r="D41" s="86">
        <v>1031973</v>
      </c>
      <c r="E41" s="85" t="s">
        <v>84</v>
      </c>
      <c r="F41" s="85" t="s">
        <v>49</v>
      </c>
      <c r="G41" s="88">
        <v>29</v>
      </c>
      <c r="H41" s="88">
        <f t="shared" si="0"/>
        <v>5</v>
      </c>
      <c r="I41" s="93">
        <f t="shared" si="1"/>
        <v>34</v>
      </c>
      <c r="J41" s="89" t="str">
        <f>VLOOKUP(B41,'[1]HANDOVER FILE'!$E$7:$F$44,2,FALSE)</f>
        <v>C0012-CRW059</v>
      </c>
    </row>
    <row r="42" spans="1:10" s="89" customFormat="1" ht="21.65" customHeight="1">
      <c r="A42" s="86" t="s">
        <v>124</v>
      </c>
      <c r="B42" s="85" t="s">
        <v>82</v>
      </c>
      <c r="C42" s="86" t="s">
        <v>83</v>
      </c>
      <c r="D42" s="86">
        <v>1031980</v>
      </c>
      <c r="E42" s="85" t="s">
        <v>84</v>
      </c>
      <c r="F42" s="85" t="s">
        <v>50</v>
      </c>
      <c r="G42" s="88">
        <v>35</v>
      </c>
      <c r="H42" s="88">
        <f t="shared" si="0"/>
        <v>6</v>
      </c>
      <c r="I42" s="93">
        <f t="shared" si="1"/>
        <v>41</v>
      </c>
      <c r="J42" s="89" t="str">
        <f>VLOOKUP(B42,'[1]HANDOVER FILE'!$E$7:$F$44,2,FALSE)</f>
        <v>C0012-CRW059</v>
      </c>
    </row>
    <row r="43" spans="1:10" s="89" customFormat="1" ht="21.65" customHeight="1">
      <c r="A43" s="86" t="s">
        <v>124</v>
      </c>
      <c r="B43" s="85" t="s">
        <v>82</v>
      </c>
      <c r="C43" s="86" t="s">
        <v>83</v>
      </c>
      <c r="D43" s="86">
        <v>1031997</v>
      </c>
      <c r="E43" s="85" t="s">
        <v>84</v>
      </c>
      <c r="F43" s="85" t="s">
        <v>51</v>
      </c>
      <c r="G43" s="88">
        <v>19</v>
      </c>
      <c r="H43" s="88">
        <f t="shared" si="0"/>
        <v>3</v>
      </c>
      <c r="I43" s="93">
        <f t="shared" si="1"/>
        <v>22</v>
      </c>
      <c r="J43" s="89" t="str">
        <f>VLOOKUP(B43,'[1]HANDOVER FILE'!$E$7:$F$44,2,FALSE)</f>
        <v>C0012-CRW059</v>
      </c>
    </row>
    <row r="44" spans="1:10" s="89" customFormat="1" ht="19.75" customHeight="1">
      <c r="A44" s="86" t="s">
        <v>124</v>
      </c>
      <c r="B44" s="85" t="s">
        <v>82</v>
      </c>
      <c r="C44" s="86" t="s">
        <v>83</v>
      </c>
      <c r="D44" s="86">
        <v>1032000</v>
      </c>
      <c r="E44" s="85" t="s">
        <v>84</v>
      </c>
      <c r="F44" s="85" t="s">
        <v>52</v>
      </c>
      <c r="G44" s="88">
        <v>5</v>
      </c>
      <c r="H44" s="88">
        <f t="shared" si="0"/>
        <v>1</v>
      </c>
      <c r="I44" s="93">
        <f t="shared" si="1"/>
        <v>6</v>
      </c>
      <c r="J44" s="89" t="str">
        <f>VLOOKUP(B44,'[1]HANDOVER FILE'!$E$7:$F$44,2,FALSE)</f>
        <v>C0012-CRW059</v>
      </c>
    </row>
    <row r="45" spans="1:10" s="89" customFormat="1" ht="19.75" customHeight="1">
      <c r="A45" s="86" t="s">
        <v>124</v>
      </c>
      <c r="B45" s="85" t="s">
        <v>82</v>
      </c>
      <c r="C45" s="86" t="s">
        <v>83</v>
      </c>
      <c r="D45" s="86">
        <v>1032017</v>
      </c>
      <c r="E45" s="85" t="s">
        <v>85</v>
      </c>
      <c r="F45" s="85" t="s">
        <v>47</v>
      </c>
      <c r="G45" s="88">
        <v>4</v>
      </c>
      <c r="H45" s="88">
        <f t="shared" si="0"/>
        <v>1</v>
      </c>
      <c r="I45" s="93">
        <f t="shared" si="1"/>
        <v>5</v>
      </c>
      <c r="J45" s="89" t="str">
        <f>VLOOKUP(B45,'[1]HANDOVER FILE'!$E$7:$F$44,2,FALSE)</f>
        <v>C0012-CRW059</v>
      </c>
    </row>
    <row r="46" spans="1:10" s="89" customFormat="1" ht="19.75" customHeight="1">
      <c r="A46" s="86" t="s">
        <v>124</v>
      </c>
      <c r="B46" s="85" t="s">
        <v>82</v>
      </c>
      <c r="C46" s="86" t="s">
        <v>83</v>
      </c>
      <c r="D46" s="86">
        <v>1032024</v>
      </c>
      <c r="E46" s="85" t="s">
        <v>85</v>
      </c>
      <c r="F46" s="85" t="s">
        <v>48</v>
      </c>
      <c r="G46" s="88">
        <v>16</v>
      </c>
      <c r="H46" s="88">
        <f t="shared" si="0"/>
        <v>3</v>
      </c>
      <c r="I46" s="93">
        <f t="shared" si="1"/>
        <v>19</v>
      </c>
      <c r="J46" s="89" t="str">
        <f>VLOOKUP(B46,'[1]HANDOVER FILE'!$E$7:$F$44,2,FALSE)</f>
        <v>C0012-CRW059</v>
      </c>
    </row>
    <row r="47" spans="1:10" s="89" customFormat="1" ht="19.75" customHeight="1">
      <c r="A47" s="86" t="s">
        <v>124</v>
      </c>
      <c r="B47" s="85" t="s">
        <v>82</v>
      </c>
      <c r="C47" s="86" t="s">
        <v>83</v>
      </c>
      <c r="D47" s="86">
        <v>1032031</v>
      </c>
      <c r="E47" s="85" t="s">
        <v>85</v>
      </c>
      <c r="F47" s="85" t="s">
        <v>49</v>
      </c>
      <c r="G47" s="88">
        <v>44</v>
      </c>
      <c r="H47" s="88">
        <f t="shared" si="0"/>
        <v>7</v>
      </c>
      <c r="I47" s="93">
        <f t="shared" si="1"/>
        <v>51</v>
      </c>
      <c r="J47" s="89" t="str">
        <f>VLOOKUP(B47,'[1]HANDOVER FILE'!$E$7:$F$44,2,FALSE)</f>
        <v>C0012-CRW059</v>
      </c>
    </row>
    <row r="48" spans="1:10" s="89" customFormat="1" ht="19.75" customHeight="1">
      <c r="A48" s="86" t="s">
        <v>124</v>
      </c>
      <c r="B48" s="85" t="s">
        <v>82</v>
      </c>
      <c r="C48" s="86" t="s">
        <v>83</v>
      </c>
      <c r="D48" s="86">
        <v>1032048</v>
      </c>
      <c r="E48" s="85" t="s">
        <v>85</v>
      </c>
      <c r="F48" s="85" t="s">
        <v>50</v>
      </c>
      <c r="G48" s="88">
        <v>52</v>
      </c>
      <c r="H48" s="88">
        <f t="shared" si="0"/>
        <v>8</v>
      </c>
      <c r="I48" s="93">
        <f t="shared" si="1"/>
        <v>60</v>
      </c>
      <c r="J48" s="89" t="str">
        <f>VLOOKUP(B48,'[1]HANDOVER FILE'!$E$7:$F$44,2,FALSE)</f>
        <v>C0012-CRW059</v>
      </c>
    </row>
    <row r="49" spans="1:10" s="89" customFormat="1" ht="19.75" customHeight="1">
      <c r="A49" s="86" t="s">
        <v>124</v>
      </c>
      <c r="B49" s="85" t="s">
        <v>82</v>
      </c>
      <c r="C49" s="86" t="s">
        <v>83</v>
      </c>
      <c r="D49" s="86">
        <v>1032055</v>
      </c>
      <c r="E49" s="85" t="s">
        <v>85</v>
      </c>
      <c r="F49" s="85" t="s">
        <v>51</v>
      </c>
      <c r="G49" s="88">
        <v>26</v>
      </c>
      <c r="H49" s="88">
        <f t="shared" si="0"/>
        <v>4</v>
      </c>
      <c r="I49" s="93">
        <f t="shared" si="1"/>
        <v>30</v>
      </c>
      <c r="J49" s="89" t="str">
        <f>VLOOKUP(B49,'[1]HANDOVER FILE'!$E$7:$F$44,2,FALSE)</f>
        <v>C0012-CRW059</v>
      </c>
    </row>
    <row r="50" spans="1:10" s="89" customFormat="1" ht="19.75" customHeight="1">
      <c r="A50" s="86" t="s">
        <v>124</v>
      </c>
      <c r="B50" s="85" t="s">
        <v>82</v>
      </c>
      <c r="C50" s="86" t="s">
        <v>83</v>
      </c>
      <c r="D50" s="86">
        <v>1032062</v>
      </c>
      <c r="E50" s="85" t="s">
        <v>85</v>
      </c>
      <c r="F50" s="85" t="s">
        <v>52</v>
      </c>
      <c r="G50" s="88">
        <v>8</v>
      </c>
      <c r="H50" s="88">
        <f t="shared" si="0"/>
        <v>2</v>
      </c>
      <c r="I50" s="93">
        <f t="shared" si="1"/>
        <v>10</v>
      </c>
      <c r="J50" s="89" t="str">
        <f>VLOOKUP(B50,'[1]HANDOVER FILE'!$E$7:$F$44,2,FALSE)</f>
        <v>C0012-CRW059</v>
      </c>
    </row>
    <row r="51" spans="1:10" s="89" customFormat="1" ht="19.75" customHeight="1">
      <c r="A51" s="86" t="s">
        <v>124</v>
      </c>
      <c r="B51" s="85" t="s">
        <v>82</v>
      </c>
      <c r="C51" s="86" t="s">
        <v>83</v>
      </c>
      <c r="D51" s="86">
        <v>1032079</v>
      </c>
      <c r="E51" s="85" t="s">
        <v>86</v>
      </c>
      <c r="F51" s="85" t="s">
        <v>47</v>
      </c>
      <c r="G51" s="88">
        <v>6</v>
      </c>
      <c r="H51" s="88">
        <f t="shared" si="0"/>
        <v>1</v>
      </c>
      <c r="I51" s="93">
        <f t="shared" si="1"/>
        <v>7</v>
      </c>
      <c r="J51" s="89" t="str">
        <f>VLOOKUP(B51,'[1]HANDOVER FILE'!$E$7:$F$44,2,FALSE)</f>
        <v>C0012-CRW059</v>
      </c>
    </row>
    <row r="52" spans="1:10" s="89" customFormat="1" ht="19.75" customHeight="1">
      <c r="A52" s="86" t="s">
        <v>124</v>
      </c>
      <c r="B52" s="85" t="s">
        <v>82</v>
      </c>
      <c r="C52" s="86" t="s">
        <v>83</v>
      </c>
      <c r="D52" s="86">
        <v>1032086</v>
      </c>
      <c r="E52" s="85" t="s">
        <v>86</v>
      </c>
      <c r="F52" s="85" t="s">
        <v>48</v>
      </c>
      <c r="G52" s="88">
        <v>21</v>
      </c>
      <c r="H52" s="88">
        <f t="shared" si="0"/>
        <v>4</v>
      </c>
      <c r="I52" s="93">
        <f t="shared" si="1"/>
        <v>25</v>
      </c>
      <c r="J52" s="89" t="str">
        <f>VLOOKUP(B52,'[1]HANDOVER FILE'!$E$7:$F$44,2,FALSE)</f>
        <v>C0012-CRW059</v>
      </c>
    </row>
    <row r="53" spans="1:10" s="89" customFormat="1" ht="19.75" customHeight="1">
      <c r="A53" s="86" t="s">
        <v>124</v>
      </c>
      <c r="B53" s="85" t="s">
        <v>82</v>
      </c>
      <c r="C53" s="86" t="s">
        <v>83</v>
      </c>
      <c r="D53" s="86">
        <v>1032093</v>
      </c>
      <c r="E53" s="85" t="s">
        <v>86</v>
      </c>
      <c r="F53" s="85" t="s">
        <v>49</v>
      </c>
      <c r="G53" s="88">
        <v>58</v>
      </c>
      <c r="H53" s="88">
        <f t="shared" si="0"/>
        <v>9</v>
      </c>
      <c r="I53" s="93">
        <f t="shared" si="1"/>
        <v>67</v>
      </c>
      <c r="J53" s="89" t="str">
        <f>VLOOKUP(B53,'[1]HANDOVER FILE'!$E$7:$F$44,2,FALSE)</f>
        <v>C0012-CRW059</v>
      </c>
    </row>
    <row r="54" spans="1:10" s="89" customFormat="1" ht="19.75" customHeight="1">
      <c r="A54" s="86" t="s">
        <v>124</v>
      </c>
      <c r="B54" s="85" t="s">
        <v>82</v>
      </c>
      <c r="C54" s="86" t="s">
        <v>83</v>
      </c>
      <c r="D54" s="86">
        <v>1032109</v>
      </c>
      <c r="E54" s="85" t="s">
        <v>86</v>
      </c>
      <c r="F54" s="85" t="s">
        <v>50</v>
      </c>
      <c r="G54" s="88">
        <v>68</v>
      </c>
      <c r="H54" s="88">
        <f t="shared" si="0"/>
        <v>11</v>
      </c>
      <c r="I54" s="93">
        <f t="shared" si="1"/>
        <v>79</v>
      </c>
      <c r="J54" s="89" t="str">
        <f>VLOOKUP(B54,'[1]HANDOVER FILE'!$E$7:$F$44,2,FALSE)</f>
        <v>C0012-CRW059</v>
      </c>
    </row>
    <row r="55" spans="1:10" s="89" customFormat="1" ht="19.75" customHeight="1">
      <c r="A55" s="86" t="s">
        <v>124</v>
      </c>
      <c r="B55" s="85" t="s">
        <v>82</v>
      </c>
      <c r="C55" s="86" t="s">
        <v>83</v>
      </c>
      <c r="D55" s="86">
        <v>1032116</v>
      </c>
      <c r="E55" s="85" t="s">
        <v>86</v>
      </c>
      <c r="F55" s="85" t="s">
        <v>51</v>
      </c>
      <c r="G55" s="88">
        <v>36</v>
      </c>
      <c r="H55" s="88">
        <f t="shared" si="0"/>
        <v>6</v>
      </c>
      <c r="I55" s="93">
        <f t="shared" si="1"/>
        <v>42</v>
      </c>
      <c r="J55" s="89" t="str">
        <f>VLOOKUP(B55,'[1]HANDOVER FILE'!$E$7:$F$44,2,FALSE)</f>
        <v>C0012-CRW059</v>
      </c>
    </row>
    <row r="56" spans="1:10" s="89" customFormat="1" ht="19.75" customHeight="1">
      <c r="A56" s="86" t="s">
        <v>124</v>
      </c>
      <c r="B56" s="85" t="s">
        <v>82</v>
      </c>
      <c r="C56" s="86" t="s">
        <v>83</v>
      </c>
      <c r="D56" s="86">
        <v>1032123</v>
      </c>
      <c r="E56" s="85" t="s">
        <v>86</v>
      </c>
      <c r="F56" s="85" t="s">
        <v>52</v>
      </c>
      <c r="G56" s="88">
        <v>11</v>
      </c>
      <c r="H56" s="88">
        <f t="shared" ref="H56:H116" si="2">ROUNDUP(G56*15%,0)</f>
        <v>2</v>
      </c>
      <c r="I56" s="93">
        <f t="shared" ref="I56:I116" si="3">SUM(G56:H56)</f>
        <v>13</v>
      </c>
      <c r="J56" s="89" t="str">
        <f>VLOOKUP(B56,'[1]HANDOVER FILE'!$E$7:$F$44,2,FALSE)</f>
        <v>C0012-CRW059</v>
      </c>
    </row>
    <row r="57" spans="1:10" s="89" customFormat="1" ht="19.75" customHeight="1">
      <c r="A57" s="86" t="s">
        <v>125</v>
      </c>
      <c r="B57" s="85" t="s">
        <v>87</v>
      </c>
      <c r="C57" s="86" t="s">
        <v>88</v>
      </c>
      <c r="D57" s="86">
        <v>1032130</v>
      </c>
      <c r="E57" s="85" t="s">
        <v>89</v>
      </c>
      <c r="F57" s="85" t="s">
        <v>47</v>
      </c>
      <c r="G57" s="88">
        <v>106</v>
      </c>
      <c r="H57" s="88">
        <f t="shared" si="2"/>
        <v>16</v>
      </c>
      <c r="I57" s="93">
        <f t="shared" si="3"/>
        <v>122</v>
      </c>
      <c r="J57" s="89" t="str">
        <f>VLOOKUP(B57,'[1]HANDOVER FILE'!$E$7:$F$44,2,FALSE)</f>
        <v>C0012-CRW060</v>
      </c>
    </row>
    <row r="58" spans="1:10" s="89" customFormat="1" ht="19.75" customHeight="1">
      <c r="A58" s="86" t="s">
        <v>125</v>
      </c>
      <c r="B58" s="85" t="s">
        <v>87</v>
      </c>
      <c r="C58" s="86" t="s">
        <v>88</v>
      </c>
      <c r="D58" s="86">
        <v>1032147</v>
      </c>
      <c r="E58" s="85" t="s">
        <v>89</v>
      </c>
      <c r="F58" s="85" t="s">
        <v>48</v>
      </c>
      <c r="G58" s="88">
        <v>102</v>
      </c>
      <c r="H58" s="88">
        <f t="shared" si="2"/>
        <v>16</v>
      </c>
      <c r="I58" s="93">
        <f t="shared" si="3"/>
        <v>118</v>
      </c>
      <c r="J58" s="89" t="str">
        <f>VLOOKUP(B58,'[1]HANDOVER FILE'!$E$7:$F$44,2,FALSE)</f>
        <v>C0012-CRW060</v>
      </c>
    </row>
    <row r="59" spans="1:10" s="89" customFormat="1" ht="19.75" customHeight="1">
      <c r="A59" s="86" t="s">
        <v>125</v>
      </c>
      <c r="B59" s="85" t="s">
        <v>87</v>
      </c>
      <c r="C59" s="86" t="s">
        <v>88</v>
      </c>
      <c r="D59" s="86">
        <v>1032154</v>
      </c>
      <c r="E59" s="85" t="s">
        <v>89</v>
      </c>
      <c r="F59" s="85" t="s">
        <v>49</v>
      </c>
      <c r="G59" s="88">
        <v>186</v>
      </c>
      <c r="H59" s="88">
        <f t="shared" si="2"/>
        <v>28</v>
      </c>
      <c r="I59" s="93">
        <f t="shared" si="3"/>
        <v>214</v>
      </c>
      <c r="J59" s="89" t="str">
        <f>VLOOKUP(B59,'[1]HANDOVER FILE'!$E$7:$F$44,2,FALSE)</f>
        <v>C0012-CRW060</v>
      </c>
    </row>
    <row r="60" spans="1:10" s="89" customFormat="1" ht="19.75" customHeight="1">
      <c r="A60" s="86" t="s">
        <v>125</v>
      </c>
      <c r="B60" s="85" t="s">
        <v>87</v>
      </c>
      <c r="C60" s="86" t="s">
        <v>88</v>
      </c>
      <c r="D60" s="86">
        <v>1032161</v>
      </c>
      <c r="E60" s="85" t="s">
        <v>89</v>
      </c>
      <c r="F60" s="85" t="s">
        <v>50</v>
      </c>
      <c r="G60" s="88">
        <v>205</v>
      </c>
      <c r="H60" s="88">
        <f t="shared" si="2"/>
        <v>31</v>
      </c>
      <c r="I60" s="93">
        <f t="shared" si="3"/>
        <v>236</v>
      </c>
      <c r="J60" s="89" t="str">
        <f>VLOOKUP(B60,'[1]HANDOVER FILE'!$E$7:$F$44,2,FALSE)</f>
        <v>C0012-CRW060</v>
      </c>
    </row>
    <row r="61" spans="1:10" s="89" customFormat="1" ht="19.75" customHeight="1">
      <c r="A61" s="86" t="s">
        <v>125</v>
      </c>
      <c r="B61" s="85" t="s">
        <v>87</v>
      </c>
      <c r="C61" s="86" t="s">
        <v>88</v>
      </c>
      <c r="D61" s="86">
        <v>1032178</v>
      </c>
      <c r="E61" s="85" t="s">
        <v>89</v>
      </c>
      <c r="F61" s="85" t="s">
        <v>51</v>
      </c>
      <c r="G61" s="88">
        <v>110</v>
      </c>
      <c r="H61" s="88">
        <f t="shared" si="2"/>
        <v>17</v>
      </c>
      <c r="I61" s="93">
        <f t="shared" si="3"/>
        <v>127</v>
      </c>
      <c r="J61" s="89" t="str">
        <f>VLOOKUP(B61,'[1]HANDOVER FILE'!$E$7:$F$44,2,FALSE)</f>
        <v>C0012-CRW060</v>
      </c>
    </row>
    <row r="62" spans="1:10" s="89" customFormat="1" ht="19.75" customHeight="1">
      <c r="A62" s="86" t="s">
        <v>125</v>
      </c>
      <c r="B62" s="85" t="s">
        <v>87</v>
      </c>
      <c r="C62" s="86" t="s">
        <v>88</v>
      </c>
      <c r="D62" s="86">
        <v>1032185</v>
      </c>
      <c r="E62" s="85" t="s">
        <v>89</v>
      </c>
      <c r="F62" s="85" t="s">
        <v>52</v>
      </c>
      <c r="G62" s="88">
        <v>41</v>
      </c>
      <c r="H62" s="88">
        <f t="shared" si="2"/>
        <v>7</v>
      </c>
      <c r="I62" s="93">
        <f t="shared" si="3"/>
        <v>48</v>
      </c>
      <c r="J62" s="89" t="str">
        <f>VLOOKUP(B62,'[1]HANDOVER FILE'!$E$7:$F$44,2,FALSE)</f>
        <v>C0012-CRW060</v>
      </c>
    </row>
    <row r="63" spans="1:10" s="89" customFormat="1" ht="19.75" customHeight="1">
      <c r="A63" s="86" t="s">
        <v>125</v>
      </c>
      <c r="B63" s="85" t="s">
        <v>87</v>
      </c>
      <c r="C63" s="86" t="s">
        <v>88</v>
      </c>
      <c r="D63" s="86">
        <v>1032192</v>
      </c>
      <c r="E63" s="85" t="s">
        <v>90</v>
      </c>
      <c r="F63" s="85" t="s">
        <v>47</v>
      </c>
      <c r="G63" s="88">
        <v>91</v>
      </c>
      <c r="H63" s="88">
        <f t="shared" si="2"/>
        <v>14</v>
      </c>
      <c r="I63" s="93">
        <f t="shared" si="3"/>
        <v>105</v>
      </c>
      <c r="J63" s="89" t="str">
        <f>VLOOKUP(B63,'[1]HANDOVER FILE'!$E$7:$F$44,2,FALSE)</f>
        <v>C0012-CRW060</v>
      </c>
    </row>
    <row r="64" spans="1:10" s="89" customFormat="1" ht="19.75" customHeight="1">
      <c r="A64" s="86" t="s">
        <v>125</v>
      </c>
      <c r="B64" s="85" t="s">
        <v>87</v>
      </c>
      <c r="C64" s="86" t="s">
        <v>88</v>
      </c>
      <c r="D64" s="86">
        <v>1032208</v>
      </c>
      <c r="E64" s="85" t="s">
        <v>90</v>
      </c>
      <c r="F64" s="85" t="s">
        <v>48</v>
      </c>
      <c r="G64" s="88">
        <v>103</v>
      </c>
      <c r="H64" s="88">
        <f t="shared" si="2"/>
        <v>16</v>
      </c>
      <c r="I64" s="93">
        <f t="shared" si="3"/>
        <v>119</v>
      </c>
      <c r="J64" s="89" t="str">
        <f>VLOOKUP(B64,'[1]HANDOVER FILE'!$E$7:$F$44,2,FALSE)</f>
        <v>C0012-CRW060</v>
      </c>
    </row>
    <row r="65" spans="1:10" s="89" customFormat="1" ht="19.75" customHeight="1">
      <c r="A65" s="86" t="s">
        <v>125</v>
      </c>
      <c r="B65" s="85" t="s">
        <v>87</v>
      </c>
      <c r="C65" s="86" t="s">
        <v>88</v>
      </c>
      <c r="D65" s="86">
        <v>1032215</v>
      </c>
      <c r="E65" s="85" t="s">
        <v>90</v>
      </c>
      <c r="F65" s="85" t="s">
        <v>49</v>
      </c>
      <c r="G65" s="88">
        <v>184</v>
      </c>
      <c r="H65" s="88">
        <f t="shared" si="2"/>
        <v>28</v>
      </c>
      <c r="I65" s="93">
        <f t="shared" si="3"/>
        <v>212</v>
      </c>
      <c r="J65" s="89" t="str">
        <f>VLOOKUP(B65,'[1]HANDOVER FILE'!$E$7:$F$44,2,FALSE)</f>
        <v>C0012-CRW060</v>
      </c>
    </row>
    <row r="66" spans="1:10" s="89" customFormat="1" ht="19.75" customHeight="1">
      <c r="A66" s="86" t="s">
        <v>125</v>
      </c>
      <c r="B66" s="85" t="s">
        <v>87</v>
      </c>
      <c r="C66" s="86" t="s">
        <v>88</v>
      </c>
      <c r="D66" s="86">
        <v>1032222</v>
      </c>
      <c r="E66" s="85" t="s">
        <v>90</v>
      </c>
      <c r="F66" s="85" t="s">
        <v>50</v>
      </c>
      <c r="G66" s="88">
        <v>203</v>
      </c>
      <c r="H66" s="88">
        <f t="shared" si="2"/>
        <v>31</v>
      </c>
      <c r="I66" s="93">
        <f t="shared" si="3"/>
        <v>234</v>
      </c>
      <c r="J66" s="89" t="str">
        <f>VLOOKUP(B66,'[1]HANDOVER FILE'!$E$7:$F$44,2,FALSE)</f>
        <v>C0012-CRW060</v>
      </c>
    </row>
    <row r="67" spans="1:10" s="89" customFormat="1" ht="19.75" customHeight="1">
      <c r="A67" s="86" t="s">
        <v>125</v>
      </c>
      <c r="B67" s="85" t="s">
        <v>87</v>
      </c>
      <c r="C67" s="86" t="s">
        <v>88</v>
      </c>
      <c r="D67" s="86">
        <v>1032239</v>
      </c>
      <c r="E67" s="85" t="s">
        <v>90</v>
      </c>
      <c r="F67" s="85" t="s">
        <v>51</v>
      </c>
      <c r="G67" s="88">
        <v>107</v>
      </c>
      <c r="H67" s="88">
        <f t="shared" si="2"/>
        <v>17</v>
      </c>
      <c r="I67" s="93">
        <f t="shared" si="3"/>
        <v>124</v>
      </c>
      <c r="J67" s="89" t="str">
        <f>VLOOKUP(B67,'[1]HANDOVER FILE'!$E$7:$F$44,2,FALSE)</f>
        <v>C0012-CRW060</v>
      </c>
    </row>
    <row r="68" spans="1:10" s="89" customFormat="1" ht="19.75" customHeight="1">
      <c r="A68" s="86" t="s">
        <v>125</v>
      </c>
      <c r="B68" s="85" t="s">
        <v>87</v>
      </c>
      <c r="C68" s="86" t="s">
        <v>88</v>
      </c>
      <c r="D68" s="86">
        <v>1032246</v>
      </c>
      <c r="E68" s="85" t="s">
        <v>90</v>
      </c>
      <c r="F68" s="85" t="s">
        <v>52</v>
      </c>
      <c r="G68" s="88">
        <v>42</v>
      </c>
      <c r="H68" s="88">
        <f t="shared" si="2"/>
        <v>7</v>
      </c>
      <c r="I68" s="93">
        <f t="shared" si="3"/>
        <v>49</v>
      </c>
      <c r="J68" s="89" t="str">
        <f>VLOOKUP(B68,'[1]HANDOVER FILE'!$E$7:$F$44,2,FALSE)</f>
        <v>C0012-CRW060</v>
      </c>
    </row>
    <row r="69" spans="1:10" s="89" customFormat="1" ht="19.75" customHeight="1">
      <c r="A69" s="86" t="s">
        <v>125</v>
      </c>
      <c r="B69" s="85" t="s">
        <v>87</v>
      </c>
      <c r="C69" s="86" t="s">
        <v>88</v>
      </c>
      <c r="D69" s="86">
        <v>1032253</v>
      </c>
      <c r="E69" s="85" t="s">
        <v>91</v>
      </c>
      <c r="F69" s="85" t="s">
        <v>47</v>
      </c>
      <c r="G69" s="88">
        <v>13</v>
      </c>
      <c r="H69" s="88">
        <f t="shared" si="2"/>
        <v>2</v>
      </c>
      <c r="I69" s="93">
        <f t="shared" si="3"/>
        <v>15</v>
      </c>
      <c r="J69" s="89" t="str">
        <f>VLOOKUP(B69,'[1]HANDOVER FILE'!$E$7:$F$44,2,FALSE)</f>
        <v>C0012-CRW060</v>
      </c>
    </row>
    <row r="70" spans="1:10" s="89" customFormat="1" ht="19.75" customHeight="1">
      <c r="A70" s="86" t="s">
        <v>125</v>
      </c>
      <c r="B70" s="85" t="s">
        <v>87</v>
      </c>
      <c r="C70" s="86" t="s">
        <v>88</v>
      </c>
      <c r="D70" s="86">
        <v>1032260</v>
      </c>
      <c r="E70" s="85" t="s">
        <v>91</v>
      </c>
      <c r="F70" s="85" t="s">
        <v>48</v>
      </c>
      <c r="G70" s="88">
        <v>37</v>
      </c>
      <c r="H70" s="88">
        <f t="shared" si="2"/>
        <v>6</v>
      </c>
      <c r="I70" s="93">
        <f t="shared" si="3"/>
        <v>43</v>
      </c>
      <c r="J70" s="89" t="str">
        <f>VLOOKUP(B70,'[1]HANDOVER FILE'!$E$7:$F$44,2,FALSE)</f>
        <v>C0012-CRW060</v>
      </c>
    </row>
    <row r="71" spans="1:10" s="89" customFormat="1" ht="19.75" customHeight="1">
      <c r="A71" s="86" t="s">
        <v>125</v>
      </c>
      <c r="B71" s="85" t="s">
        <v>87</v>
      </c>
      <c r="C71" s="86" t="s">
        <v>88</v>
      </c>
      <c r="D71" s="86">
        <v>1032277</v>
      </c>
      <c r="E71" s="85" t="s">
        <v>91</v>
      </c>
      <c r="F71" s="85" t="s">
        <v>49</v>
      </c>
      <c r="G71" s="88">
        <v>98</v>
      </c>
      <c r="H71" s="88">
        <f t="shared" si="2"/>
        <v>15</v>
      </c>
      <c r="I71" s="93">
        <f t="shared" si="3"/>
        <v>113</v>
      </c>
      <c r="J71" s="89" t="str">
        <f>VLOOKUP(B71,'[1]HANDOVER FILE'!$E$7:$F$44,2,FALSE)</f>
        <v>C0012-CRW060</v>
      </c>
    </row>
    <row r="72" spans="1:10" s="89" customFormat="1" ht="19.75" customHeight="1">
      <c r="A72" s="86" t="s">
        <v>125</v>
      </c>
      <c r="B72" s="85" t="s">
        <v>87</v>
      </c>
      <c r="C72" s="86" t="s">
        <v>88</v>
      </c>
      <c r="D72" s="86">
        <v>1032284</v>
      </c>
      <c r="E72" s="85" t="s">
        <v>91</v>
      </c>
      <c r="F72" s="85" t="s">
        <v>50</v>
      </c>
      <c r="G72" s="88">
        <v>117</v>
      </c>
      <c r="H72" s="88">
        <f t="shared" si="2"/>
        <v>18</v>
      </c>
      <c r="I72" s="93">
        <f t="shared" si="3"/>
        <v>135</v>
      </c>
      <c r="J72" s="89" t="str">
        <f>VLOOKUP(B72,'[1]HANDOVER FILE'!$E$7:$F$44,2,FALSE)</f>
        <v>C0012-CRW060</v>
      </c>
    </row>
    <row r="73" spans="1:10" s="89" customFormat="1" ht="19.75" customHeight="1">
      <c r="A73" s="86" t="s">
        <v>125</v>
      </c>
      <c r="B73" s="85" t="s">
        <v>87</v>
      </c>
      <c r="C73" s="86" t="s">
        <v>88</v>
      </c>
      <c r="D73" s="86">
        <v>1032291</v>
      </c>
      <c r="E73" s="85" t="s">
        <v>91</v>
      </c>
      <c r="F73" s="85" t="s">
        <v>51</v>
      </c>
      <c r="G73" s="88">
        <v>64</v>
      </c>
      <c r="H73" s="88">
        <f t="shared" si="2"/>
        <v>10</v>
      </c>
      <c r="I73" s="93">
        <f t="shared" si="3"/>
        <v>74</v>
      </c>
      <c r="J73" s="89" t="str">
        <f>VLOOKUP(B73,'[1]HANDOVER FILE'!$E$7:$F$44,2,FALSE)</f>
        <v>C0012-CRW060</v>
      </c>
    </row>
    <row r="74" spans="1:10" s="89" customFormat="1" ht="19.75" customHeight="1">
      <c r="A74" s="86" t="s">
        <v>125</v>
      </c>
      <c r="B74" s="85" t="s">
        <v>87</v>
      </c>
      <c r="C74" s="86" t="s">
        <v>88</v>
      </c>
      <c r="D74" s="86">
        <v>1032307</v>
      </c>
      <c r="E74" s="85" t="s">
        <v>91</v>
      </c>
      <c r="F74" s="85" t="s">
        <v>52</v>
      </c>
      <c r="G74" s="88">
        <v>21</v>
      </c>
      <c r="H74" s="88">
        <f t="shared" si="2"/>
        <v>4</v>
      </c>
      <c r="I74" s="93">
        <f t="shared" si="3"/>
        <v>25</v>
      </c>
      <c r="J74" s="89" t="str">
        <f>VLOOKUP(B74,'[1]HANDOVER FILE'!$E$7:$F$44,2,FALSE)</f>
        <v>C0012-CRW060</v>
      </c>
    </row>
    <row r="75" spans="1:10" s="89" customFormat="1" ht="19.75" customHeight="1">
      <c r="A75" s="86" t="s">
        <v>126</v>
      </c>
      <c r="B75" s="85" t="s">
        <v>92</v>
      </c>
      <c r="C75" s="86" t="s">
        <v>93</v>
      </c>
      <c r="D75" s="86">
        <v>1032314</v>
      </c>
      <c r="E75" s="85" t="s">
        <v>94</v>
      </c>
      <c r="F75" s="85" t="s">
        <v>47</v>
      </c>
      <c r="G75" s="88">
        <v>7</v>
      </c>
      <c r="H75" s="88">
        <f t="shared" si="2"/>
        <v>2</v>
      </c>
      <c r="I75" s="93">
        <f t="shared" si="3"/>
        <v>9</v>
      </c>
      <c r="J75" s="89" t="str">
        <f>VLOOKUP(B75,'[1]HANDOVER FILE'!$E$7:$F$44,2,FALSE)</f>
        <v>C0012-CRW067</v>
      </c>
    </row>
    <row r="76" spans="1:10" s="89" customFormat="1" ht="19.75" customHeight="1">
      <c r="A76" s="86" t="s">
        <v>126</v>
      </c>
      <c r="B76" s="85" t="s">
        <v>92</v>
      </c>
      <c r="C76" s="86" t="s">
        <v>93</v>
      </c>
      <c r="D76" s="86">
        <v>1032321</v>
      </c>
      <c r="E76" s="85" t="s">
        <v>94</v>
      </c>
      <c r="F76" s="85" t="s">
        <v>48</v>
      </c>
      <c r="G76" s="88">
        <v>24</v>
      </c>
      <c r="H76" s="88">
        <f t="shared" si="2"/>
        <v>4</v>
      </c>
      <c r="I76" s="93">
        <f t="shared" si="3"/>
        <v>28</v>
      </c>
      <c r="J76" s="89" t="str">
        <f>VLOOKUP(B76,'[1]HANDOVER FILE'!$E$7:$F$44,2,FALSE)</f>
        <v>C0012-CRW067</v>
      </c>
    </row>
    <row r="77" spans="1:10" s="89" customFormat="1" ht="19.75" customHeight="1">
      <c r="A77" s="86" t="s">
        <v>126</v>
      </c>
      <c r="B77" s="85" t="s">
        <v>92</v>
      </c>
      <c r="C77" s="86" t="s">
        <v>93</v>
      </c>
      <c r="D77" s="86">
        <v>1032338</v>
      </c>
      <c r="E77" s="85" t="s">
        <v>94</v>
      </c>
      <c r="F77" s="85" t="s">
        <v>49</v>
      </c>
      <c r="G77" s="88">
        <v>67</v>
      </c>
      <c r="H77" s="88">
        <f t="shared" si="2"/>
        <v>11</v>
      </c>
      <c r="I77" s="93">
        <f t="shared" si="3"/>
        <v>78</v>
      </c>
      <c r="J77" s="89" t="str">
        <f>VLOOKUP(B77,'[1]HANDOVER FILE'!$E$7:$F$44,2,FALSE)</f>
        <v>C0012-CRW067</v>
      </c>
    </row>
    <row r="78" spans="1:10" s="89" customFormat="1" ht="19.75" customHeight="1">
      <c r="A78" s="86" t="s">
        <v>126</v>
      </c>
      <c r="B78" s="85" t="s">
        <v>92</v>
      </c>
      <c r="C78" s="86" t="s">
        <v>93</v>
      </c>
      <c r="D78" s="86">
        <v>1032345</v>
      </c>
      <c r="E78" s="85" t="s">
        <v>94</v>
      </c>
      <c r="F78" s="85" t="s">
        <v>50</v>
      </c>
      <c r="G78" s="88">
        <v>75</v>
      </c>
      <c r="H78" s="88">
        <f t="shared" si="2"/>
        <v>12</v>
      </c>
      <c r="I78" s="93">
        <f t="shared" si="3"/>
        <v>87</v>
      </c>
      <c r="J78" s="89" t="str">
        <f>VLOOKUP(B78,'[1]HANDOVER FILE'!$E$7:$F$44,2,FALSE)</f>
        <v>C0012-CRW067</v>
      </c>
    </row>
    <row r="79" spans="1:10" s="89" customFormat="1" ht="19.75" customHeight="1">
      <c r="A79" s="86" t="s">
        <v>126</v>
      </c>
      <c r="B79" s="85" t="s">
        <v>92</v>
      </c>
      <c r="C79" s="86" t="s">
        <v>93</v>
      </c>
      <c r="D79" s="86">
        <v>1032352</v>
      </c>
      <c r="E79" s="85" t="s">
        <v>94</v>
      </c>
      <c r="F79" s="85" t="s">
        <v>51</v>
      </c>
      <c r="G79" s="88">
        <v>39</v>
      </c>
      <c r="H79" s="88">
        <f t="shared" si="2"/>
        <v>6</v>
      </c>
      <c r="I79" s="93">
        <f t="shared" si="3"/>
        <v>45</v>
      </c>
      <c r="J79" s="89" t="str">
        <f>VLOOKUP(B79,'[1]HANDOVER FILE'!$E$7:$F$44,2,FALSE)</f>
        <v>C0012-CRW067</v>
      </c>
    </row>
    <row r="80" spans="1:10" s="89" customFormat="1" ht="19.75" customHeight="1">
      <c r="A80" s="86" t="s">
        <v>126</v>
      </c>
      <c r="B80" s="85" t="s">
        <v>92</v>
      </c>
      <c r="C80" s="86" t="s">
        <v>93</v>
      </c>
      <c r="D80" s="86">
        <v>1032369</v>
      </c>
      <c r="E80" s="85" t="s">
        <v>94</v>
      </c>
      <c r="F80" s="85" t="s">
        <v>52</v>
      </c>
      <c r="G80" s="88">
        <v>12</v>
      </c>
      <c r="H80" s="88">
        <f t="shared" si="2"/>
        <v>2</v>
      </c>
      <c r="I80" s="93">
        <f t="shared" si="3"/>
        <v>14</v>
      </c>
      <c r="J80" s="89" t="str">
        <f>VLOOKUP(B80,'[1]HANDOVER FILE'!$E$7:$F$44,2,FALSE)</f>
        <v>C0012-CRW067</v>
      </c>
    </row>
    <row r="81" spans="1:10" s="89" customFormat="1" ht="19.75" customHeight="1">
      <c r="A81" s="86" t="s">
        <v>126</v>
      </c>
      <c r="B81" s="85" t="s">
        <v>92</v>
      </c>
      <c r="C81" s="86" t="s">
        <v>93</v>
      </c>
      <c r="D81" s="86">
        <v>1032376</v>
      </c>
      <c r="E81" s="85" t="s">
        <v>81</v>
      </c>
      <c r="F81" s="85" t="s">
        <v>47</v>
      </c>
      <c r="G81" s="88">
        <v>6</v>
      </c>
      <c r="H81" s="88">
        <f t="shared" si="2"/>
        <v>1</v>
      </c>
      <c r="I81" s="93">
        <f t="shared" si="3"/>
        <v>7</v>
      </c>
      <c r="J81" s="89" t="str">
        <f>VLOOKUP(B81,'[1]HANDOVER FILE'!$E$7:$F$44,2,FALSE)</f>
        <v>C0012-CRW067</v>
      </c>
    </row>
    <row r="82" spans="1:10" s="89" customFormat="1" ht="19.75" customHeight="1">
      <c r="A82" s="86" t="s">
        <v>126</v>
      </c>
      <c r="B82" s="85" t="s">
        <v>92</v>
      </c>
      <c r="C82" s="86" t="s">
        <v>93</v>
      </c>
      <c r="D82" s="86">
        <v>1032383</v>
      </c>
      <c r="E82" s="85" t="s">
        <v>81</v>
      </c>
      <c r="F82" s="85" t="s">
        <v>48</v>
      </c>
      <c r="G82" s="88">
        <v>20</v>
      </c>
      <c r="H82" s="88">
        <f t="shared" si="2"/>
        <v>3</v>
      </c>
      <c r="I82" s="93">
        <f t="shared" si="3"/>
        <v>23</v>
      </c>
      <c r="J82" s="89" t="str">
        <f>VLOOKUP(B82,'[1]HANDOVER FILE'!$E$7:$F$44,2,FALSE)</f>
        <v>C0012-CRW067</v>
      </c>
    </row>
    <row r="83" spans="1:10" s="89" customFormat="1" ht="19.75" customHeight="1">
      <c r="A83" s="86" t="s">
        <v>126</v>
      </c>
      <c r="B83" s="85" t="s">
        <v>92</v>
      </c>
      <c r="C83" s="86" t="s">
        <v>93</v>
      </c>
      <c r="D83" s="86">
        <v>1032390</v>
      </c>
      <c r="E83" s="85" t="s">
        <v>81</v>
      </c>
      <c r="F83" s="85" t="s">
        <v>49</v>
      </c>
      <c r="G83" s="88">
        <v>58</v>
      </c>
      <c r="H83" s="88">
        <f t="shared" si="2"/>
        <v>9</v>
      </c>
      <c r="I83" s="93">
        <f t="shared" si="3"/>
        <v>67</v>
      </c>
      <c r="J83" s="89" t="str">
        <f>VLOOKUP(B83,'[1]HANDOVER FILE'!$E$7:$F$44,2,FALSE)</f>
        <v>C0012-CRW067</v>
      </c>
    </row>
    <row r="84" spans="1:10" s="89" customFormat="1" ht="19.75" customHeight="1">
      <c r="A84" s="86" t="s">
        <v>126</v>
      </c>
      <c r="B84" s="85" t="s">
        <v>92</v>
      </c>
      <c r="C84" s="86" t="s">
        <v>93</v>
      </c>
      <c r="D84" s="86">
        <v>1032406</v>
      </c>
      <c r="E84" s="85" t="s">
        <v>81</v>
      </c>
      <c r="F84" s="85" t="s">
        <v>50</v>
      </c>
      <c r="G84" s="88">
        <v>69</v>
      </c>
      <c r="H84" s="88">
        <f t="shared" si="2"/>
        <v>11</v>
      </c>
      <c r="I84" s="93">
        <f t="shared" si="3"/>
        <v>80</v>
      </c>
      <c r="J84" s="89" t="str">
        <f>VLOOKUP(B84,'[1]HANDOVER FILE'!$E$7:$F$44,2,FALSE)</f>
        <v>C0012-CRW067</v>
      </c>
    </row>
    <row r="85" spans="1:10" s="89" customFormat="1" ht="19.75" customHeight="1">
      <c r="A85" s="86" t="s">
        <v>126</v>
      </c>
      <c r="B85" s="85" t="s">
        <v>92</v>
      </c>
      <c r="C85" s="86" t="s">
        <v>93</v>
      </c>
      <c r="D85" s="86">
        <v>1032413</v>
      </c>
      <c r="E85" s="85" t="s">
        <v>81</v>
      </c>
      <c r="F85" s="85" t="s">
        <v>51</v>
      </c>
      <c r="G85" s="88">
        <v>35</v>
      </c>
      <c r="H85" s="88">
        <f t="shared" si="2"/>
        <v>6</v>
      </c>
      <c r="I85" s="93">
        <f t="shared" si="3"/>
        <v>41</v>
      </c>
      <c r="J85" s="89" t="str">
        <f>VLOOKUP(B85,'[1]HANDOVER FILE'!$E$7:$F$44,2,FALSE)</f>
        <v>C0012-CRW067</v>
      </c>
    </row>
    <row r="86" spans="1:10" s="89" customFormat="1" ht="19.75" customHeight="1">
      <c r="A86" s="86" t="s">
        <v>126</v>
      </c>
      <c r="B86" s="85" t="s">
        <v>92</v>
      </c>
      <c r="C86" s="86" t="s">
        <v>93</v>
      </c>
      <c r="D86" s="86">
        <v>1032420</v>
      </c>
      <c r="E86" s="85" t="s">
        <v>81</v>
      </c>
      <c r="F86" s="85" t="s">
        <v>52</v>
      </c>
      <c r="G86" s="88">
        <v>12</v>
      </c>
      <c r="H86" s="88">
        <f t="shared" si="2"/>
        <v>2</v>
      </c>
      <c r="I86" s="93">
        <f t="shared" si="3"/>
        <v>14</v>
      </c>
      <c r="J86" s="89" t="str">
        <f>VLOOKUP(B86,'[1]HANDOVER FILE'!$E$7:$F$44,2,FALSE)</f>
        <v>C0012-CRW067</v>
      </c>
    </row>
    <row r="87" spans="1:10" s="89" customFormat="1" ht="19.75" customHeight="1">
      <c r="A87" s="86" t="s">
        <v>127</v>
      </c>
      <c r="B87" s="85" t="s">
        <v>95</v>
      </c>
      <c r="C87" s="86" t="s">
        <v>96</v>
      </c>
      <c r="D87" s="86">
        <v>1032437</v>
      </c>
      <c r="E87" s="85" t="s">
        <v>97</v>
      </c>
      <c r="F87" s="85" t="s">
        <v>47</v>
      </c>
      <c r="G87" s="88">
        <v>6</v>
      </c>
      <c r="H87" s="88">
        <f t="shared" si="2"/>
        <v>1</v>
      </c>
      <c r="I87" s="93">
        <f t="shared" si="3"/>
        <v>7</v>
      </c>
      <c r="J87" s="89" t="str">
        <f>VLOOKUP(B87,'[1]HANDOVER FILE'!$E$7:$F$44,2,FALSE)</f>
        <v>C0012-CRW065</v>
      </c>
    </row>
    <row r="88" spans="1:10" s="89" customFormat="1" ht="19.75" customHeight="1">
      <c r="A88" s="86" t="s">
        <v>127</v>
      </c>
      <c r="B88" s="85" t="s">
        <v>95</v>
      </c>
      <c r="C88" s="86" t="s">
        <v>96</v>
      </c>
      <c r="D88" s="86">
        <v>1032444</v>
      </c>
      <c r="E88" s="85" t="s">
        <v>97</v>
      </c>
      <c r="F88" s="85" t="s">
        <v>48</v>
      </c>
      <c r="G88" s="88">
        <v>20</v>
      </c>
      <c r="H88" s="88">
        <f t="shared" si="2"/>
        <v>3</v>
      </c>
      <c r="I88" s="93">
        <f t="shared" si="3"/>
        <v>23</v>
      </c>
      <c r="J88" s="89" t="str">
        <f>VLOOKUP(B88,'[1]HANDOVER FILE'!$E$7:$F$44,2,FALSE)</f>
        <v>C0012-CRW065</v>
      </c>
    </row>
    <row r="89" spans="1:10" s="89" customFormat="1" ht="19.75" customHeight="1">
      <c r="A89" s="86" t="s">
        <v>127</v>
      </c>
      <c r="B89" s="85" t="s">
        <v>95</v>
      </c>
      <c r="C89" s="86" t="s">
        <v>96</v>
      </c>
      <c r="D89" s="86">
        <v>1032451</v>
      </c>
      <c r="E89" s="85" t="s">
        <v>97</v>
      </c>
      <c r="F89" s="85" t="s">
        <v>49</v>
      </c>
      <c r="G89" s="88">
        <v>55</v>
      </c>
      <c r="H89" s="88">
        <f t="shared" si="2"/>
        <v>9</v>
      </c>
      <c r="I89" s="93">
        <f t="shared" si="3"/>
        <v>64</v>
      </c>
      <c r="J89" s="89" t="str">
        <f>VLOOKUP(B89,'[1]HANDOVER FILE'!$E$7:$F$44,2,FALSE)</f>
        <v>C0012-CRW065</v>
      </c>
    </row>
    <row r="90" spans="1:10" s="89" customFormat="1" ht="19.75" customHeight="1">
      <c r="A90" s="86" t="s">
        <v>127</v>
      </c>
      <c r="B90" s="85" t="s">
        <v>95</v>
      </c>
      <c r="C90" s="86" t="s">
        <v>96</v>
      </c>
      <c r="D90" s="86">
        <v>1032468</v>
      </c>
      <c r="E90" s="85" t="s">
        <v>97</v>
      </c>
      <c r="F90" s="85" t="s">
        <v>50</v>
      </c>
      <c r="G90" s="88">
        <v>71</v>
      </c>
      <c r="H90" s="88">
        <f t="shared" si="2"/>
        <v>11</v>
      </c>
      <c r="I90" s="93">
        <f t="shared" si="3"/>
        <v>82</v>
      </c>
      <c r="J90" s="89" t="str">
        <f>VLOOKUP(B90,'[1]HANDOVER FILE'!$E$7:$F$44,2,FALSE)</f>
        <v>C0012-CRW065</v>
      </c>
    </row>
    <row r="91" spans="1:10" s="89" customFormat="1" ht="19.75" customHeight="1">
      <c r="A91" s="86" t="s">
        <v>127</v>
      </c>
      <c r="B91" s="85" t="s">
        <v>95</v>
      </c>
      <c r="C91" s="86" t="s">
        <v>96</v>
      </c>
      <c r="D91" s="86">
        <v>1032475</v>
      </c>
      <c r="E91" s="85" t="s">
        <v>97</v>
      </c>
      <c r="F91" s="85" t="s">
        <v>51</v>
      </c>
      <c r="G91" s="88">
        <v>36</v>
      </c>
      <c r="H91" s="88">
        <f t="shared" si="2"/>
        <v>6</v>
      </c>
      <c r="I91" s="93">
        <f t="shared" si="3"/>
        <v>42</v>
      </c>
      <c r="J91" s="89" t="str">
        <f>VLOOKUP(B91,'[1]HANDOVER FILE'!$E$7:$F$44,2,FALSE)</f>
        <v>C0012-CRW065</v>
      </c>
    </row>
    <row r="92" spans="1:10" s="89" customFormat="1" ht="19.75" customHeight="1">
      <c r="A92" s="86" t="s">
        <v>127</v>
      </c>
      <c r="B92" s="85" t="s">
        <v>95</v>
      </c>
      <c r="C92" s="86" t="s">
        <v>96</v>
      </c>
      <c r="D92" s="86">
        <v>1032482</v>
      </c>
      <c r="E92" s="85" t="s">
        <v>97</v>
      </c>
      <c r="F92" s="85" t="s">
        <v>52</v>
      </c>
      <c r="G92" s="88">
        <v>12</v>
      </c>
      <c r="H92" s="88">
        <f t="shared" si="2"/>
        <v>2</v>
      </c>
      <c r="I92" s="93">
        <f t="shared" si="3"/>
        <v>14</v>
      </c>
      <c r="J92" s="89" t="str">
        <f>VLOOKUP(B92,'[1]HANDOVER FILE'!$E$7:$F$44,2,FALSE)</f>
        <v>C0012-CRW065</v>
      </c>
    </row>
    <row r="93" spans="1:10" s="89" customFormat="1" ht="19.75" customHeight="1">
      <c r="A93" s="86" t="s">
        <v>127</v>
      </c>
      <c r="B93" s="85" t="s">
        <v>95</v>
      </c>
      <c r="C93" s="86" t="s">
        <v>96</v>
      </c>
      <c r="D93" s="86">
        <v>1032499</v>
      </c>
      <c r="E93" s="85" t="s">
        <v>81</v>
      </c>
      <c r="F93" s="85" t="s">
        <v>47</v>
      </c>
      <c r="G93" s="88">
        <v>6</v>
      </c>
      <c r="H93" s="88">
        <f t="shared" si="2"/>
        <v>1</v>
      </c>
      <c r="I93" s="93">
        <f t="shared" si="3"/>
        <v>7</v>
      </c>
      <c r="J93" s="89" t="str">
        <f>VLOOKUP(B93,'[1]HANDOVER FILE'!$E$7:$F$44,2,FALSE)</f>
        <v>C0012-CRW065</v>
      </c>
    </row>
    <row r="94" spans="1:10" s="89" customFormat="1" ht="19.75" customHeight="1">
      <c r="A94" s="86" t="s">
        <v>127</v>
      </c>
      <c r="B94" s="85" t="s">
        <v>95</v>
      </c>
      <c r="C94" s="86" t="s">
        <v>96</v>
      </c>
      <c r="D94" s="86">
        <v>1032505</v>
      </c>
      <c r="E94" s="85" t="s">
        <v>81</v>
      </c>
      <c r="F94" s="85" t="s">
        <v>48</v>
      </c>
      <c r="G94" s="88">
        <v>20</v>
      </c>
      <c r="H94" s="88">
        <f t="shared" si="2"/>
        <v>3</v>
      </c>
      <c r="I94" s="93">
        <f t="shared" si="3"/>
        <v>23</v>
      </c>
      <c r="J94" s="89" t="str">
        <f>VLOOKUP(B94,'[1]HANDOVER FILE'!$E$7:$F$44,2,FALSE)</f>
        <v>C0012-CRW065</v>
      </c>
    </row>
    <row r="95" spans="1:10" s="89" customFormat="1" ht="19.75" customHeight="1">
      <c r="A95" s="86" t="s">
        <v>127</v>
      </c>
      <c r="B95" s="85" t="s">
        <v>95</v>
      </c>
      <c r="C95" s="86" t="s">
        <v>96</v>
      </c>
      <c r="D95" s="86">
        <v>1032512</v>
      </c>
      <c r="E95" s="85" t="s">
        <v>81</v>
      </c>
      <c r="F95" s="85" t="s">
        <v>49</v>
      </c>
      <c r="G95" s="88">
        <v>55</v>
      </c>
      <c r="H95" s="88">
        <f t="shared" si="2"/>
        <v>9</v>
      </c>
      <c r="I95" s="93">
        <f t="shared" si="3"/>
        <v>64</v>
      </c>
      <c r="J95" s="89" t="str">
        <f>VLOOKUP(B95,'[1]HANDOVER FILE'!$E$7:$F$44,2,FALSE)</f>
        <v>C0012-CRW065</v>
      </c>
    </row>
    <row r="96" spans="1:10" s="89" customFormat="1" ht="19.75" customHeight="1">
      <c r="A96" s="86" t="s">
        <v>127</v>
      </c>
      <c r="B96" s="85" t="s">
        <v>95</v>
      </c>
      <c r="C96" s="86" t="s">
        <v>96</v>
      </c>
      <c r="D96" s="86">
        <v>1032529</v>
      </c>
      <c r="E96" s="85" t="s">
        <v>81</v>
      </c>
      <c r="F96" s="85" t="s">
        <v>50</v>
      </c>
      <c r="G96" s="88">
        <v>71</v>
      </c>
      <c r="H96" s="88">
        <f t="shared" si="2"/>
        <v>11</v>
      </c>
      <c r="I96" s="93">
        <f t="shared" si="3"/>
        <v>82</v>
      </c>
      <c r="J96" s="89" t="str">
        <f>VLOOKUP(B96,'[1]HANDOVER FILE'!$E$7:$F$44,2,FALSE)</f>
        <v>C0012-CRW065</v>
      </c>
    </row>
    <row r="97" spans="1:10" s="89" customFormat="1" ht="19.75" customHeight="1">
      <c r="A97" s="86" t="s">
        <v>127</v>
      </c>
      <c r="B97" s="85" t="s">
        <v>95</v>
      </c>
      <c r="C97" s="86" t="s">
        <v>96</v>
      </c>
      <c r="D97" s="86">
        <v>1032536</v>
      </c>
      <c r="E97" s="85" t="s">
        <v>81</v>
      </c>
      <c r="F97" s="85" t="s">
        <v>51</v>
      </c>
      <c r="G97" s="88">
        <v>36</v>
      </c>
      <c r="H97" s="88">
        <f t="shared" si="2"/>
        <v>6</v>
      </c>
      <c r="I97" s="93">
        <f t="shared" si="3"/>
        <v>42</v>
      </c>
      <c r="J97" s="89" t="str">
        <f>VLOOKUP(B97,'[1]HANDOVER FILE'!$E$7:$F$44,2,FALSE)</f>
        <v>C0012-CRW065</v>
      </c>
    </row>
    <row r="98" spans="1:10" s="89" customFormat="1" ht="19.75" customHeight="1">
      <c r="A98" s="86" t="s">
        <v>127</v>
      </c>
      <c r="B98" s="85" t="s">
        <v>95</v>
      </c>
      <c r="C98" s="86" t="s">
        <v>96</v>
      </c>
      <c r="D98" s="86">
        <v>1032543</v>
      </c>
      <c r="E98" s="85" t="s">
        <v>81</v>
      </c>
      <c r="F98" s="85" t="s">
        <v>52</v>
      </c>
      <c r="G98" s="88">
        <v>12</v>
      </c>
      <c r="H98" s="88">
        <f t="shared" si="2"/>
        <v>2</v>
      </c>
      <c r="I98" s="93">
        <f t="shared" si="3"/>
        <v>14</v>
      </c>
      <c r="J98" s="89" t="str">
        <f>VLOOKUP(B98,'[1]HANDOVER FILE'!$E$7:$F$44,2,FALSE)</f>
        <v>C0012-CRW065</v>
      </c>
    </row>
    <row r="99" spans="1:10" s="89" customFormat="1" ht="19.75" customHeight="1">
      <c r="A99" s="86" t="s">
        <v>127</v>
      </c>
      <c r="B99" s="85" t="s">
        <v>95</v>
      </c>
      <c r="C99" s="86" t="s">
        <v>96</v>
      </c>
      <c r="D99" s="86">
        <v>1032550</v>
      </c>
      <c r="E99" s="85" t="s">
        <v>98</v>
      </c>
      <c r="F99" s="85" t="s">
        <v>47</v>
      </c>
      <c r="G99" s="88">
        <v>6</v>
      </c>
      <c r="H99" s="88">
        <f t="shared" si="2"/>
        <v>1</v>
      </c>
      <c r="I99" s="93">
        <f t="shared" si="3"/>
        <v>7</v>
      </c>
      <c r="J99" s="89" t="str">
        <f>VLOOKUP(B99,'[1]HANDOVER FILE'!$E$7:$F$44,2,FALSE)</f>
        <v>C0012-CRW065</v>
      </c>
    </row>
    <row r="100" spans="1:10" s="89" customFormat="1" ht="19.75" customHeight="1">
      <c r="A100" s="86" t="s">
        <v>127</v>
      </c>
      <c r="B100" s="85" t="s">
        <v>95</v>
      </c>
      <c r="C100" s="86" t="s">
        <v>96</v>
      </c>
      <c r="D100" s="86">
        <v>1032567</v>
      </c>
      <c r="E100" s="85" t="s">
        <v>98</v>
      </c>
      <c r="F100" s="85" t="s">
        <v>48</v>
      </c>
      <c r="G100" s="88">
        <v>20</v>
      </c>
      <c r="H100" s="88">
        <f t="shared" si="2"/>
        <v>3</v>
      </c>
      <c r="I100" s="93">
        <f t="shared" si="3"/>
        <v>23</v>
      </c>
      <c r="J100" s="89" t="str">
        <f>VLOOKUP(B100,'[1]HANDOVER FILE'!$E$7:$F$44,2,FALSE)</f>
        <v>C0012-CRW065</v>
      </c>
    </row>
    <row r="101" spans="1:10" s="89" customFormat="1" ht="19.75" customHeight="1">
      <c r="A101" s="86" t="s">
        <v>127</v>
      </c>
      <c r="B101" s="85" t="s">
        <v>95</v>
      </c>
      <c r="C101" s="86" t="s">
        <v>96</v>
      </c>
      <c r="D101" s="86">
        <v>1032574</v>
      </c>
      <c r="E101" s="85" t="s">
        <v>98</v>
      </c>
      <c r="F101" s="85" t="s">
        <v>49</v>
      </c>
      <c r="G101" s="88">
        <v>55</v>
      </c>
      <c r="H101" s="88">
        <f t="shared" si="2"/>
        <v>9</v>
      </c>
      <c r="I101" s="93">
        <f t="shared" si="3"/>
        <v>64</v>
      </c>
      <c r="J101" s="89" t="str">
        <f>VLOOKUP(B101,'[1]HANDOVER FILE'!$E$7:$F$44,2,FALSE)</f>
        <v>C0012-CRW065</v>
      </c>
    </row>
    <row r="102" spans="1:10" s="89" customFormat="1" ht="19.75" customHeight="1">
      <c r="A102" s="86" t="s">
        <v>127</v>
      </c>
      <c r="B102" s="85" t="s">
        <v>95</v>
      </c>
      <c r="C102" s="86" t="s">
        <v>96</v>
      </c>
      <c r="D102" s="86">
        <v>1032581</v>
      </c>
      <c r="E102" s="85" t="s">
        <v>98</v>
      </c>
      <c r="F102" s="85" t="s">
        <v>50</v>
      </c>
      <c r="G102" s="88">
        <v>71</v>
      </c>
      <c r="H102" s="88">
        <f t="shared" si="2"/>
        <v>11</v>
      </c>
      <c r="I102" s="93">
        <f t="shared" si="3"/>
        <v>82</v>
      </c>
      <c r="J102" s="89" t="str">
        <f>VLOOKUP(B102,'[1]HANDOVER FILE'!$E$7:$F$44,2,FALSE)</f>
        <v>C0012-CRW065</v>
      </c>
    </row>
    <row r="103" spans="1:10" s="89" customFormat="1" ht="19.75" customHeight="1">
      <c r="A103" s="86" t="s">
        <v>127</v>
      </c>
      <c r="B103" s="85" t="s">
        <v>95</v>
      </c>
      <c r="C103" s="86" t="s">
        <v>96</v>
      </c>
      <c r="D103" s="86">
        <v>1032598</v>
      </c>
      <c r="E103" s="85" t="s">
        <v>98</v>
      </c>
      <c r="F103" s="85" t="s">
        <v>51</v>
      </c>
      <c r="G103" s="88">
        <v>36</v>
      </c>
      <c r="H103" s="88">
        <f t="shared" si="2"/>
        <v>6</v>
      </c>
      <c r="I103" s="93">
        <f t="shared" si="3"/>
        <v>42</v>
      </c>
      <c r="J103" s="89" t="str">
        <f>VLOOKUP(B103,'[1]HANDOVER FILE'!$E$7:$F$44,2,FALSE)</f>
        <v>C0012-CRW065</v>
      </c>
    </row>
    <row r="104" spans="1:10" s="89" customFormat="1" ht="19.75" customHeight="1">
      <c r="A104" s="86" t="s">
        <v>127</v>
      </c>
      <c r="B104" s="85" t="s">
        <v>95</v>
      </c>
      <c r="C104" s="86" t="s">
        <v>96</v>
      </c>
      <c r="D104" s="86">
        <v>1032604</v>
      </c>
      <c r="E104" s="85" t="s">
        <v>98</v>
      </c>
      <c r="F104" s="85" t="s">
        <v>52</v>
      </c>
      <c r="G104" s="88">
        <v>12</v>
      </c>
      <c r="H104" s="88">
        <f t="shared" si="2"/>
        <v>2</v>
      </c>
      <c r="I104" s="93">
        <f t="shared" si="3"/>
        <v>14</v>
      </c>
      <c r="J104" s="89" t="str">
        <f>VLOOKUP(B104,'[1]HANDOVER FILE'!$E$7:$F$44,2,FALSE)</f>
        <v>C0012-CRW065</v>
      </c>
    </row>
    <row r="105" spans="1:10" s="89" customFormat="1" ht="19.75" customHeight="1">
      <c r="A105" s="86" t="s">
        <v>128</v>
      </c>
      <c r="B105" s="85" t="s">
        <v>99</v>
      </c>
      <c r="C105" s="86" t="s">
        <v>100</v>
      </c>
      <c r="D105" s="86">
        <v>1032611</v>
      </c>
      <c r="E105" s="85" t="s">
        <v>86</v>
      </c>
      <c r="F105" s="85" t="s">
        <v>47</v>
      </c>
      <c r="G105" s="88">
        <v>6</v>
      </c>
      <c r="H105" s="88">
        <f t="shared" si="2"/>
        <v>1</v>
      </c>
      <c r="I105" s="93">
        <f t="shared" si="3"/>
        <v>7</v>
      </c>
      <c r="J105" s="89" t="str">
        <f>VLOOKUP(B105,'[1]HANDOVER FILE'!$E$7:$F$44,2,FALSE)</f>
        <v>C0012-CRW066</v>
      </c>
    </row>
    <row r="106" spans="1:10" s="89" customFormat="1" ht="19.75" customHeight="1">
      <c r="A106" s="86" t="s">
        <v>128</v>
      </c>
      <c r="B106" s="85" t="s">
        <v>99</v>
      </c>
      <c r="C106" s="86" t="s">
        <v>100</v>
      </c>
      <c r="D106" s="86">
        <v>1032628</v>
      </c>
      <c r="E106" s="85" t="s">
        <v>86</v>
      </c>
      <c r="F106" s="85" t="s">
        <v>48</v>
      </c>
      <c r="G106" s="88">
        <v>20</v>
      </c>
      <c r="H106" s="88">
        <f t="shared" si="2"/>
        <v>3</v>
      </c>
      <c r="I106" s="93">
        <f t="shared" si="3"/>
        <v>23</v>
      </c>
      <c r="J106" s="89" t="str">
        <f>VLOOKUP(B106,'[1]HANDOVER FILE'!$E$7:$F$44,2,FALSE)</f>
        <v>C0012-CRW066</v>
      </c>
    </row>
    <row r="107" spans="1:10" s="89" customFormat="1" ht="19.75" customHeight="1">
      <c r="A107" s="86" t="s">
        <v>128</v>
      </c>
      <c r="B107" s="85" t="s">
        <v>99</v>
      </c>
      <c r="C107" s="86" t="s">
        <v>100</v>
      </c>
      <c r="D107" s="86">
        <v>1032635</v>
      </c>
      <c r="E107" s="85" t="s">
        <v>86</v>
      </c>
      <c r="F107" s="85" t="s">
        <v>49</v>
      </c>
      <c r="G107" s="88">
        <v>58</v>
      </c>
      <c r="H107" s="88">
        <f t="shared" si="2"/>
        <v>9</v>
      </c>
      <c r="I107" s="93">
        <f t="shared" si="3"/>
        <v>67</v>
      </c>
      <c r="J107" s="89" t="str">
        <f>VLOOKUP(B107,'[1]HANDOVER FILE'!$E$7:$F$44,2,FALSE)</f>
        <v>C0012-CRW066</v>
      </c>
    </row>
    <row r="108" spans="1:10" s="89" customFormat="1" ht="19.75" customHeight="1">
      <c r="A108" s="86" t="s">
        <v>128</v>
      </c>
      <c r="B108" s="85" t="s">
        <v>99</v>
      </c>
      <c r="C108" s="86" t="s">
        <v>100</v>
      </c>
      <c r="D108" s="86">
        <v>1032642</v>
      </c>
      <c r="E108" s="85" t="s">
        <v>86</v>
      </c>
      <c r="F108" s="85" t="s">
        <v>50</v>
      </c>
      <c r="G108" s="88">
        <v>69</v>
      </c>
      <c r="H108" s="88">
        <f t="shared" si="2"/>
        <v>11</v>
      </c>
      <c r="I108" s="93">
        <f t="shared" si="3"/>
        <v>80</v>
      </c>
      <c r="J108" s="89" t="str">
        <f>VLOOKUP(B108,'[1]HANDOVER FILE'!$E$7:$F$44,2,FALSE)</f>
        <v>C0012-CRW066</v>
      </c>
    </row>
    <row r="109" spans="1:10" s="89" customFormat="1" ht="19.75" customHeight="1">
      <c r="A109" s="86" t="s">
        <v>128</v>
      </c>
      <c r="B109" s="85" t="s">
        <v>99</v>
      </c>
      <c r="C109" s="86" t="s">
        <v>100</v>
      </c>
      <c r="D109" s="86">
        <v>1032659</v>
      </c>
      <c r="E109" s="85" t="s">
        <v>86</v>
      </c>
      <c r="F109" s="85" t="s">
        <v>51</v>
      </c>
      <c r="G109" s="88">
        <v>35</v>
      </c>
      <c r="H109" s="88">
        <f t="shared" si="2"/>
        <v>6</v>
      </c>
      <c r="I109" s="93">
        <f t="shared" si="3"/>
        <v>41</v>
      </c>
      <c r="J109" s="89" t="str">
        <f>VLOOKUP(B109,'[1]HANDOVER FILE'!$E$7:$F$44,2,FALSE)</f>
        <v>C0012-CRW066</v>
      </c>
    </row>
    <row r="110" spans="1:10" s="89" customFormat="1" ht="19.75" customHeight="1">
      <c r="A110" s="86" t="s">
        <v>128</v>
      </c>
      <c r="B110" s="85" t="s">
        <v>99</v>
      </c>
      <c r="C110" s="86" t="s">
        <v>100</v>
      </c>
      <c r="D110" s="86">
        <v>1032666</v>
      </c>
      <c r="E110" s="85" t="s">
        <v>86</v>
      </c>
      <c r="F110" s="85" t="s">
        <v>52</v>
      </c>
      <c r="G110" s="88">
        <v>12</v>
      </c>
      <c r="H110" s="88">
        <f t="shared" si="2"/>
        <v>2</v>
      </c>
      <c r="I110" s="93">
        <f t="shared" si="3"/>
        <v>14</v>
      </c>
      <c r="J110" s="89" t="str">
        <f>VLOOKUP(B110,'[1]HANDOVER FILE'!$E$7:$F$44,2,FALSE)</f>
        <v>C0012-CRW066</v>
      </c>
    </row>
    <row r="111" spans="1:10" s="89" customFormat="1" ht="19.75" customHeight="1">
      <c r="A111" s="86" t="s">
        <v>128</v>
      </c>
      <c r="B111" s="85" t="s">
        <v>99</v>
      </c>
      <c r="C111" s="86" t="s">
        <v>100</v>
      </c>
      <c r="D111" s="86">
        <v>1032673</v>
      </c>
      <c r="E111" s="85" t="s">
        <v>76</v>
      </c>
      <c r="F111" s="85" t="s">
        <v>47</v>
      </c>
      <c r="G111" s="88">
        <v>6</v>
      </c>
      <c r="H111" s="88">
        <f t="shared" si="2"/>
        <v>1</v>
      </c>
      <c r="I111" s="93">
        <f t="shared" si="3"/>
        <v>7</v>
      </c>
      <c r="J111" s="89" t="str">
        <f>VLOOKUP(B111,'[1]HANDOVER FILE'!$E$7:$F$44,2,FALSE)</f>
        <v>C0012-CRW066</v>
      </c>
    </row>
    <row r="112" spans="1:10" s="89" customFormat="1" ht="19.75" customHeight="1">
      <c r="A112" s="86" t="s">
        <v>128</v>
      </c>
      <c r="B112" s="85" t="s">
        <v>99</v>
      </c>
      <c r="C112" s="86" t="s">
        <v>100</v>
      </c>
      <c r="D112" s="86">
        <v>1032680</v>
      </c>
      <c r="E112" s="85" t="s">
        <v>76</v>
      </c>
      <c r="F112" s="85" t="s">
        <v>48</v>
      </c>
      <c r="G112" s="88">
        <v>20</v>
      </c>
      <c r="H112" s="88">
        <f t="shared" si="2"/>
        <v>3</v>
      </c>
      <c r="I112" s="93">
        <f t="shared" si="3"/>
        <v>23</v>
      </c>
      <c r="J112" s="89" t="str">
        <f>VLOOKUP(B112,'[1]HANDOVER FILE'!$E$7:$F$44,2,FALSE)</f>
        <v>C0012-CRW066</v>
      </c>
    </row>
    <row r="113" spans="1:10" s="89" customFormat="1" ht="19.75" customHeight="1">
      <c r="A113" s="86" t="s">
        <v>128</v>
      </c>
      <c r="B113" s="85" t="s">
        <v>99</v>
      </c>
      <c r="C113" s="86" t="s">
        <v>100</v>
      </c>
      <c r="D113" s="86">
        <v>1032697</v>
      </c>
      <c r="E113" s="85" t="s">
        <v>76</v>
      </c>
      <c r="F113" s="85" t="s">
        <v>49</v>
      </c>
      <c r="G113" s="88">
        <v>58</v>
      </c>
      <c r="H113" s="88">
        <f t="shared" si="2"/>
        <v>9</v>
      </c>
      <c r="I113" s="93">
        <f t="shared" si="3"/>
        <v>67</v>
      </c>
      <c r="J113" s="89" t="str">
        <f>VLOOKUP(B113,'[1]HANDOVER FILE'!$E$7:$F$44,2,FALSE)</f>
        <v>C0012-CRW066</v>
      </c>
    </row>
    <row r="114" spans="1:10" s="89" customFormat="1" ht="19.75" customHeight="1">
      <c r="A114" s="86" t="s">
        <v>128</v>
      </c>
      <c r="B114" s="85" t="s">
        <v>99</v>
      </c>
      <c r="C114" s="86" t="s">
        <v>100</v>
      </c>
      <c r="D114" s="86">
        <v>1032703</v>
      </c>
      <c r="E114" s="85" t="s">
        <v>76</v>
      </c>
      <c r="F114" s="85" t="s">
        <v>50</v>
      </c>
      <c r="G114" s="88">
        <v>69</v>
      </c>
      <c r="H114" s="88">
        <f t="shared" si="2"/>
        <v>11</v>
      </c>
      <c r="I114" s="93">
        <f t="shared" si="3"/>
        <v>80</v>
      </c>
      <c r="J114" s="89" t="str">
        <f>VLOOKUP(B114,'[1]HANDOVER FILE'!$E$7:$F$44,2,FALSE)</f>
        <v>C0012-CRW066</v>
      </c>
    </row>
    <row r="115" spans="1:10" s="89" customFormat="1" ht="19.75" customHeight="1">
      <c r="A115" s="86" t="s">
        <v>128</v>
      </c>
      <c r="B115" s="85" t="s">
        <v>99</v>
      </c>
      <c r="C115" s="86" t="s">
        <v>100</v>
      </c>
      <c r="D115" s="86">
        <v>1032710</v>
      </c>
      <c r="E115" s="85" t="s">
        <v>76</v>
      </c>
      <c r="F115" s="85" t="s">
        <v>51</v>
      </c>
      <c r="G115" s="88">
        <v>35</v>
      </c>
      <c r="H115" s="88">
        <f t="shared" si="2"/>
        <v>6</v>
      </c>
      <c r="I115" s="93">
        <f t="shared" si="3"/>
        <v>41</v>
      </c>
      <c r="J115" s="89" t="str">
        <f>VLOOKUP(B115,'[1]HANDOVER FILE'!$E$7:$F$44,2,FALSE)</f>
        <v>C0012-CRW066</v>
      </c>
    </row>
    <row r="116" spans="1:10" s="89" customFormat="1" ht="19.75" customHeight="1">
      <c r="A116" s="86" t="s">
        <v>128</v>
      </c>
      <c r="B116" s="85" t="s">
        <v>99</v>
      </c>
      <c r="C116" s="86" t="s">
        <v>100</v>
      </c>
      <c r="D116" s="86">
        <v>1032727</v>
      </c>
      <c r="E116" s="85" t="s">
        <v>76</v>
      </c>
      <c r="F116" s="85" t="s">
        <v>52</v>
      </c>
      <c r="G116" s="88">
        <v>12</v>
      </c>
      <c r="H116" s="88">
        <f t="shared" si="2"/>
        <v>2</v>
      </c>
      <c r="I116" s="93">
        <f t="shared" si="3"/>
        <v>14</v>
      </c>
      <c r="J116" s="89" t="str">
        <f>VLOOKUP(B116,'[1]HANDOVER FILE'!$E$7:$F$44,2,FALSE)</f>
        <v>C0012-CRW066</v>
      </c>
    </row>
    <row r="117" spans="1:10" s="89" customFormat="1" ht="19.75" customHeight="1">
      <c r="A117" s="86" t="s">
        <v>129</v>
      </c>
      <c r="B117" s="85" t="s">
        <v>102</v>
      </c>
      <c r="C117" s="86" t="s">
        <v>103</v>
      </c>
      <c r="D117" s="86">
        <v>1032918</v>
      </c>
      <c r="E117" s="85" t="s">
        <v>101</v>
      </c>
      <c r="F117" s="85" t="s">
        <v>47</v>
      </c>
      <c r="G117" s="88">
        <v>19</v>
      </c>
      <c r="H117" s="88">
        <f t="shared" ref="H117:H165" si="4">ROUNDUP(G117*15%,0)</f>
        <v>3</v>
      </c>
      <c r="I117" s="93">
        <f t="shared" ref="I117:I165" si="5">SUM(G117:H117)</f>
        <v>22</v>
      </c>
      <c r="J117" s="89" t="str">
        <f>VLOOKUP(B117,'[1]HANDOVER FILE'!$E$7:$F$44,2,FALSE)</f>
        <v>C0012-SST111</v>
      </c>
    </row>
    <row r="118" spans="1:10" s="89" customFormat="1" ht="19.75" customHeight="1">
      <c r="A118" s="86" t="s">
        <v>129</v>
      </c>
      <c r="B118" s="85" t="s">
        <v>102</v>
      </c>
      <c r="C118" s="86" t="s">
        <v>103</v>
      </c>
      <c r="D118" s="86">
        <v>1032925</v>
      </c>
      <c r="E118" s="85" t="s">
        <v>101</v>
      </c>
      <c r="F118" s="85" t="s">
        <v>48</v>
      </c>
      <c r="G118" s="88">
        <v>55</v>
      </c>
      <c r="H118" s="88">
        <f t="shared" si="4"/>
        <v>9</v>
      </c>
      <c r="I118" s="93">
        <f t="shared" si="5"/>
        <v>64</v>
      </c>
      <c r="J118" s="89" t="str">
        <f>VLOOKUP(B118,'[1]HANDOVER FILE'!$E$7:$F$44,2,FALSE)</f>
        <v>C0012-SST111</v>
      </c>
    </row>
    <row r="119" spans="1:10" s="89" customFormat="1" ht="19.75" customHeight="1">
      <c r="A119" s="86" t="s">
        <v>129</v>
      </c>
      <c r="B119" s="85" t="s">
        <v>102</v>
      </c>
      <c r="C119" s="86" t="s">
        <v>103</v>
      </c>
      <c r="D119" s="86">
        <v>1032932</v>
      </c>
      <c r="E119" s="85" t="s">
        <v>101</v>
      </c>
      <c r="F119" s="85" t="s">
        <v>49</v>
      </c>
      <c r="G119" s="88">
        <v>139</v>
      </c>
      <c r="H119" s="88">
        <f t="shared" si="4"/>
        <v>21</v>
      </c>
      <c r="I119" s="93">
        <f t="shared" si="5"/>
        <v>160</v>
      </c>
      <c r="J119" s="89" t="str">
        <f>VLOOKUP(B119,'[1]HANDOVER FILE'!$E$7:$F$44,2,FALSE)</f>
        <v>C0012-SST111</v>
      </c>
    </row>
    <row r="120" spans="1:10" s="89" customFormat="1" ht="19.75" customHeight="1">
      <c r="A120" s="86" t="s">
        <v>129</v>
      </c>
      <c r="B120" s="85" t="s">
        <v>102</v>
      </c>
      <c r="C120" s="86" t="s">
        <v>103</v>
      </c>
      <c r="D120" s="86">
        <v>1032949</v>
      </c>
      <c r="E120" s="85" t="s">
        <v>101</v>
      </c>
      <c r="F120" s="85" t="s">
        <v>50</v>
      </c>
      <c r="G120" s="88">
        <v>149</v>
      </c>
      <c r="H120" s="88">
        <f t="shared" si="4"/>
        <v>23</v>
      </c>
      <c r="I120" s="93">
        <f t="shared" si="5"/>
        <v>172</v>
      </c>
      <c r="J120" s="89" t="str">
        <f>VLOOKUP(B120,'[1]HANDOVER FILE'!$E$7:$F$44,2,FALSE)</f>
        <v>C0012-SST111</v>
      </c>
    </row>
    <row r="121" spans="1:10" s="89" customFormat="1" ht="19.75" customHeight="1">
      <c r="A121" s="86" t="s">
        <v>129</v>
      </c>
      <c r="B121" s="85" t="s">
        <v>102</v>
      </c>
      <c r="C121" s="86" t="s">
        <v>103</v>
      </c>
      <c r="D121" s="86">
        <v>1032956</v>
      </c>
      <c r="E121" s="85" t="s">
        <v>101</v>
      </c>
      <c r="F121" s="85" t="s">
        <v>51</v>
      </c>
      <c r="G121" s="88">
        <v>74</v>
      </c>
      <c r="H121" s="88">
        <f t="shared" si="4"/>
        <v>12</v>
      </c>
      <c r="I121" s="93">
        <f t="shared" si="5"/>
        <v>86</v>
      </c>
      <c r="J121" s="89" t="str">
        <f>VLOOKUP(B121,'[1]HANDOVER FILE'!$E$7:$F$44,2,FALSE)</f>
        <v>C0012-SST111</v>
      </c>
    </row>
    <row r="122" spans="1:10" s="89" customFormat="1" ht="19.75" customHeight="1">
      <c r="A122" s="86" t="s">
        <v>129</v>
      </c>
      <c r="B122" s="85" t="s">
        <v>102</v>
      </c>
      <c r="C122" s="86" t="s">
        <v>103</v>
      </c>
      <c r="D122" s="86">
        <v>1032963</v>
      </c>
      <c r="E122" s="85" t="s">
        <v>101</v>
      </c>
      <c r="F122" s="85" t="s">
        <v>52</v>
      </c>
      <c r="G122" s="88">
        <v>24</v>
      </c>
      <c r="H122" s="88">
        <f t="shared" si="4"/>
        <v>4</v>
      </c>
      <c r="I122" s="93">
        <f t="shared" si="5"/>
        <v>28</v>
      </c>
      <c r="J122" s="89" t="str">
        <f>VLOOKUP(B122,'[1]HANDOVER FILE'!$E$7:$F$44,2,FALSE)</f>
        <v>C0012-SST111</v>
      </c>
    </row>
    <row r="123" spans="1:10" s="89" customFormat="1" ht="19.75" customHeight="1">
      <c r="A123" s="86" t="s">
        <v>129</v>
      </c>
      <c r="B123" s="85" t="s">
        <v>102</v>
      </c>
      <c r="C123" s="86" t="s">
        <v>103</v>
      </c>
      <c r="D123" s="86">
        <v>1032970</v>
      </c>
      <c r="E123" s="85" t="s">
        <v>68</v>
      </c>
      <c r="F123" s="85" t="s">
        <v>47</v>
      </c>
      <c r="G123" s="88">
        <v>23</v>
      </c>
      <c r="H123" s="88">
        <f t="shared" si="4"/>
        <v>4</v>
      </c>
      <c r="I123" s="93">
        <f t="shared" si="5"/>
        <v>27</v>
      </c>
      <c r="J123" s="89" t="str">
        <f>VLOOKUP(B123,'[1]HANDOVER FILE'!$E$7:$F$44,2,FALSE)</f>
        <v>C0012-SST111</v>
      </c>
    </row>
    <row r="124" spans="1:10" s="89" customFormat="1" ht="19.75" customHeight="1">
      <c r="A124" s="86" t="s">
        <v>129</v>
      </c>
      <c r="B124" s="85" t="s">
        <v>102</v>
      </c>
      <c r="C124" s="86" t="s">
        <v>103</v>
      </c>
      <c r="D124" s="86">
        <v>1032987</v>
      </c>
      <c r="E124" s="85" t="s">
        <v>68</v>
      </c>
      <c r="F124" s="85" t="s">
        <v>48</v>
      </c>
      <c r="G124" s="88">
        <v>57</v>
      </c>
      <c r="H124" s="88">
        <f t="shared" si="4"/>
        <v>9</v>
      </c>
      <c r="I124" s="93">
        <f t="shared" si="5"/>
        <v>66</v>
      </c>
      <c r="J124" s="89" t="str">
        <f>VLOOKUP(B124,'[1]HANDOVER FILE'!$E$7:$F$44,2,FALSE)</f>
        <v>C0012-SST111</v>
      </c>
    </row>
    <row r="125" spans="1:10" s="89" customFormat="1" ht="19.75" customHeight="1">
      <c r="A125" s="86" t="s">
        <v>129</v>
      </c>
      <c r="B125" s="85" t="s">
        <v>102</v>
      </c>
      <c r="C125" s="86" t="s">
        <v>103</v>
      </c>
      <c r="D125" s="86">
        <v>1032994</v>
      </c>
      <c r="E125" s="85" t="s">
        <v>68</v>
      </c>
      <c r="F125" s="85" t="s">
        <v>49</v>
      </c>
      <c r="G125" s="88">
        <v>142</v>
      </c>
      <c r="H125" s="88">
        <f t="shared" si="4"/>
        <v>22</v>
      </c>
      <c r="I125" s="93">
        <f t="shared" si="5"/>
        <v>164</v>
      </c>
      <c r="J125" s="89" t="str">
        <f>VLOOKUP(B125,'[1]HANDOVER FILE'!$E$7:$F$44,2,FALSE)</f>
        <v>C0012-SST111</v>
      </c>
    </row>
    <row r="126" spans="1:10" s="89" customFormat="1" ht="19.75" customHeight="1">
      <c r="A126" s="86" t="s">
        <v>129</v>
      </c>
      <c r="B126" s="85" t="s">
        <v>102</v>
      </c>
      <c r="C126" s="86" t="s">
        <v>103</v>
      </c>
      <c r="D126" s="86">
        <v>1033007</v>
      </c>
      <c r="E126" s="85" t="s">
        <v>68</v>
      </c>
      <c r="F126" s="85" t="s">
        <v>50</v>
      </c>
      <c r="G126" s="88">
        <v>153</v>
      </c>
      <c r="H126" s="88">
        <f t="shared" si="4"/>
        <v>23</v>
      </c>
      <c r="I126" s="93">
        <f t="shared" si="5"/>
        <v>176</v>
      </c>
      <c r="J126" s="89" t="str">
        <f>VLOOKUP(B126,'[1]HANDOVER FILE'!$E$7:$F$44,2,FALSE)</f>
        <v>C0012-SST111</v>
      </c>
    </row>
    <row r="127" spans="1:10" s="89" customFormat="1" ht="19.75" customHeight="1">
      <c r="A127" s="86" t="s">
        <v>129</v>
      </c>
      <c r="B127" s="85" t="s">
        <v>102</v>
      </c>
      <c r="C127" s="86" t="s">
        <v>103</v>
      </c>
      <c r="D127" s="86">
        <v>1033014</v>
      </c>
      <c r="E127" s="85" t="s">
        <v>68</v>
      </c>
      <c r="F127" s="85" t="s">
        <v>51</v>
      </c>
      <c r="G127" s="88">
        <v>77</v>
      </c>
      <c r="H127" s="88">
        <f t="shared" si="4"/>
        <v>12</v>
      </c>
      <c r="I127" s="93">
        <f t="shared" si="5"/>
        <v>89</v>
      </c>
      <c r="J127" s="89" t="str">
        <f>VLOOKUP(B127,'[1]HANDOVER FILE'!$E$7:$F$44,2,FALSE)</f>
        <v>C0012-SST111</v>
      </c>
    </row>
    <row r="128" spans="1:10" s="89" customFormat="1" ht="19.75" customHeight="1">
      <c r="A128" s="86" t="s">
        <v>129</v>
      </c>
      <c r="B128" s="85" t="s">
        <v>102</v>
      </c>
      <c r="C128" s="86" t="s">
        <v>103</v>
      </c>
      <c r="D128" s="86">
        <v>1033021</v>
      </c>
      <c r="E128" s="85" t="s">
        <v>68</v>
      </c>
      <c r="F128" s="85" t="s">
        <v>52</v>
      </c>
      <c r="G128" s="88">
        <v>26</v>
      </c>
      <c r="H128" s="88">
        <f t="shared" si="4"/>
        <v>4</v>
      </c>
      <c r="I128" s="93">
        <f t="shared" si="5"/>
        <v>30</v>
      </c>
      <c r="J128" s="89" t="str">
        <f>VLOOKUP(B128,'[1]HANDOVER FILE'!$E$7:$F$44,2,FALSE)</f>
        <v>C0012-SST111</v>
      </c>
    </row>
    <row r="129" spans="1:10" s="89" customFormat="1" ht="19.75" customHeight="1">
      <c r="A129" s="86" t="s">
        <v>129</v>
      </c>
      <c r="B129" s="85" t="s">
        <v>102</v>
      </c>
      <c r="C129" s="86" t="s">
        <v>103</v>
      </c>
      <c r="D129" s="86">
        <v>1033038</v>
      </c>
      <c r="E129" s="85" t="s">
        <v>104</v>
      </c>
      <c r="F129" s="85" t="s">
        <v>47</v>
      </c>
      <c r="G129" s="88">
        <v>11</v>
      </c>
      <c r="H129" s="88">
        <f t="shared" si="4"/>
        <v>2</v>
      </c>
      <c r="I129" s="93">
        <f t="shared" si="5"/>
        <v>13</v>
      </c>
      <c r="J129" s="89" t="str">
        <f>VLOOKUP(B129,'[1]HANDOVER FILE'!$E$7:$F$44,2,FALSE)</f>
        <v>C0012-SST111</v>
      </c>
    </row>
    <row r="130" spans="1:10" s="89" customFormat="1" ht="19.75" customHeight="1">
      <c r="A130" s="86" t="s">
        <v>129</v>
      </c>
      <c r="B130" s="85" t="s">
        <v>102</v>
      </c>
      <c r="C130" s="86" t="s">
        <v>103</v>
      </c>
      <c r="D130" s="86">
        <v>1033045</v>
      </c>
      <c r="E130" s="85" t="s">
        <v>104</v>
      </c>
      <c r="F130" s="85" t="s">
        <v>48</v>
      </c>
      <c r="G130" s="88">
        <v>27</v>
      </c>
      <c r="H130" s="88">
        <f t="shared" si="4"/>
        <v>5</v>
      </c>
      <c r="I130" s="93">
        <f t="shared" si="5"/>
        <v>32</v>
      </c>
      <c r="J130" s="89" t="str">
        <f>VLOOKUP(B130,'[1]HANDOVER FILE'!$E$7:$F$44,2,FALSE)</f>
        <v>C0012-SST111</v>
      </c>
    </row>
    <row r="131" spans="1:10" s="89" customFormat="1" ht="19.75" customHeight="1">
      <c r="A131" s="86" t="s">
        <v>129</v>
      </c>
      <c r="B131" s="85" t="s">
        <v>102</v>
      </c>
      <c r="C131" s="86" t="s">
        <v>103</v>
      </c>
      <c r="D131" s="86">
        <v>1033052</v>
      </c>
      <c r="E131" s="85" t="s">
        <v>104</v>
      </c>
      <c r="F131" s="85" t="s">
        <v>49</v>
      </c>
      <c r="G131" s="88">
        <v>73</v>
      </c>
      <c r="H131" s="88">
        <f t="shared" si="4"/>
        <v>11</v>
      </c>
      <c r="I131" s="93">
        <f t="shared" si="5"/>
        <v>84</v>
      </c>
      <c r="J131" s="89" t="str">
        <f>VLOOKUP(B131,'[1]HANDOVER FILE'!$E$7:$F$44,2,FALSE)</f>
        <v>C0012-SST111</v>
      </c>
    </row>
    <row r="132" spans="1:10" s="89" customFormat="1" ht="19.75" customHeight="1">
      <c r="A132" s="86" t="s">
        <v>129</v>
      </c>
      <c r="B132" s="85" t="s">
        <v>102</v>
      </c>
      <c r="C132" s="86" t="s">
        <v>103</v>
      </c>
      <c r="D132" s="86">
        <v>1033069</v>
      </c>
      <c r="E132" s="85" t="s">
        <v>104</v>
      </c>
      <c r="F132" s="85" t="s">
        <v>50</v>
      </c>
      <c r="G132" s="88">
        <v>77</v>
      </c>
      <c r="H132" s="88">
        <f t="shared" si="4"/>
        <v>12</v>
      </c>
      <c r="I132" s="93">
        <f t="shared" si="5"/>
        <v>89</v>
      </c>
      <c r="J132" s="89" t="str">
        <f>VLOOKUP(B132,'[1]HANDOVER FILE'!$E$7:$F$44,2,FALSE)</f>
        <v>C0012-SST111</v>
      </c>
    </row>
    <row r="133" spans="1:10" s="89" customFormat="1" ht="19.75" customHeight="1">
      <c r="A133" s="86" t="s">
        <v>129</v>
      </c>
      <c r="B133" s="85" t="s">
        <v>102</v>
      </c>
      <c r="C133" s="86" t="s">
        <v>103</v>
      </c>
      <c r="D133" s="86">
        <v>1033076</v>
      </c>
      <c r="E133" s="85" t="s">
        <v>104</v>
      </c>
      <c r="F133" s="85" t="s">
        <v>51</v>
      </c>
      <c r="G133" s="88">
        <v>40</v>
      </c>
      <c r="H133" s="88">
        <f t="shared" si="4"/>
        <v>6</v>
      </c>
      <c r="I133" s="93">
        <f t="shared" si="5"/>
        <v>46</v>
      </c>
      <c r="J133" s="89" t="str">
        <f>VLOOKUP(B133,'[1]HANDOVER FILE'!$E$7:$F$44,2,FALSE)</f>
        <v>C0012-SST111</v>
      </c>
    </row>
    <row r="134" spans="1:10" s="89" customFormat="1" ht="19.75" customHeight="1">
      <c r="A134" s="86" t="s">
        <v>129</v>
      </c>
      <c r="B134" s="85" t="s">
        <v>102</v>
      </c>
      <c r="C134" s="86" t="s">
        <v>103</v>
      </c>
      <c r="D134" s="86">
        <v>1033083</v>
      </c>
      <c r="E134" s="85" t="s">
        <v>104</v>
      </c>
      <c r="F134" s="85" t="s">
        <v>52</v>
      </c>
      <c r="G134" s="88">
        <v>14</v>
      </c>
      <c r="H134" s="88">
        <f t="shared" si="4"/>
        <v>3</v>
      </c>
      <c r="I134" s="93">
        <f t="shared" si="5"/>
        <v>17</v>
      </c>
      <c r="J134" s="89" t="str">
        <f>VLOOKUP(B134,'[1]HANDOVER FILE'!$E$7:$F$44,2,FALSE)</f>
        <v>C0012-SST111</v>
      </c>
    </row>
    <row r="135" spans="1:10" s="89" customFormat="1" ht="19.75" customHeight="1">
      <c r="A135" s="86" t="s">
        <v>130</v>
      </c>
      <c r="B135" s="85" t="s">
        <v>105</v>
      </c>
      <c r="C135" s="86" t="s">
        <v>106</v>
      </c>
      <c r="D135" s="86">
        <v>1033090</v>
      </c>
      <c r="E135" s="85" t="s">
        <v>107</v>
      </c>
      <c r="F135" s="85" t="s">
        <v>47</v>
      </c>
      <c r="G135" s="88">
        <v>4</v>
      </c>
      <c r="H135" s="88">
        <f t="shared" si="4"/>
        <v>1</v>
      </c>
      <c r="I135" s="93">
        <f t="shared" si="5"/>
        <v>5</v>
      </c>
      <c r="J135" s="89" t="str">
        <f>VLOOKUP(B135,'[1]HANDOVER FILE'!$E$7:$F$44,2,FALSE)</f>
        <v>C0012-LST037</v>
      </c>
    </row>
    <row r="136" spans="1:10" s="89" customFormat="1" ht="19.75" customHeight="1">
      <c r="A136" s="86" t="s">
        <v>130</v>
      </c>
      <c r="B136" s="85" t="s">
        <v>105</v>
      </c>
      <c r="C136" s="86" t="s">
        <v>106</v>
      </c>
      <c r="D136" s="86">
        <v>1033106</v>
      </c>
      <c r="E136" s="85" t="s">
        <v>107</v>
      </c>
      <c r="F136" s="85" t="s">
        <v>48</v>
      </c>
      <c r="G136" s="88">
        <v>12</v>
      </c>
      <c r="H136" s="88">
        <f t="shared" si="4"/>
        <v>2</v>
      </c>
      <c r="I136" s="93">
        <f t="shared" si="5"/>
        <v>14</v>
      </c>
      <c r="J136" s="89" t="str">
        <f>VLOOKUP(B136,'[1]HANDOVER FILE'!$E$7:$F$44,2,FALSE)</f>
        <v>C0012-LST037</v>
      </c>
    </row>
    <row r="137" spans="1:10" s="89" customFormat="1" ht="19.75" customHeight="1">
      <c r="A137" s="86" t="s">
        <v>130</v>
      </c>
      <c r="B137" s="85" t="s">
        <v>105</v>
      </c>
      <c r="C137" s="86" t="s">
        <v>106</v>
      </c>
      <c r="D137" s="86">
        <v>1033113</v>
      </c>
      <c r="E137" s="85" t="s">
        <v>107</v>
      </c>
      <c r="F137" s="85" t="s">
        <v>49</v>
      </c>
      <c r="G137" s="88">
        <v>35</v>
      </c>
      <c r="H137" s="88">
        <f t="shared" si="4"/>
        <v>6</v>
      </c>
      <c r="I137" s="93">
        <f t="shared" si="5"/>
        <v>41</v>
      </c>
      <c r="J137" s="89" t="str">
        <f>VLOOKUP(B137,'[1]HANDOVER FILE'!$E$7:$F$44,2,FALSE)</f>
        <v>C0012-LST037</v>
      </c>
    </row>
    <row r="138" spans="1:10" s="89" customFormat="1" ht="19.75" customHeight="1">
      <c r="A138" s="86" t="s">
        <v>130</v>
      </c>
      <c r="B138" s="85" t="s">
        <v>105</v>
      </c>
      <c r="C138" s="86" t="s">
        <v>106</v>
      </c>
      <c r="D138" s="86">
        <v>1033120</v>
      </c>
      <c r="E138" s="85" t="s">
        <v>107</v>
      </c>
      <c r="F138" s="85" t="s">
        <v>50</v>
      </c>
      <c r="G138" s="88">
        <v>30</v>
      </c>
      <c r="H138" s="88">
        <f t="shared" si="4"/>
        <v>5</v>
      </c>
      <c r="I138" s="93">
        <f t="shared" si="5"/>
        <v>35</v>
      </c>
      <c r="J138" s="89" t="str">
        <f>VLOOKUP(B138,'[1]HANDOVER FILE'!$E$7:$F$44,2,FALSE)</f>
        <v>C0012-LST037</v>
      </c>
    </row>
    <row r="139" spans="1:10" s="89" customFormat="1" ht="19.75" customHeight="1">
      <c r="A139" s="86" t="s">
        <v>130</v>
      </c>
      <c r="B139" s="85" t="s">
        <v>105</v>
      </c>
      <c r="C139" s="86" t="s">
        <v>106</v>
      </c>
      <c r="D139" s="86">
        <v>1033137</v>
      </c>
      <c r="E139" s="85" t="s">
        <v>107</v>
      </c>
      <c r="F139" s="85" t="s">
        <v>51</v>
      </c>
      <c r="G139" s="88">
        <v>15</v>
      </c>
      <c r="H139" s="88">
        <f t="shared" si="4"/>
        <v>3</v>
      </c>
      <c r="I139" s="93">
        <f t="shared" si="5"/>
        <v>18</v>
      </c>
      <c r="J139" s="89" t="str">
        <f>VLOOKUP(B139,'[1]HANDOVER FILE'!$E$7:$F$44,2,FALSE)</f>
        <v>C0012-LST037</v>
      </c>
    </row>
    <row r="140" spans="1:10" s="89" customFormat="1" ht="19.75" customHeight="1">
      <c r="A140" s="86" t="s">
        <v>130</v>
      </c>
      <c r="B140" s="85" t="s">
        <v>105</v>
      </c>
      <c r="C140" s="86" t="s">
        <v>106</v>
      </c>
      <c r="D140" s="86">
        <v>1033144</v>
      </c>
      <c r="E140" s="85" t="s">
        <v>107</v>
      </c>
      <c r="F140" s="85" t="s">
        <v>52</v>
      </c>
      <c r="G140" s="88">
        <v>4</v>
      </c>
      <c r="H140" s="88">
        <f t="shared" si="4"/>
        <v>1</v>
      </c>
      <c r="I140" s="93">
        <f t="shared" si="5"/>
        <v>5</v>
      </c>
      <c r="J140" s="89" t="str">
        <f>VLOOKUP(B140,'[1]HANDOVER FILE'!$E$7:$F$44,2,FALSE)</f>
        <v>C0012-LST037</v>
      </c>
    </row>
    <row r="141" spans="1:10" s="89" customFormat="1" ht="19.75" customHeight="1">
      <c r="A141" s="86" t="s">
        <v>130</v>
      </c>
      <c r="B141" s="85" t="s">
        <v>105</v>
      </c>
      <c r="C141" s="86" t="s">
        <v>106</v>
      </c>
      <c r="D141" s="86">
        <v>1033151</v>
      </c>
      <c r="E141" s="85" t="s">
        <v>59</v>
      </c>
      <c r="F141" s="85" t="s">
        <v>47</v>
      </c>
      <c r="G141" s="88">
        <v>5</v>
      </c>
      <c r="H141" s="88">
        <f t="shared" si="4"/>
        <v>1</v>
      </c>
      <c r="I141" s="93">
        <f t="shared" si="5"/>
        <v>6</v>
      </c>
      <c r="J141" s="89" t="str">
        <f>VLOOKUP(B141,'[1]HANDOVER FILE'!$E$7:$F$44,2,FALSE)</f>
        <v>C0012-LST037</v>
      </c>
    </row>
    <row r="142" spans="1:10" s="89" customFormat="1" ht="19.75" customHeight="1">
      <c r="A142" s="86" t="s">
        <v>130</v>
      </c>
      <c r="B142" s="85" t="s">
        <v>105</v>
      </c>
      <c r="C142" s="86" t="s">
        <v>106</v>
      </c>
      <c r="D142" s="86">
        <v>1033168</v>
      </c>
      <c r="E142" s="85" t="s">
        <v>59</v>
      </c>
      <c r="F142" s="85" t="s">
        <v>48</v>
      </c>
      <c r="G142" s="88">
        <v>17</v>
      </c>
      <c r="H142" s="88">
        <f t="shared" si="4"/>
        <v>3</v>
      </c>
      <c r="I142" s="93">
        <f t="shared" si="5"/>
        <v>20</v>
      </c>
      <c r="J142" s="89" t="str">
        <f>VLOOKUP(B142,'[1]HANDOVER FILE'!$E$7:$F$44,2,FALSE)</f>
        <v>C0012-LST037</v>
      </c>
    </row>
    <row r="143" spans="1:10" s="89" customFormat="1" ht="19.75" customHeight="1">
      <c r="A143" s="86" t="s">
        <v>130</v>
      </c>
      <c r="B143" s="85" t="s">
        <v>105</v>
      </c>
      <c r="C143" s="86" t="s">
        <v>106</v>
      </c>
      <c r="D143" s="86">
        <v>1033175</v>
      </c>
      <c r="E143" s="85" t="s">
        <v>59</v>
      </c>
      <c r="F143" s="85" t="s">
        <v>49</v>
      </c>
      <c r="G143" s="88">
        <v>37</v>
      </c>
      <c r="H143" s="88">
        <f t="shared" si="4"/>
        <v>6</v>
      </c>
      <c r="I143" s="93">
        <f t="shared" si="5"/>
        <v>43</v>
      </c>
      <c r="J143" s="89" t="str">
        <f>VLOOKUP(B143,'[1]HANDOVER FILE'!$E$7:$F$44,2,FALSE)</f>
        <v>C0012-LST037</v>
      </c>
    </row>
    <row r="144" spans="1:10" s="89" customFormat="1" ht="19.75" customHeight="1">
      <c r="A144" s="86" t="s">
        <v>130</v>
      </c>
      <c r="B144" s="85" t="s">
        <v>105</v>
      </c>
      <c r="C144" s="86" t="s">
        <v>106</v>
      </c>
      <c r="D144" s="86">
        <v>1033182</v>
      </c>
      <c r="E144" s="85" t="s">
        <v>59</v>
      </c>
      <c r="F144" s="85" t="s">
        <v>50</v>
      </c>
      <c r="G144" s="88">
        <v>37</v>
      </c>
      <c r="H144" s="88">
        <f t="shared" si="4"/>
        <v>6</v>
      </c>
      <c r="I144" s="93">
        <f t="shared" si="5"/>
        <v>43</v>
      </c>
      <c r="J144" s="89" t="str">
        <f>VLOOKUP(B144,'[1]HANDOVER FILE'!$E$7:$F$44,2,FALSE)</f>
        <v>C0012-LST037</v>
      </c>
    </row>
    <row r="145" spans="1:10" s="89" customFormat="1" ht="19.75" customHeight="1">
      <c r="A145" s="86" t="s">
        <v>130</v>
      </c>
      <c r="B145" s="85" t="s">
        <v>105</v>
      </c>
      <c r="C145" s="86" t="s">
        <v>106</v>
      </c>
      <c r="D145" s="86">
        <v>1033199</v>
      </c>
      <c r="E145" s="85" t="s">
        <v>59</v>
      </c>
      <c r="F145" s="85" t="s">
        <v>51</v>
      </c>
      <c r="G145" s="88">
        <v>19</v>
      </c>
      <c r="H145" s="88">
        <f t="shared" si="4"/>
        <v>3</v>
      </c>
      <c r="I145" s="93">
        <f t="shared" si="5"/>
        <v>22</v>
      </c>
      <c r="J145" s="89" t="str">
        <f>VLOOKUP(B145,'[1]HANDOVER FILE'!$E$7:$F$44,2,FALSE)</f>
        <v>C0012-LST037</v>
      </c>
    </row>
    <row r="146" spans="1:10" s="89" customFormat="1" ht="19.75" customHeight="1">
      <c r="A146" s="86" t="s">
        <v>130</v>
      </c>
      <c r="B146" s="85" t="s">
        <v>105</v>
      </c>
      <c r="C146" s="86" t="s">
        <v>106</v>
      </c>
      <c r="D146" s="86">
        <v>1033205</v>
      </c>
      <c r="E146" s="85" t="s">
        <v>59</v>
      </c>
      <c r="F146" s="85" t="s">
        <v>52</v>
      </c>
      <c r="G146" s="88">
        <v>5</v>
      </c>
      <c r="H146" s="88">
        <f t="shared" si="4"/>
        <v>1</v>
      </c>
      <c r="I146" s="93">
        <f t="shared" si="5"/>
        <v>6</v>
      </c>
      <c r="J146" s="89" t="str">
        <f>VLOOKUP(B146,'[1]HANDOVER FILE'!$E$7:$F$44,2,FALSE)</f>
        <v>C0012-LST037</v>
      </c>
    </row>
    <row r="147" spans="1:10" s="89" customFormat="1" ht="19.75" customHeight="1">
      <c r="A147" s="86" t="s">
        <v>131</v>
      </c>
      <c r="B147" s="85" t="s">
        <v>108</v>
      </c>
      <c r="C147" s="86" t="s">
        <v>109</v>
      </c>
      <c r="D147" s="86">
        <v>1033212</v>
      </c>
      <c r="E147" s="85" t="s">
        <v>101</v>
      </c>
      <c r="F147" s="85" t="s">
        <v>47</v>
      </c>
      <c r="G147" s="88">
        <v>46</v>
      </c>
      <c r="H147" s="88">
        <f t="shared" si="4"/>
        <v>7</v>
      </c>
      <c r="I147" s="93">
        <f t="shared" si="5"/>
        <v>53</v>
      </c>
      <c r="J147" s="89" t="str">
        <f>VLOOKUP(B147,'[1]HANDOVER FILE'!$E$7:$F$44,2,FALSE)</f>
        <v>C0012-LST035</v>
      </c>
    </row>
    <row r="148" spans="1:10" s="89" customFormat="1" ht="19.75" customHeight="1">
      <c r="A148" s="86" t="s">
        <v>131</v>
      </c>
      <c r="B148" s="85" t="s">
        <v>108</v>
      </c>
      <c r="C148" s="86" t="s">
        <v>109</v>
      </c>
      <c r="D148" s="86">
        <v>1033229</v>
      </c>
      <c r="E148" s="85" t="s">
        <v>101</v>
      </c>
      <c r="F148" s="85" t="s">
        <v>48</v>
      </c>
      <c r="G148" s="88">
        <v>47</v>
      </c>
      <c r="H148" s="88">
        <f t="shared" si="4"/>
        <v>8</v>
      </c>
      <c r="I148" s="93">
        <f t="shared" si="5"/>
        <v>55</v>
      </c>
      <c r="J148" s="89" t="str">
        <f>VLOOKUP(B148,'[1]HANDOVER FILE'!$E$7:$F$44,2,FALSE)</f>
        <v>C0012-LST035</v>
      </c>
    </row>
    <row r="149" spans="1:10" s="89" customFormat="1" ht="19.75" customHeight="1">
      <c r="A149" s="86" t="s">
        <v>131</v>
      </c>
      <c r="B149" s="85" t="s">
        <v>108</v>
      </c>
      <c r="C149" s="86" t="s">
        <v>109</v>
      </c>
      <c r="D149" s="86">
        <v>1033236</v>
      </c>
      <c r="E149" s="85" t="s">
        <v>101</v>
      </c>
      <c r="F149" s="85" t="s">
        <v>49</v>
      </c>
      <c r="G149" s="88">
        <v>106</v>
      </c>
      <c r="H149" s="88">
        <f t="shared" si="4"/>
        <v>16</v>
      </c>
      <c r="I149" s="93">
        <f t="shared" si="5"/>
        <v>122</v>
      </c>
      <c r="J149" s="89" t="str">
        <f>VLOOKUP(B149,'[1]HANDOVER FILE'!$E$7:$F$44,2,FALSE)</f>
        <v>C0012-LST035</v>
      </c>
    </row>
    <row r="150" spans="1:10" s="89" customFormat="1" ht="19.75" customHeight="1">
      <c r="A150" s="86" t="s">
        <v>131</v>
      </c>
      <c r="B150" s="85" t="s">
        <v>108</v>
      </c>
      <c r="C150" s="86" t="s">
        <v>109</v>
      </c>
      <c r="D150" s="86">
        <v>1033243</v>
      </c>
      <c r="E150" s="85" t="s">
        <v>101</v>
      </c>
      <c r="F150" s="85" t="s">
        <v>50</v>
      </c>
      <c r="G150" s="88">
        <v>112</v>
      </c>
      <c r="H150" s="88">
        <f t="shared" si="4"/>
        <v>17</v>
      </c>
      <c r="I150" s="93">
        <f t="shared" si="5"/>
        <v>129</v>
      </c>
      <c r="J150" s="89" t="str">
        <f>VLOOKUP(B150,'[1]HANDOVER FILE'!$E$7:$F$44,2,FALSE)</f>
        <v>C0012-LST035</v>
      </c>
    </row>
    <row r="151" spans="1:10" s="89" customFormat="1" ht="19.75" customHeight="1">
      <c r="A151" s="86" t="s">
        <v>131</v>
      </c>
      <c r="B151" s="85" t="s">
        <v>108</v>
      </c>
      <c r="C151" s="86" t="s">
        <v>109</v>
      </c>
      <c r="D151" s="86">
        <v>1033250</v>
      </c>
      <c r="E151" s="85" t="s">
        <v>101</v>
      </c>
      <c r="F151" s="85" t="s">
        <v>51</v>
      </c>
      <c r="G151" s="88">
        <v>65</v>
      </c>
      <c r="H151" s="88">
        <f t="shared" si="4"/>
        <v>10</v>
      </c>
      <c r="I151" s="93">
        <f t="shared" si="5"/>
        <v>75</v>
      </c>
      <c r="J151" s="89" t="str">
        <f>VLOOKUP(B151,'[1]HANDOVER FILE'!$E$7:$F$44,2,FALSE)</f>
        <v>C0012-LST035</v>
      </c>
    </row>
    <row r="152" spans="1:10" s="89" customFormat="1" ht="19.75" customHeight="1">
      <c r="A152" s="86" t="s">
        <v>131</v>
      </c>
      <c r="B152" s="85" t="s">
        <v>108</v>
      </c>
      <c r="C152" s="86" t="s">
        <v>109</v>
      </c>
      <c r="D152" s="86">
        <v>1033267</v>
      </c>
      <c r="E152" s="85" t="s">
        <v>101</v>
      </c>
      <c r="F152" s="85" t="s">
        <v>52</v>
      </c>
      <c r="G152" s="88">
        <v>19</v>
      </c>
      <c r="H152" s="88">
        <f t="shared" si="4"/>
        <v>3</v>
      </c>
      <c r="I152" s="93">
        <f t="shared" si="5"/>
        <v>22</v>
      </c>
      <c r="J152" s="89" t="str">
        <f>VLOOKUP(B152,'[1]HANDOVER FILE'!$E$7:$F$44,2,FALSE)</f>
        <v>C0012-LST035</v>
      </c>
    </row>
    <row r="153" spans="1:10" s="89" customFormat="1" ht="19.75" customHeight="1">
      <c r="A153" s="86" t="s">
        <v>131</v>
      </c>
      <c r="B153" s="85" t="s">
        <v>108</v>
      </c>
      <c r="C153" s="86" t="s">
        <v>109</v>
      </c>
      <c r="D153" s="86">
        <v>1033274</v>
      </c>
      <c r="E153" s="85" t="s">
        <v>74</v>
      </c>
      <c r="F153" s="85" t="s">
        <v>47</v>
      </c>
      <c r="G153" s="88">
        <v>11</v>
      </c>
      <c r="H153" s="88">
        <f t="shared" si="4"/>
        <v>2</v>
      </c>
      <c r="I153" s="93">
        <f t="shared" si="5"/>
        <v>13</v>
      </c>
      <c r="J153" s="89" t="str">
        <f>VLOOKUP(B153,'[1]HANDOVER FILE'!$E$7:$F$44,2,FALSE)</f>
        <v>C0012-LST035</v>
      </c>
    </row>
    <row r="154" spans="1:10" s="89" customFormat="1" ht="19.75" customHeight="1">
      <c r="A154" s="86" t="s">
        <v>131</v>
      </c>
      <c r="B154" s="85" t="s">
        <v>108</v>
      </c>
      <c r="C154" s="86" t="s">
        <v>109</v>
      </c>
      <c r="D154" s="86">
        <v>1033281</v>
      </c>
      <c r="E154" s="85" t="s">
        <v>74</v>
      </c>
      <c r="F154" s="85" t="s">
        <v>48</v>
      </c>
      <c r="G154" s="88">
        <v>35</v>
      </c>
      <c r="H154" s="88">
        <f t="shared" si="4"/>
        <v>6</v>
      </c>
      <c r="I154" s="93">
        <f t="shared" si="5"/>
        <v>41</v>
      </c>
      <c r="J154" s="89" t="str">
        <f>VLOOKUP(B154,'[1]HANDOVER FILE'!$E$7:$F$44,2,FALSE)</f>
        <v>C0012-LST035</v>
      </c>
    </row>
    <row r="155" spans="1:10" s="89" customFormat="1" ht="19.75" customHeight="1">
      <c r="A155" s="86" t="s">
        <v>131</v>
      </c>
      <c r="B155" s="85" t="s">
        <v>108</v>
      </c>
      <c r="C155" s="86" t="s">
        <v>109</v>
      </c>
      <c r="D155" s="86">
        <v>1033298</v>
      </c>
      <c r="E155" s="85" t="s">
        <v>74</v>
      </c>
      <c r="F155" s="85" t="s">
        <v>49</v>
      </c>
      <c r="G155" s="88">
        <v>101</v>
      </c>
      <c r="H155" s="88">
        <f t="shared" si="4"/>
        <v>16</v>
      </c>
      <c r="I155" s="93">
        <f t="shared" si="5"/>
        <v>117</v>
      </c>
      <c r="J155" s="89" t="str">
        <f>VLOOKUP(B155,'[1]HANDOVER FILE'!$E$7:$F$44,2,FALSE)</f>
        <v>C0012-LST035</v>
      </c>
    </row>
    <row r="156" spans="1:10" s="89" customFormat="1" ht="19.75" customHeight="1">
      <c r="A156" s="86" t="s">
        <v>131</v>
      </c>
      <c r="B156" s="85" t="s">
        <v>108</v>
      </c>
      <c r="C156" s="86" t="s">
        <v>109</v>
      </c>
      <c r="D156" s="86">
        <v>1033304</v>
      </c>
      <c r="E156" s="85" t="s">
        <v>74</v>
      </c>
      <c r="F156" s="85" t="s">
        <v>50</v>
      </c>
      <c r="G156" s="88">
        <v>117</v>
      </c>
      <c r="H156" s="88">
        <f t="shared" si="4"/>
        <v>18</v>
      </c>
      <c r="I156" s="93">
        <f t="shared" si="5"/>
        <v>135</v>
      </c>
      <c r="J156" s="89" t="str">
        <f>VLOOKUP(B156,'[1]HANDOVER FILE'!$E$7:$F$44,2,FALSE)</f>
        <v>C0012-LST035</v>
      </c>
    </row>
    <row r="157" spans="1:10" s="89" customFormat="1" ht="19.75" customHeight="1">
      <c r="A157" s="86" t="s">
        <v>131</v>
      </c>
      <c r="B157" s="85" t="s">
        <v>108</v>
      </c>
      <c r="C157" s="86" t="s">
        <v>109</v>
      </c>
      <c r="D157" s="86">
        <v>1033311</v>
      </c>
      <c r="E157" s="85" t="s">
        <v>74</v>
      </c>
      <c r="F157" s="85" t="s">
        <v>51</v>
      </c>
      <c r="G157" s="88">
        <v>65</v>
      </c>
      <c r="H157" s="88">
        <f t="shared" si="4"/>
        <v>10</v>
      </c>
      <c r="I157" s="93">
        <f t="shared" si="5"/>
        <v>75</v>
      </c>
      <c r="J157" s="89" t="str">
        <f>VLOOKUP(B157,'[1]HANDOVER FILE'!$E$7:$F$44,2,FALSE)</f>
        <v>C0012-LST035</v>
      </c>
    </row>
    <row r="158" spans="1:10" s="89" customFormat="1" ht="19.75" customHeight="1">
      <c r="A158" s="86" t="s">
        <v>131</v>
      </c>
      <c r="B158" s="85" t="s">
        <v>108</v>
      </c>
      <c r="C158" s="86" t="s">
        <v>109</v>
      </c>
      <c r="D158" s="86">
        <v>1033328</v>
      </c>
      <c r="E158" s="85" t="s">
        <v>74</v>
      </c>
      <c r="F158" s="85" t="s">
        <v>52</v>
      </c>
      <c r="G158" s="88">
        <v>21</v>
      </c>
      <c r="H158" s="88">
        <f t="shared" si="4"/>
        <v>4</v>
      </c>
      <c r="I158" s="93">
        <f t="shared" si="5"/>
        <v>25</v>
      </c>
      <c r="J158" s="89" t="str">
        <f>VLOOKUP(B158,'[1]HANDOVER FILE'!$E$7:$F$44,2,FALSE)</f>
        <v>C0012-LST035</v>
      </c>
    </row>
    <row r="159" spans="1:10" s="89" customFormat="1" ht="19.75" customHeight="1">
      <c r="A159" s="86" t="s">
        <v>132</v>
      </c>
      <c r="B159" s="85" t="s">
        <v>110</v>
      </c>
      <c r="C159" s="86" t="s">
        <v>111</v>
      </c>
      <c r="D159" s="86">
        <v>1033335</v>
      </c>
      <c r="E159" s="85" t="s">
        <v>112</v>
      </c>
      <c r="F159" s="85" t="s">
        <v>47</v>
      </c>
      <c r="G159" s="88">
        <v>20</v>
      </c>
      <c r="H159" s="88">
        <f t="shared" si="4"/>
        <v>3</v>
      </c>
      <c r="I159" s="93">
        <f t="shared" si="5"/>
        <v>23</v>
      </c>
      <c r="J159" s="89" t="str">
        <f>VLOOKUP(B159,'[1]HANDOVER FILE'!$E$7:$F$44,2,FALSE)</f>
        <v>C0012-LST034</v>
      </c>
    </row>
    <row r="160" spans="1:10" s="89" customFormat="1" ht="19.75" customHeight="1">
      <c r="A160" s="86" t="s">
        <v>132</v>
      </c>
      <c r="B160" s="85" t="s">
        <v>110</v>
      </c>
      <c r="C160" s="86" t="s">
        <v>111</v>
      </c>
      <c r="D160" s="86">
        <v>1033342</v>
      </c>
      <c r="E160" s="85" t="s">
        <v>112</v>
      </c>
      <c r="F160" s="85" t="s">
        <v>48</v>
      </c>
      <c r="G160" s="88">
        <v>61</v>
      </c>
      <c r="H160" s="88">
        <f t="shared" si="4"/>
        <v>10</v>
      </c>
      <c r="I160" s="93">
        <f t="shared" si="5"/>
        <v>71</v>
      </c>
      <c r="J160" s="89" t="str">
        <f>VLOOKUP(B160,'[1]HANDOVER FILE'!$E$7:$F$44,2,FALSE)</f>
        <v>C0012-LST034</v>
      </c>
    </row>
    <row r="161" spans="1:10" s="89" customFormat="1" ht="19.75" customHeight="1">
      <c r="A161" s="86" t="s">
        <v>132</v>
      </c>
      <c r="B161" s="85" t="s">
        <v>110</v>
      </c>
      <c r="C161" s="86" t="s">
        <v>111</v>
      </c>
      <c r="D161" s="86">
        <v>1033359</v>
      </c>
      <c r="E161" s="85" t="s">
        <v>112</v>
      </c>
      <c r="F161" s="85" t="s">
        <v>49</v>
      </c>
      <c r="G161" s="88">
        <v>171</v>
      </c>
      <c r="H161" s="88">
        <f t="shared" si="4"/>
        <v>26</v>
      </c>
      <c r="I161" s="93">
        <f t="shared" si="5"/>
        <v>197</v>
      </c>
      <c r="J161" s="89" t="str">
        <f>VLOOKUP(B161,'[1]HANDOVER FILE'!$E$7:$F$44,2,FALSE)</f>
        <v>C0012-LST034</v>
      </c>
    </row>
    <row r="162" spans="1:10" s="89" customFormat="1" ht="19.75" customHeight="1">
      <c r="A162" s="86" t="s">
        <v>132</v>
      </c>
      <c r="B162" s="85" t="s">
        <v>110</v>
      </c>
      <c r="C162" s="86" t="s">
        <v>111</v>
      </c>
      <c r="D162" s="86">
        <v>1033366</v>
      </c>
      <c r="E162" s="85" t="s">
        <v>112</v>
      </c>
      <c r="F162" s="85" t="s">
        <v>50</v>
      </c>
      <c r="G162" s="88">
        <v>199</v>
      </c>
      <c r="H162" s="88">
        <f t="shared" si="4"/>
        <v>30</v>
      </c>
      <c r="I162" s="93">
        <f t="shared" si="5"/>
        <v>229</v>
      </c>
      <c r="J162" s="89" t="str">
        <f>VLOOKUP(B162,'[1]HANDOVER FILE'!$E$7:$F$44,2,FALSE)</f>
        <v>C0012-LST034</v>
      </c>
    </row>
    <row r="163" spans="1:10" s="89" customFormat="1" ht="19.75" customHeight="1">
      <c r="A163" s="86" t="s">
        <v>132</v>
      </c>
      <c r="B163" s="85" t="s">
        <v>110</v>
      </c>
      <c r="C163" s="86" t="s">
        <v>111</v>
      </c>
      <c r="D163" s="86">
        <v>1033373</v>
      </c>
      <c r="E163" s="85" t="s">
        <v>112</v>
      </c>
      <c r="F163" s="85" t="s">
        <v>51</v>
      </c>
      <c r="G163" s="88">
        <v>115</v>
      </c>
      <c r="H163" s="88">
        <f t="shared" si="4"/>
        <v>18</v>
      </c>
      <c r="I163" s="93">
        <f t="shared" si="5"/>
        <v>133</v>
      </c>
      <c r="J163" s="89" t="str">
        <f>VLOOKUP(B163,'[1]HANDOVER FILE'!$E$7:$F$44,2,FALSE)</f>
        <v>C0012-LST034</v>
      </c>
    </row>
    <row r="164" spans="1:10" s="89" customFormat="1" ht="19.75" customHeight="1">
      <c r="A164" s="86" t="s">
        <v>132</v>
      </c>
      <c r="B164" s="85" t="s">
        <v>110</v>
      </c>
      <c r="C164" s="86" t="s">
        <v>111</v>
      </c>
      <c r="D164" s="86">
        <v>1033380</v>
      </c>
      <c r="E164" s="85" t="s">
        <v>112</v>
      </c>
      <c r="F164" s="85" t="s">
        <v>52</v>
      </c>
      <c r="G164" s="88">
        <v>34</v>
      </c>
      <c r="H164" s="88">
        <f t="shared" si="4"/>
        <v>6</v>
      </c>
      <c r="I164" s="93">
        <f t="shared" si="5"/>
        <v>40</v>
      </c>
      <c r="J164" s="89" t="str">
        <f>VLOOKUP(B164,'[1]HANDOVER FILE'!$E$7:$F$44,2,FALSE)</f>
        <v>C0012-LST034</v>
      </c>
    </row>
    <row r="165" spans="1:10" s="89" customFormat="1" ht="19.75" customHeight="1">
      <c r="A165" s="86" t="s">
        <v>132</v>
      </c>
      <c r="B165" s="85" t="s">
        <v>110</v>
      </c>
      <c r="C165" s="86" t="s">
        <v>111</v>
      </c>
      <c r="D165" s="86">
        <v>1033397</v>
      </c>
      <c r="E165" s="85" t="s">
        <v>113</v>
      </c>
      <c r="F165" s="85" t="s">
        <v>47</v>
      </c>
      <c r="G165" s="88">
        <v>60</v>
      </c>
      <c r="H165" s="88">
        <f t="shared" si="4"/>
        <v>9</v>
      </c>
      <c r="I165" s="93">
        <f t="shared" si="5"/>
        <v>69</v>
      </c>
      <c r="J165" s="89" t="str">
        <f>VLOOKUP(B165,'[1]HANDOVER FILE'!$E$7:$F$44,2,FALSE)</f>
        <v>C0012-LST034</v>
      </c>
    </row>
    <row r="166" spans="1:10" s="89" customFormat="1" ht="19.75" customHeight="1">
      <c r="A166" s="86" t="s">
        <v>132</v>
      </c>
      <c r="B166" s="85" t="s">
        <v>110</v>
      </c>
      <c r="C166" s="86" t="s">
        <v>111</v>
      </c>
      <c r="D166" s="86">
        <v>1033403</v>
      </c>
      <c r="E166" s="85" t="s">
        <v>113</v>
      </c>
      <c r="F166" s="85" t="s">
        <v>48</v>
      </c>
      <c r="G166" s="88">
        <v>73</v>
      </c>
      <c r="H166" s="88">
        <f t="shared" ref="H166:H212" si="6">ROUNDUP(G166*15%,0)</f>
        <v>11</v>
      </c>
      <c r="I166" s="93">
        <f t="shared" ref="I166:I212" si="7">SUM(G166:H166)</f>
        <v>84</v>
      </c>
      <c r="J166" s="89" t="str">
        <f>VLOOKUP(B166,'[1]HANDOVER FILE'!$E$7:$F$44,2,FALSE)</f>
        <v>C0012-LST034</v>
      </c>
    </row>
    <row r="167" spans="1:10" s="89" customFormat="1" ht="19.75" customHeight="1">
      <c r="A167" s="86" t="s">
        <v>132</v>
      </c>
      <c r="B167" s="85" t="s">
        <v>110</v>
      </c>
      <c r="C167" s="86" t="s">
        <v>111</v>
      </c>
      <c r="D167" s="86">
        <v>1033410</v>
      </c>
      <c r="E167" s="85" t="s">
        <v>113</v>
      </c>
      <c r="F167" s="85" t="s">
        <v>49</v>
      </c>
      <c r="G167" s="88">
        <v>170</v>
      </c>
      <c r="H167" s="88">
        <f t="shared" si="6"/>
        <v>26</v>
      </c>
      <c r="I167" s="93">
        <f t="shared" si="7"/>
        <v>196</v>
      </c>
      <c r="J167" s="89" t="str">
        <f>VLOOKUP(B167,'[1]HANDOVER FILE'!$E$7:$F$44,2,FALSE)</f>
        <v>C0012-LST034</v>
      </c>
    </row>
    <row r="168" spans="1:10" s="89" customFormat="1" ht="19.75" customHeight="1">
      <c r="A168" s="86" t="s">
        <v>132</v>
      </c>
      <c r="B168" s="85" t="s">
        <v>110</v>
      </c>
      <c r="C168" s="86" t="s">
        <v>111</v>
      </c>
      <c r="D168" s="86">
        <v>1033427</v>
      </c>
      <c r="E168" s="85" t="s">
        <v>113</v>
      </c>
      <c r="F168" s="85" t="s">
        <v>50</v>
      </c>
      <c r="G168" s="88">
        <v>193</v>
      </c>
      <c r="H168" s="88">
        <f t="shared" si="6"/>
        <v>29</v>
      </c>
      <c r="I168" s="93">
        <f t="shared" si="7"/>
        <v>222</v>
      </c>
      <c r="J168" s="89" t="str">
        <f>VLOOKUP(B168,'[1]HANDOVER FILE'!$E$7:$F$44,2,FALSE)</f>
        <v>C0012-LST034</v>
      </c>
    </row>
    <row r="169" spans="1:10" s="89" customFormat="1" ht="19.75" customHeight="1">
      <c r="A169" s="86" t="s">
        <v>132</v>
      </c>
      <c r="B169" s="85" t="s">
        <v>110</v>
      </c>
      <c r="C169" s="86" t="s">
        <v>111</v>
      </c>
      <c r="D169" s="86">
        <v>1033434</v>
      </c>
      <c r="E169" s="85" t="s">
        <v>113</v>
      </c>
      <c r="F169" s="85" t="s">
        <v>51</v>
      </c>
      <c r="G169" s="88">
        <v>111</v>
      </c>
      <c r="H169" s="88">
        <f t="shared" si="6"/>
        <v>17</v>
      </c>
      <c r="I169" s="93">
        <f t="shared" si="7"/>
        <v>128</v>
      </c>
      <c r="J169" s="89" t="str">
        <f>VLOOKUP(B169,'[1]HANDOVER FILE'!$E$7:$F$44,2,FALSE)</f>
        <v>C0012-LST034</v>
      </c>
    </row>
    <row r="170" spans="1:10" s="89" customFormat="1" ht="19.75" customHeight="1">
      <c r="A170" s="86" t="s">
        <v>132</v>
      </c>
      <c r="B170" s="85" t="s">
        <v>110</v>
      </c>
      <c r="C170" s="86" t="s">
        <v>111</v>
      </c>
      <c r="D170" s="86">
        <v>1033441</v>
      </c>
      <c r="E170" s="85" t="s">
        <v>113</v>
      </c>
      <c r="F170" s="85" t="s">
        <v>52</v>
      </c>
      <c r="G170" s="88">
        <v>33</v>
      </c>
      <c r="H170" s="88">
        <f t="shared" si="6"/>
        <v>5</v>
      </c>
      <c r="I170" s="93">
        <f t="shared" si="7"/>
        <v>38</v>
      </c>
      <c r="J170" s="89" t="str">
        <f>VLOOKUP(B170,'[1]HANDOVER FILE'!$E$7:$F$44,2,FALSE)</f>
        <v>C0012-LST034</v>
      </c>
    </row>
    <row r="171" spans="1:10" s="89" customFormat="1" ht="19.75" customHeight="1">
      <c r="A171" s="86" t="s">
        <v>133</v>
      </c>
      <c r="B171" s="85" t="s">
        <v>114</v>
      </c>
      <c r="C171" s="86" t="s">
        <v>115</v>
      </c>
      <c r="D171" s="86">
        <v>1033458</v>
      </c>
      <c r="E171" s="85" t="s">
        <v>116</v>
      </c>
      <c r="F171" s="85" t="s">
        <v>47</v>
      </c>
      <c r="G171" s="88">
        <v>9</v>
      </c>
      <c r="H171" s="88">
        <f t="shared" si="6"/>
        <v>2</v>
      </c>
      <c r="I171" s="93">
        <f t="shared" si="7"/>
        <v>11</v>
      </c>
      <c r="J171" s="89" t="str">
        <f>VLOOKUP(B171,'[1]HANDOVER FILE'!$E$7:$F$44,2,FALSE)</f>
        <v>C0012-SST114</v>
      </c>
    </row>
    <row r="172" spans="1:10" s="89" customFormat="1" ht="19.75" customHeight="1">
      <c r="A172" s="86" t="s">
        <v>133</v>
      </c>
      <c r="B172" s="85" t="s">
        <v>114</v>
      </c>
      <c r="C172" s="86" t="s">
        <v>115</v>
      </c>
      <c r="D172" s="86">
        <v>1033465</v>
      </c>
      <c r="E172" s="85" t="s">
        <v>116</v>
      </c>
      <c r="F172" s="85" t="s">
        <v>48</v>
      </c>
      <c r="G172" s="88">
        <v>28</v>
      </c>
      <c r="H172" s="88">
        <f t="shared" si="6"/>
        <v>5</v>
      </c>
      <c r="I172" s="93">
        <f t="shared" si="7"/>
        <v>33</v>
      </c>
      <c r="J172" s="89" t="str">
        <f>VLOOKUP(B172,'[1]HANDOVER FILE'!$E$7:$F$44,2,FALSE)</f>
        <v>C0012-SST114</v>
      </c>
    </row>
    <row r="173" spans="1:10" s="89" customFormat="1" ht="19.75" customHeight="1">
      <c r="A173" s="86" t="s">
        <v>133</v>
      </c>
      <c r="B173" s="85" t="s">
        <v>114</v>
      </c>
      <c r="C173" s="86" t="s">
        <v>115</v>
      </c>
      <c r="D173" s="86">
        <v>1033472</v>
      </c>
      <c r="E173" s="85" t="s">
        <v>116</v>
      </c>
      <c r="F173" s="85" t="s">
        <v>49</v>
      </c>
      <c r="G173" s="88">
        <v>73</v>
      </c>
      <c r="H173" s="88">
        <f t="shared" si="6"/>
        <v>11</v>
      </c>
      <c r="I173" s="93">
        <f t="shared" si="7"/>
        <v>84</v>
      </c>
      <c r="J173" s="89" t="str">
        <f>VLOOKUP(B173,'[1]HANDOVER FILE'!$E$7:$F$44,2,FALSE)</f>
        <v>C0012-SST114</v>
      </c>
    </row>
    <row r="174" spans="1:10" s="89" customFormat="1" ht="19.75" customHeight="1">
      <c r="A174" s="86" t="s">
        <v>133</v>
      </c>
      <c r="B174" s="85" t="s">
        <v>114</v>
      </c>
      <c r="C174" s="86" t="s">
        <v>115</v>
      </c>
      <c r="D174" s="86">
        <v>1033489</v>
      </c>
      <c r="E174" s="85" t="s">
        <v>116</v>
      </c>
      <c r="F174" s="85" t="s">
        <v>50</v>
      </c>
      <c r="G174" s="88">
        <v>83</v>
      </c>
      <c r="H174" s="88">
        <f t="shared" si="6"/>
        <v>13</v>
      </c>
      <c r="I174" s="93">
        <f t="shared" si="7"/>
        <v>96</v>
      </c>
      <c r="J174" s="89" t="str">
        <f>VLOOKUP(B174,'[1]HANDOVER FILE'!$E$7:$F$44,2,FALSE)</f>
        <v>C0012-SST114</v>
      </c>
    </row>
    <row r="175" spans="1:10" s="89" customFormat="1" ht="19.75" customHeight="1">
      <c r="A175" s="86" t="s">
        <v>133</v>
      </c>
      <c r="B175" s="85" t="s">
        <v>114</v>
      </c>
      <c r="C175" s="86" t="s">
        <v>115</v>
      </c>
      <c r="D175" s="86">
        <v>1033496</v>
      </c>
      <c r="E175" s="85" t="s">
        <v>116</v>
      </c>
      <c r="F175" s="85" t="s">
        <v>51</v>
      </c>
      <c r="G175" s="88">
        <v>44</v>
      </c>
      <c r="H175" s="88">
        <f t="shared" si="6"/>
        <v>7</v>
      </c>
      <c r="I175" s="93">
        <f t="shared" si="7"/>
        <v>51</v>
      </c>
      <c r="J175" s="89" t="str">
        <f>VLOOKUP(B175,'[1]HANDOVER FILE'!$E$7:$F$44,2,FALSE)</f>
        <v>C0012-SST114</v>
      </c>
    </row>
    <row r="176" spans="1:10" s="89" customFormat="1" ht="19.75" customHeight="1">
      <c r="A176" s="86" t="s">
        <v>133</v>
      </c>
      <c r="B176" s="85" t="s">
        <v>114</v>
      </c>
      <c r="C176" s="86" t="s">
        <v>115</v>
      </c>
      <c r="D176" s="86">
        <v>1033502</v>
      </c>
      <c r="E176" s="85" t="s">
        <v>116</v>
      </c>
      <c r="F176" s="85" t="s">
        <v>52</v>
      </c>
      <c r="G176" s="88">
        <v>13</v>
      </c>
      <c r="H176" s="88">
        <f t="shared" si="6"/>
        <v>2</v>
      </c>
      <c r="I176" s="93">
        <f t="shared" si="7"/>
        <v>15</v>
      </c>
      <c r="J176" s="89" t="str">
        <f>VLOOKUP(B176,'[1]HANDOVER FILE'!$E$7:$F$44,2,FALSE)</f>
        <v>C0012-SST114</v>
      </c>
    </row>
    <row r="177" spans="1:10" s="89" customFormat="1" ht="19.75" customHeight="1">
      <c r="A177" s="86" t="s">
        <v>133</v>
      </c>
      <c r="B177" s="85" t="s">
        <v>114</v>
      </c>
      <c r="C177" s="86" t="s">
        <v>115</v>
      </c>
      <c r="D177" s="86">
        <v>1033519</v>
      </c>
      <c r="E177" s="85" t="s">
        <v>74</v>
      </c>
      <c r="F177" s="85" t="s">
        <v>47</v>
      </c>
      <c r="G177" s="88">
        <v>11</v>
      </c>
      <c r="H177" s="88">
        <f t="shared" si="6"/>
        <v>2</v>
      </c>
      <c r="I177" s="93">
        <f t="shared" si="7"/>
        <v>13</v>
      </c>
      <c r="J177" s="89" t="str">
        <f>VLOOKUP(B177,'[1]HANDOVER FILE'!$E$7:$F$44,2,FALSE)</f>
        <v>C0012-SST114</v>
      </c>
    </row>
    <row r="178" spans="1:10" s="89" customFormat="1" ht="19.75" customHeight="1">
      <c r="A178" s="86" t="s">
        <v>133</v>
      </c>
      <c r="B178" s="85" t="s">
        <v>114</v>
      </c>
      <c r="C178" s="86" t="s">
        <v>115</v>
      </c>
      <c r="D178" s="86">
        <v>1033526</v>
      </c>
      <c r="E178" s="85" t="s">
        <v>74</v>
      </c>
      <c r="F178" s="85" t="s">
        <v>48</v>
      </c>
      <c r="G178" s="88">
        <v>36</v>
      </c>
      <c r="H178" s="88">
        <f t="shared" si="6"/>
        <v>6</v>
      </c>
      <c r="I178" s="93">
        <f t="shared" si="7"/>
        <v>42</v>
      </c>
      <c r="J178" s="89" t="str">
        <f>VLOOKUP(B178,'[1]HANDOVER FILE'!$E$7:$F$44,2,FALSE)</f>
        <v>C0012-SST114</v>
      </c>
    </row>
    <row r="179" spans="1:10" s="89" customFormat="1" ht="19.75" customHeight="1">
      <c r="A179" s="86" t="s">
        <v>133</v>
      </c>
      <c r="B179" s="85" t="s">
        <v>114</v>
      </c>
      <c r="C179" s="86" t="s">
        <v>115</v>
      </c>
      <c r="D179" s="86">
        <v>1033533</v>
      </c>
      <c r="E179" s="85" t="s">
        <v>74</v>
      </c>
      <c r="F179" s="85" t="s">
        <v>49</v>
      </c>
      <c r="G179" s="88">
        <v>98</v>
      </c>
      <c r="H179" s="88">
        <f t="shared" si="6"/>
        <v>15</v>
      </c>
      <c r="I179" s="93">
        <f t="shared" si="7"/>
        <v>113</v>
      </c>
      <c r="J179" s="89" t="str">
        <f>VLOOKUP(B179,'[1]HANDOVER FILE'!$E$7:$F$44,2,FALSE)</f>
        <v>C0012-SST114</v>
      </c>
    </row>
    <row r="180" spans="1:10" s="89" customFormat="1" ht="19.75" customHeight="1">
      <c r="A180" s="86" t="s">
        <v>133</v>
      </c>
      <c r="B180" s="85" t="s">
        <v>114</v>
      </c>
      <c r="C180" s="86" t="s">
        <v>115</v>
      </c>
      <c r="D180" s="86">
        <v>1033540</v>
      </c>
      <c r="E180" s="85" t="s">
        <v>74</v>
      </c>
      <c r="F180" s="85" t="s">
        <v>50</v>
      </c>
      <c r="G180" s="88">
        <v>111</v>
      </c>
      <c r="H180" s="88">
        <f t="shared" si="6"/>
        <v>17</v>
      </c>
      <c r="I180" s="93">
        <f t="shared" si="7"/>
        <v>128</v>
      </c>
      <c r="J180" s="89" t="str">
        <f>VLOOKUP(B180,'[1]HANDOVER FILE'!$E$7:$F$44,2,FALSE)</f>
        <v>C0012-SST114</v>
      </c>
    </row>
    <row r="181" spans="1:10" s="89" customFormat="1" ht="19.75" customHeight="1">
      <c r="A181" s="86" t="s">
        <v>133</v>
      </c>
      <c r="B181" s="85" t="s">
        <v>114</v>
      </c>
      <c r="C181" s="86" t="s">
        <v>115</v>
      </c>
      <c r="D181" s="86">
        <v>1033557</v>
      </c>
      <c r="E181" s="85" t="s">
        <v>74</v>
      </c>
      <c r="F181" s="85" t="s">
        <v>51</v>
      </c>
      <c r="G181" s="88">
        <v>62</v>
      </c>
      <c r="H181" s="88">
        <f t="shared" si="6"/>
        <v>10</v>
      </c>
      <c r="I181" s="93">
        <f t="shared" si="7"/>
        <v>72</v>
      </c>
      <c r="J181" s="89" t="str">
        <f>VLOOKUP(B181,'[1]HANDOVER FILE'!$E$7:$F$44,2,FALSE)</f>
        <v>C0012-SST114</v>
      </c>
    </row>
    <row r="182" spans="1:10" s="89" customFormat="1" ht="19.75" customHeight="1">
      <c r="A182" s="86" t="s">
        <v>133</v>
      </c>
      <c r="B182" s="85" t="s">
        <v>114</v>
      </c>
      <c r="C182" s="86" t="s">
        <v>115</v>
      </c>
      <c r="D182" s="86">
        <v>1033564</v>
      </c>
      <c r="E182" s="85" t="s">
        <v>74</v>
      </c>
      <c r="F182" s="85" t="s">
        <v>52</v>
      </c>
      <c r="G182" s="88">
        <v>18</v>
      </c>
      <c r="H182" s="88">
        <f t="shared" si="6"/>
        <v>3</v>
      </c>
      <c r="I182" s="93">
        <f t="shared" si="7"/>
        <v>21</v>
      </c>
      <c r="J182" s="89" t="str">
        <f>VLOOKUP(B182,'[1]HANDOVER FILE'!$E$7:$F$44,2,FALSE)</f>
        <v>C0012-SST114</v>
      </c>
    </row>
    <row r="183" spans="1:10" s="89" customFormat="1" ht="19.75" customHeight="1">
      <c r="A183" s="86" t="s">
        <v>133</v>
      </c>
      <c r="B183" s="85" t="s">
        <v>114</v>
      </c>
      <c r="C183" s="86" t="s">
        <v>115</v>
      </c>
      <c r="D183" s="86">
        <v>1033571</v>
      </c>
      <c r="E183" s="85" t="s">
        <v>76</v>
      </c>
      <c r="F183" s="85" t="s">
        <v>47</v>
      </c>
      <c r="G183" s="88">
        <v>12</v>
      </c>
      <c r="H183" s="88">
        <f t="shared" si="6"/>
        <v>2</v>
      </c>
      <c r="I183" s="93">
        <f t="shared" si="7"/>
        <v>14</v>
      </c>
      <c r="J183" s="89" t="str">
        <f>VLOOKUP(B183,'[1]HANDOVER FILE'!$E$7:$F$44,2,FALSE)</f>
        <v>C0012-SST114</v>
      </c>
    </row>
    <row r="184" spans="1:10" s="89" customFormat="1" ht="19.75" customHeight="1">
      <c r="A184" s="86" t="s">
        <v>133</v>
      </c>
      <c r="B184" s="85" t="s">
        <v>114</v>
      </c>
      <c r="C184" s="86" t="s">
        <v>115</v>
      </c>
      <c r="D184" s="86">
        <v>1033588</v>
      </c>
      <c r="E184" s="85" t="s">
        <v>76</v>
      </c>
      <c r="F184" s="85" t="s">
        <v>48</v>
      </c>
      <c r="G184" s="88">
        <v>40</v>
      </c>
      <c r="H184" s="88">
        <f t="shared" si="6"/>
        <v>6</v>
      </c>
      <c r="I184" s="93">
        <f t="shared" si="7"/>
        <v>46</v>
      </c>
      <c r="J184" s="89" t="str">
        <f>VLOOKUP(B184,'[1]HANDOVER FILE'!$E$7:$F$44,2,FALSE)</f>
        <v>C0012-SST114</v>
      </c>
    </row>
    <row r="185" spans="1:10" s="89" customFormat="1" ht="19.75" customHeight="1">
      <c r="A185" s="86" t="s">
        <v>133</v>
      </c>
      <c r="B185" s="85" t="s">
        <v>114</v>
      </c>
      <c r="C185" s="86" t="s">
        <v>115</v>
      </c>
      <c r="D185" s="86">
        <v>1033595</v>
      </c>
      <c r="E185" s="85" t="s">
        <v>76</v>
      </c>
      <c r="F185" s="85" t="s">
        <v>49</v>
      </c>
      <c r="G185" s="88">
        <v>110</v>
      </c>
      <c r="H185" s="88">
        <f t="shared" si="6"/>
        <v>17</v>
      </c>
      <c r="I185" s="93">
        <f t="shared" si="7"/>
        <v>127</v>
      </c>
      <c r="J185" s="89" t="str">
        <f>VLOOKUP(B185,'[1]HANDOVER FILE'!$E$7:$F$44,2,FALSE)</f>
        <v>C0012-SST114</v>
      </c>
    </row>
    <row r="186" spans="1:10" s="89" customFormat="1" ht="19.75" customHeight="1">
      <c r="A186" s="86" t="s">
        <v>133</v>
      </c>
      <c r="B186" s="85" t="s">
        <v>114</v>
      </c>
      <c r="C186" s="86" t="s">
        <v>115</v>
      </c>
      <c r="D186" s="86">
        <v>1033601</v>
      </c>
      <c r="E186" s="85" t="s">
        <v>76</v>
      </c>
      <c r="F186" s="85" t="s">
        <v>50</v>
      </c>
      <c r="G186" s="88">
        <v>124</v>
      </c>
      <c r="H186" s="88">
        <f t="shared" si="6"/>
        <v>19</v>
      </c>
      <c r="I186" s="93">
        <f t="shared" si="7"/>
        <v>143</v>
      </c>
      <c r="J186" s="89" t="str">
        <f>VLOOKUP(B186,'[1]HANDOVER FILE'!$E$7:$F$44,2,FALSE)</f>
        <v>C0012-SST114</v>
      </c>
    </row>
    <row r="187" spans="1:10" s="89" customFormat="1" ht="19.75" customHeight="1">
      <c r="A187" s="86" t="s">
        <v>133</v>
      </c>
      <c r="B187" s="85" t="s">
        <v>114</v>
      </c>
      <c r="C187" s="86" t="s">
        <v>115</v>
      </c>
      <c r="D187" s="86">
        <v>1033618</v>
      </c>
      <c r="E187" s="85" t="s">
        <v>76</v>
      </c>
      <c r="F187" s="85" t="s">
        <v>51</v>
      </c>
      <c r="G187" s="88">
        <v>68</v>
      </c>
      <c r="H187" s="88">
        <f t="shared" si="6"/>
        <v>11</v>
      </c>
      <c r="I187" s="93">
        <f t="shared" si="7"/>
        <v>79</v>
      </c>
      <c r="J187" s="89" t="str">
        <f>VLOOKUP(B187,'[1]HANDOVER FILE'!$E$7:$F$44,2,FALSE)</f>
        <v>C0012-SST114</v>
      </c>
    </row>
    <row r="188" spans="1:10" s="89" customFormat="1" ht="19.75" customHeight="1">
      <c r="A188" s="86" t="s">
        <v>133</v>
      </c>
      <c r="B188" s="85" t="s">
        <v>114</v>
      </c>
      <c r="C188" s="86" t="s">
        <v>115</v>
      </c>
      <c r="D188" s="86">
        <v>1033625</v>
      </c>
      <c r="E188" s="85" t="s">
        <v>76</v>
      </c>
      <c r="F188" s="85" t="s">
        <v>52</v>
      </c>
      <c r="G188" s="88">
        <v>20</v>
      </c>
      <c r="H188" s="88">
        <f t="shared" si="6"/>
        <v>3</v>
      </c>
      <c r="I188" s="93">
        <f t="shared" si="7"/>
        <v>23</v>
      </c>
      <c r="J188" s="89" t="str">
        <f>VLOOKUP(B188,'[1]HANDOVER FILE'!$E$7:$F$44,2,FALSE)</f>
        <v>C0012-SST114</v>
      </c>
    </row>
    <row r="189" spans="1:10" s="89" customFormat="1" ht="19.75" customHeight="1">
      <c r="A189" s="86" t="s">
        <v>134</v>
      </c>
      <c r="B189" s="85" t="s">
        <v>117</v>
      </c>
      <c r="C189" s="86" t="s">
        <v>67</v>
      </c>
      <c r="D189" s="86">
        <v>1033632</v>
      </c>
      <c r="E189" s="85" t="s">
        <v>74</v>
      </c>
      <c r="F189" s="85" t="s">
        <v>47</v>
      </c>
      <c r="G189" s="88">
        <v>20</v>
      </c>
      <c r="H189" s="88">
        <f t="shared" si="6"/>
        <v>3</v>
      </c>
      <c r="I189" s="93">
        <f t="shared" si="7"/>
        <v>23</v>
      </c>
      <c r="J189" s="89" t="str">
        <f>VLOOKUP(B189,'[1]HANDOVER FILE'!$E$7:$F$44,2,FALSE)</f>
        <v>C0012-LST033</v>
      </c>
    </row>
    <row r="190" spans="1:10" s="89" customFormat="1" ht="19.75" customHeight="1">
      <c r="A190" s="86" t="s">
        <v>134</v>
      </c>
      <c r="B190" s="85" t="s">
        <v>117</v>
      </c>
      <c r="C190" s="86" t="s">
        <v>67</v>
      </c>
      <c r="D190" s="86">
        <v>1033649</v>
      </c>
      <c r="E190" s="85" t="s">
        <v>74</v>
      </c>
      <c r="F190" s="85" t="s">
        <v>48</v>
      </c>
      <c r="G190" s="88">
        <v>59</v>
      </c>
      <c r="H190" s="88">
        <f t="shared" si="6"/>
        <v>9</v>
      </c>
      <c r="I190" s="93">
        <f t="shared" si="7"/>
        <v>68</v>
      </c>
      <c r="J190" s="89" t="str">
        <f>VLOOKUP(B190,'[1]HANDOVER FILE'!$E$7:$F$44,2,FALSE)</f>
        <v>C0012-LST033</v>
      </c>
    </row>
    <row r="191" spans="1:10" s="89" customFormat="1" ht="19.75" customHeight="1">
      <c r="A191" s="86" t="s">
        <v>134</v>
      </c>
      <c r="B191" s="85" t="s">
        <v>117</v>
      </c>
      <c r="C191" s="86" t="s">
        <v>67</v>
      </c>
      <c r="D191" s="86">
        <v>1033656</v>
      </c>
      <c r="E191" s="85" t="s">
        <v>74</v>
      </c>
      <c r="F191" s="85" t="s">
        <v>49</v>
      </c>
      <c r="G191" s="88">
        <v>164</v>
      </c>
      <c r="H191" s="88">
        <f t="shared" si="6"/>
        <v>25</v>
      </c>
      <c r="I191" s="93">
        <f t="shared" si="7"/>
        <v>189</v>
      </c>
      <c r="J191" s="89" t="str">
        <f>VLOOKUP(B191,'[1]HANDOVER FILE'!$E$7:$F$44,2,FALSE)</f>
        <v>C0012-LST033</v>
      </c>
    </row>
    <row r="192" spans="1:10" s="89" customFormat="1" ht="19.75" customHeight="1">
      <c r="A192" s="86" t="s">
        <v>134</v>
      </c>
      <c r="B192" s="85" t="s">
        <v>117</v>
      </c>
      <c r="C192" s="86" t="s">
        <v>67</v>
      </c>
      <c r="D192" s="86">
        <v>1033663</v>
      </c>
      <c r="E192" s="85" t="s">
        <v>74</v>
      </c>
      <c r="F192" s="85" t="s">
        <v>50</v>
      </c>
      <c r="G192" s="88">
        <v>193</v>
      </c>
      <c r="H192" s="88">
        <f t="shared" si="6"/>
        <v>29</v>
      </c>
      <c r="I192" s="93">
        <f t="shared" si="7"/>
        <v>222</v>
      </c>
      <c r="J192" s="89" t="str">
        <f>VLOOKUP(B192,'[1]HANDOVER FILE'!$E$7:$F$44,2,FALSE)</f>
        <v>C0012-LST033</v>
      </c>
    </row>
    <row r="193" spans="1:10" s="89" customFormat="1" ht="19.75" customHeight="1">
      <c r="A193" s="86" t="s">
        <v>134</v>
      </c>
      <c r="B193" s="85" t="s">
        <v>117</v>
      </c>
      <c r="C193" s="86" t="s">
        <v>67</v>
      </c>
      <c r="D193" s="86">
        <v>1033670</v>
      </c>
      <c r="E193" s="85" t="s">
        <v>74</v>
      </c>
      <c r="F193" s="85" t="s">
        <v>51</v>
      </c>
      <c r="G193" s="88">
        <v>111</v>
      </c>
      <c r="H193" s="88">
        <f t="shared" si="6"/>
        <v>17</v>
      </c>
      <c r="I193" s="93">
        <f t="shared" si="7"/>
        <v>128</v>
      </c>
      <c r="J193" s="89" t="str">
        <f>VLOOKUP(B193,'[1]HANDOVER FILE'!$E$7:$F$44,2,FALSE)</f>
        <v>C0012-LST033</v>
      </c>
    </row>
    <row r="194" spans="1:10" s="89" customFormat="1" ht="19.75" customHeight="1">
      <c r="A194" s="86" t="s">
        <v>134</v>
      </c>
      <c r="B194" s="85" t="s">
        <v>117</v>
      </c>
      <c r="C194" s="86" t="s">
        <v>67</v>
      </c>
      <c r="D194" s="86">
        <v>1033687</v>
      </c>
      <c r="E194" s="85" t="s">
        <v>74</v>
      </c>
      <c r="F194" s="85" t="s">
        <v>52</v>
      </c>
      <c r="G194" s="88">
        <v>33</v>
      </c>
      <c r="H194" s="88">
        <f t="shared" si="6"/>
        <v>5</v>
      </c>
      <c r="I194" s="93">
        <f t="shared" si="7"/>
        <v>38</v>
      </c>
      <c r="J194" s="89" t="str">
        <f>VLOOKUP(B194,'[1]HANDOVER FILE'!$E$7:$F$44,2,FALSE)</f>
        <v>C0012-LST033</v>
      </c>
    </row>
    <row r="195" spans="1:10" s="89" customFormat="1" ht="19.75" customHeight="1">
      <c r="A195" s="86" t="s">
        <v>135</v>
      </c>
      <c r="B195" s="85" t="s">
        <v>118</v>
      </c>
      <c r="C195" s="86" t="s">
        <v>119</v>
      </c>
      <c r="D195" s="86">
        <v>1033694</v>
      </c>
      <c r="E195" s="85" t="s">
        <v>107</v>
      </c>
      <c r="F195" s="85" t="s">
        <v>47</v>
      </c>
      <c r="G195" s="88">
        <v>7</v>
      </c>
      <c r="H195" s="88">
        <f t="shared" si="6"/>
        <v>2</v>
      </c>
      <c r="I195" s="93">
        <f t="shared" si="7"/>
        <v>9</v>
      </c>
      <c r="J195" s="89" t="str">
        <f>VLOOKUP(B195,'[1]HANDOVER FILE'!$E$7:$F$44,2,FALSE)</f>
        <v>C0012-LST066</v>
      </c>
    </row>
    <row r="196" spans="1:10" s="89" customFormat="1" ht="19.75" customHeight="1">
      <c r="A196" s="86" t="s">
        <v>135</v>
      </c>
      <c r="B196" s="85" t="s">
        <v>118</v>
      </c>
      <c r="C196" s="86" t="s">
        <v>119</v>
      </c>
      <c r="D196" s="86">
        <v>1033700</v>
      </c>
      <c r="E196" s="85" t="s">
        <v>107</v>
      </c>
      <c r="F196" s="85" t="s">
        <v>48</v>
      </c>
      <c r="G196" s="88">
        <v>21</v>
      </c>
      <c r="H196" s="88">
        <f t="shared" si="6"/>
        <v>4</v>
      </c>
      <c r="I196" s="93">
        <f t="shared" si="7"/>
        <v>25</v>
      </c>
      <c r="J196" s="89" t="str">
        <f>VLOOKUP(B196,'[1]HANDOVER FILE'!$E$7:$F$44,2,FALSE)</f>
        <v>C0012-LST066</v>
      </c>
    </row>
    <row r="197" spans="1:10" s="89" customFormat="1" ht="19.75" customHeight="1">
      <c r="A197" s="86" t="s">
        <v>135</v>
      </c>
      <c r="B197" s="85" t="s">
        <v>118</v>
      </c>
      <c r="C197" s="86" t="s">
        <v>119</v>
      </c>
      <c r="D197" s="86">
        <v>1033717</v>
      </c>
      <c r="E197" s="85" t="s">
        <v>107</v>
      </c>
      <c r="F197" s="85" t="s">
        <v>49</v>
      </c>
      <c r="G197" s="88">
        <v>58</v>
      </c>
      <c r="H197" s="88">
        <f t="shared" si="6"/>
        <v>9</v>
      </c>
      <c r="I197" s="93">
        <f t="shared" si="7"/>
        <v>67</v>
      </c>
      <c r="J197" s="89" t="str">
        <f>VLOOKUP(B197,'[1]HANDOVER FILE'!$E$7:$F$44,2,FALSE)</f>
        <v>C0012-LST066</v>
      </c>
    </row>
    <row r="198" spans="1:10" s="89" customFormat="1" ht="19.75" customHeight="1">
      <c r="A198" s="86" t="s">
        <v>135</v>
      </c>
      <c r="B198" s="85" t="s">
        <v>118</v>
      </c>
      <c r="C198" s="86" t="s">
        <v>119</v>
      </c>
      <c r="D198" s="86">
        <v>1033724</v>
      </c>
      <c r="E198" s="85" t="s">
        <v>107</v>
      </c>
      <c r="F198" s="85" t="s">
        <v>50</v>
      </c>
      <c r="G198" s="88">
        <v>67</v>
      </c>
      <c r="H198" s="88">
        <f t="shared" si="6"/>
        <v>11</v>
      </c>
      <c r="I198" s="93">
        <f t="shared" si="7"/>
        <v>78</v>
      </c>
      <c r="J198" s="89" t="str">
        <f>VLOOKUP(B198,'[1]HANDOVER FILE'!$E$7:$F$44,2,FALSE)</f>
        <v>C0012-LST066</v>
      </c>
    </row>
    <row r="199" spans="1:10" s="89" customFormat="1" ht="19.75" customHeight="1">
      <c r="A199" s="86" t="s">
        <v>135</v>
      </c>
      <c r="B199" s="85" t="s">
        <v>118</v>
      </c>
      <c r="C199" s="86" t="s">
        <v>119</v>
      </c>
      <c r="D199" s="86">
        <v>1033731</v>
      </c>
      <c r="E199" s="85" t="s">
        <v>107</v>
      </c>
      <c r="F199" s="85" t="s">
        <v>51</v>
      </c>
      <c r="G199" s="88">
        <v>36</v>
      </c>
      <c r="H199" s="88">
        <f t="shared" si="6"/>
        <v>6</v>
      </c>
      <c r="I199" s="93">
        <f t="shared" si="7"/>
        <v>42</v>
      </c>
      <c r="J199" s="89" t="str">
        <f>VLOOKUP(B199,'[1]HANDOVER FILE'!$E$7:$F$44,2,FALSE)</f>
        <v>C0012-LST066</v>
      </c>
    </row>
    <row r="200" spans="1:10" s="89" customFormat="1" ht="19.75" customHeight="1">
      <c r="A200" s="86" t="s">
        <v>135</v>
      </c>
      <c r="B200" s="85" t="s">
        <v>118</v>
      </c>
      <c r="C200" s="86" t="s">
        <v>119</v>
      </c>
      <c r="D200" s="86">
        <v>1033748</v>
      </c>
      <c r="E200" s="85" t="s">
        <v>107</v>
      </c>
      <c r="F200" s="85" t="s">
        <v>52</v>
      </c>
      <c r="G200" s="88">
        <v>11</v>
      </c>
      <c r="H200" s="88">
        <f t="shared" si="6"/>
        <v>2</v>
      </c>
      <c r="I200" s="93">
        <f t="shared" si="7"/>
        <v>13</v>
      </c>
      <c r="J200" s="89" t="str">
        <f>VLOOKUP(B200,'[1]HANDOVER FILE'!$E$7:$F$44,2,FALSE)</f>
        <v>C0012-LST066</v>
      </c>
    </row>
    <row r="201" spans="1:10" s="89" customFormat="1" ht="19.75" customHeight="1">
      <c r="A201" s="86" t="s">
        <v>135</v>
      </c>
      <c r="B201" s="85" t="s">
        <v>118</v>
      </c>
      <c r="C201" s="86" t="s">
        <v>119</v>
      </c>
      <c r="D201" s="86">
        <v>1033755</v>
      </c>
      <c r="E201" s="85" t="s">
        <v>120</v>
      </c>
      <c r="F201" s="85" t="s">
        <v>47</v>
      </c>
      <c r="G201" s="88">
        <v>7</v>
      </c>
      <c r="H201" s="88">
        <f t="shared" si="6"/>
        <v>2</v>
      </c>
      <c r="I201" s="93">
        <f t="shared" si="7"/>
        <v>9</v>
      </c>
      <c r="J201" s="89" t="str">
        <f>VLOOKUP(B201,'[1]HANDOVER FILE'!$E$7:$F$44,2,FALSE)</f>
        <v>C0012-LST066</v>
      </c>
    </row>
    <row r="202" spans="1:10" s="89" customFormat="1" ht="19.75" customHeight="1">
      <c r="A202" s="86" t="s">
        <v>135</v>
      </c>
      <c r="B202" s="85" t="s">
        <v>118</v>
      </c>
      <c r="C202" s="86" t="s">
        <v>119</v>
      </c>
      <c r="D202" s="86">
        <v>1033762</v>
      </c>
      <c r="E202" s="85" t="s">
        <v>120</v>
      </c>
      <c r="F202" s="85" t="s">
        <v>48</v>
      </c>
      <c r="G202" s="88">
        <v>21</v>
      </c>
      <c r="H202" s="88">
        <f t="shared" si="6"/>
        <v>4</v>
      </c>
      <c r="I202" s="93">
        <f t="shared" si="7"/>
        <v>25</v>
      </c>
      <c r="J202" s="89" t="str">
        <f>VLOOKUP(B202,'[1]HANDOVER FILE'!$E$7:$F$44,2,FALSE)</f>
        <v>C0012-LST066</v>
      </c>
    </row>
    <row r="203" spans="1:10" s="89" customFormat="1" ht="19.75" customHeight="1">
      <c r="A203" s="86" t="s">
        <v>135</v>
      </c>
      <c r="B203" s="85" t="s">
        <v>118</v>
      </c>
      <c r="C203" s="86" t="s">
        <v>119</v>
      </c>
      <c r="D203" s="86">
        <v>1033779</v>
      </c>
      <c r="E203" s="85" t="s">
        <v>120</v>
      </c>
      <c r="F203" s="85" t="s">
        <v>49</v>
      </c>
      <c r="G203" s="88">
        <v>58</v>
      </c>
      <c r="H203" s="88">
        <f t="shared" si="6"/>
        <v>9</v>
      </c>
      <c r="I203" s="93">
        <f t="shared" si="7"/>
        <v>67</v>
      </c>
      <c r="J203" s="89" t="str">
        <f>VLOOKUP(B203,'[1]HANDOVER FILE'!$E$7:$F$44,2,FALSE)</f>
        <v>C0012-LST066</v>
      </c>
    </row>
    <row r="204" spans="1:10" s="89" customFormat="1" ht="19.75" customHeight="1">
      <c r="A204" s="86" t="s">
        <v>135</v>
      </c>
      <c r="B204" s="85" t="s">
        <v>118</v>
      </c>
      <c r="C204" s="86" t="s">
        <v>119</v>
      </c>
      <c r="D204" s="86">
        <v>1033786</v>
      </c>
      <c r="E204" s="85" t="s">
        <v>120</v>
      </c>
      <c r="F204" s="85" t="s">
        <v>50</v>
      </c>
      <c r="G204" s="88">
        <v>67</v>
      </c>
      <c r="H204" s="88">
        <f t="shared" si="6"/>
        <v>11</v>
      </c>
      <c r="I204" s="93">
        <f t="shared" si="7"/>
        <v>78</v>
      </c>
      <c r="J204" s="89" t="str">
        <f>VLOOKUP(B204,'[1]HANDOVER FILE'!$E$7:$F$44,2,FALSE)</f>
        <v>C0012-LST066</v>
      </c>
    </row>
    <row r="205" spans="1:10" s="89" customFormat="1" ht="19.75" customHeight="1">
      <c r="A205" s="86" t="s">
        <v>135</v>
      </c>
      <c r="B205" s="85" t="s">
        <v>118</v>
      </c>
      <c r="C205" s="86" t="s">
        <v>119</v>
      </c>
      <c r="D205" s="86">
        <v>1033793</v>
      </c>
      <c r="E205" s="85" t="s">
        <v>120</v>
      </c>
      <c r="F205" s="85" t="s">
        <v>51</v>
      </c>
      <c r="G205" s="88">
        <v>36</v>
      </c>
      <c r="H205" s="88">
        <f t="shared" si="6"/>
        <v>6</v>
      </c>
      <c r="I205" s="93">
        <f t="shared" si="7"/>
        <v>42</v>
      </c>
      <c r="J205" s="89" t="str">
        <f>VLOOKUP(B205,'[1]HANDOVER FILE'!$E$7:$F$44,2,FALSE)</f>
        <v>C0012-LST066</v>
      </c>
    </row>
    <row r="206" spans="1:10" s="89" customFormat="1" ht="19.75" customHeight="1">
      <c r="A206" s="86" t="s">
        <v>135</v>
      </c>
      <c r="B206" s="85" t="s">
        <v>118</v>
      </c>
      <c r="C206" s="86" t="s">
        <v>119</v>
      </c>
      <c r="D206" s="86">
        <v>1033809</v>
      </c>
      <c r="E206" s="85" t="s">
        <v>120</v>
      </c>
      <c r="F206" s="85" t="s">
        <v>52</v>
      </c>
      <c r="G206" s="88">
        <v>11</v>
      </c>
      <c r="H206" s="88">
        <f t="shared" si="6"/>
        <v>2</v>
      </c>
      <c r="I206" s="93">
        <f t="shared" si="7"/>
        <v>13</v>
      </c>
      <c r="J206" s="89" t="str">
        <f>VLOOKUP(B206,'[1]HANDOVER FILE'!$E$7:$F$44,2,FALSE)</f>
        <v>C0012-LST066</v>
      </c>
    </row>
    <row r="207" spans="1:10" s="89" customFormat="1" ht="19.75" customHeight="1">
      <c r="A207" s="86" t="s">
        <v>135</v>
      </c>
      <c r="B207" s="85" t="s">
        <v>118</v>
      </c>
      <c r="C207" s="86" t="s">
        <v>119</v>
      </c>
      <c r="D207" s="86">
        <v>1033816</v>
      </c>
      <c r="E207" s="85" t="s">
        <v>121</v>
      </c>
      <c r="F207" s="85" t="s">
        <v>47</v>
      </c>
      <c r="G207" s="88">
        <v>7</v>
      </c>
      <c r="H207" s="88">
        <f t="shared" si="6"/>
        <v>2</v>
      </c>
      <c r="I207" s="93">
        <f t="shared" si="7"/>
        <v>9</v>
      </c>
      <c r="J207" s="89" t="str">
        <f>VLOOKUP(B207,'[1]HANDOVER FILE'!$E$7:$F$44,2,FALSE)</f>
        <v>C0012-LST066</v>
      </c>
    </row>
    <row r="208" spans="1:10" s="89" customFormat="1" ht="19.75" customHeight="1">
      <c r="A208" s="86" t="s">
        <v>135</v>
      </c>
      <c r="B208" s="85" t="s">
        <v>118</v>
      </c>
      <c r="C208" s="86" t="s">
        <v>119</v>
      </c>
      <c r="D208" s="86">
        <v>1033823</v>
      </c>
      <c r="E208" s="85" t="s">
        <v>121</v>
      </c>
      <c r="F208" s="85" t="s">
        <v>48</v>
      </c>
      <c r="G208" s="88">
        <v>21</v>
      </c>
      <c r="H208" s="88">
        <f t="shared" si="6"/>
        <v>4</v>
      </c>
      <c r="I208" s="93">
        <f t="shared" si="7"/>
        <v>25</v>
      </c>
      <c r="J208" s="89" t="str">
        <f>VLOOKUP(B208,'[1]HANDOVER FILE'!$E$7:$F$44,2,FALSE)</f>
        <v>C0012-LST066</v>
      </c>
    </row>
    <row r="209" spans="1:10" s="89" customFormat="1" ht="19.75" customHeight="1">
      <c r="A209" s="86" t="s">
        <v>135</v>
      </c>
      <c r="B209" s="85" t="s">
        <v>118</v>
      </c>
      <c r="C209" s="86" t="s">
        <v>119</v>
      </c>
      <c r="D209" s="86">
        <v>1033830</v>
      </c>
      <c r="E209" s="85" t="s">
        <v>121</v>
      </c>
      <c r="F209" s="85" t="s">
        <v>49</v>
      </c>
      <c r="G209" s="88">
        <v>58</v>
      </c>
      <c r="H209" s="88">
        <f t="shared" si="6"/>
        <v>9</v>
      </c>
      <c r="I209" s="93">
        <f t="shared" si="7"/>
        <v>67</v>
      </c>
      <c r="J209" s="89" t="str">
        <f>VLOOKUP(B209,'[1]HANDOVER FILE'!$E$7:$F$44,2,FALSE)</f>
        <v>C0012-LST066</v>
      </c>
    </row>
    <row r="210" spans="1:10" s="89" customFormat="1" ht="19.75" customHeight="1">
      <c r="A210" s="86" t="s">
        <v>135</v>
      </c>
      <c r="B210" s="85" t="s">
        <v>118</v>
      </c>
      <c r="C210" s="86" t="s">
        <v>119</v>
      </c>
      <c r="D210" s="86">
        <v>1033847</v>
      </c>
      <c r="E210" s="85" t="s">
        <v>121</v>
      </c>
      <c r="F210" s="85" t="s">
        <v>50</v>
      </c>
      <c r="G210" s="88">
        <v>67</v>
      </c>
      <c r="H210" s="88">
        <f t="shared" si="6"/>
        <v>11</v>
      </c>
      <c r="I210" s="93">
        <f t="shared" si="7"/>
        <v>78</v>
      </c>
      <c r="J210" s="89" t="str">
        <f>VLOOKUP(B210,'[1]HANDOVER FILE'!$E$7:$F$44,2,FALSE)</f>
        <v>C0012-LST066</v>
      </c>
    </row>
    <row r="211" spans="1:10" s="89" customFormat="1" ht="19.75" customHeight="1">
      <c r="A211" s="86" t="s">
        <v>135</v>
      </c>
      <c r="B211" s="85" t="s">
        <v>118</v>
      </c>
      <c r="C211" s="86" t="s">
        <v>119</v>
      </c>
      <c r="D211" s="86">
        <v>1033854</v>
      </c>
      <c r="E211" s="85" t="s">
        <v>121</v>
      </c>
      <c r="F211" s="85" t="s">
        <v>51</v>
      </c>
      <c r="G211" s="88">
        <v>36</v>
      </c>
      <c r="H211" s="88">
        <f t="shared" si="6"/>
        <v>6</v>
      </c>
      <c r="I211" s="93">
        <f t="shared" si="7"/>
        <v>42</v>
      </c>
      <c r="J211" s="89" t="str">
        <f>VLOOKUP(B211,'[1]HANDOVER FILE'!$E$7:$F$44,2,FALSE)</f>
        <v>C0012-LST066</v>
      </c>
    </row>
    <row r="212" spans="1:10" s="89" customFormat="1" ht="19.75" customHeight="1">
      <c r="A212" s="86" t="s">
        <v>135</v>
      </c>
      <c r="B212" s="85" t="s">
        <v>118</v>
      </c>
      <c r="C212" s="86" t="s">
        <v>119</v>
      </c>
      <c r="D212" s="86">
        <v>1033861</v>
      </c>
      <c r="E212" s="85" t="s">
        <v>121</v>
      </c>
      <c r="F212" s="85" t="s">
        <v>52</v>
      </c>
      <c r="G212" s="88">
        <v>11</v>
      </c>
      <c r="H212" s="88">
        <f t="shared" si="6"/>
        <v>2</v>
      </c>
      <c r="I212" s="93">
        <f t="shared" si="7"/>
        <v>13</v>
      </c>
      <c r="J212" s="89" t="str">
        <f>VLOOKUP(B212,'[1]HANDOVER FILE'!$E$7:$F$44,2,FALSE)</f>
        <v>C0012-LST066</v>
      </c>
    </row>
    <row r="213" spans="1:10" s="104" customFormat="1" ht="34.75" customHeight="1">
      <c r="A213" s="102"/>
      <c r="B213" s="101"/>
      <c r="C213" s="102"/>
      <c r="D213" s="101" t="s">
        <v>62</v>
      </c>
      <c r="E213" s="102"/>
      <c r="F213" s="102"/>
      <c r="G213" s="103">
        <f>SUM(G3:G212)</f>
        <v>11113</v>
      </c>
      <c r="H213" s="103">
        <f>SUM(H3:H212)</f>
        <v>1756</v>
      </c>
      <c r="I213" s="103">
        <f>SUM(I3:I212)</f>
        <v>12869</v>
      </c>
    </row>
    <row r="214" spans="1:10">
      <c r="I214" s="78"/>
    </row>
  </sheetData>
  <autoFilter ref="A2:P213" xr:uid="{C8D578DD-FB65-4458-82BB-DF9B1F72C669}"/>
  <mergeCells count="1">
    <mergeCell ref="B1:F1"/>
  </mergeCells>
  <pageMargins left="0.7" right="0.7" top="0.75" bottom="0.75" header="0.3" footer="0.3"/>
  <pageSetup paperSize="9" scale="64" fitToHeight="0" orientation="portrait" r:id="rId1"/>
  <headerFooter>
    <oddHeader>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A6E0868-3D3E-4F9C-8396-2AF083F552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08BADDD-D1E3-4F86-BB1F-EB9AB42655E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317DF9-82CE-41D9-8C7B-1E933483F829}">
  <ds:schemaRefs>
    <ds:schemaRef ds:uri="4bf10b48-52f7-4ad4-b1e1-de514cec68e0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cc099e4b-e381-4360-bcff-5e1f51ab48dc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PO</vt:lpstr>
      <vt:lpstr>BARCODE DETAIL</vt:lpstr>
      <vt:lpstr>'BARCODE DETAIL'!Print_Area</vt:lpstr>
      <vt:lpstr>'BARCODE DETAIL'!Print_Titles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Thuy Thai Cam</cp:lastModifiedBy>
  <cp:lastPrinted>2024-09-21T11:07:48Z</cp:lastPrinted>
  <dcterms:created xsi:type="dcterms:W3CDTF">2020-11-11T02:21:38Z</dcterms:created>
  <dcterms:modified xsi:type="dcterms:W3CDTF">2025-03-20T03:18:53Z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