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AIME LEON DORE/4-SS25/1-SAMPLE/2-STYLE-FILE/CUTTING DOCKET/MAINLINE/16. SS25CS009 MARKET CREWNECK/"/>
    </mc:Choice>
  </mc:AlternateContent>
  <xr:revisionPtr revIDLastSave="262" documentId="13_ncr:1_{93B66122-1FA5-4239-AD6D-3E8F75A44BA7}" xr6:coauthVersionLast="47" xr6:coauthVersionMax="47" xr10:uidLastSave="{09ECB761-9186-4449-85FD-0D493712DF9F}"/>
  <bookViews>
    <workbookView xWindow="-120" yWindow="-120" windowWidth="20730" windowHeight="11040" tabRatio="914" firstSheet="1" activeTab="10" xr2:uid="{00000000-000D-0000-FFFF-FFFF00000000}"/>
  </bookViews>
  <sheets>
    <sheet name="1. CUTTING DOCKET" sheetId="12" r:id="rId1"/>
    <sheet name="2. TRIM CARD" sheetId="13" r:id="rId2"/>
    <sheet name="SPEC 1ST PROT" sheetId="22" state="hidden" r:id="rId3"/>
    <sheet name="SPEC 1ST PROTO" sheetId="24" state="hidden" r:id="rId4"/>
    <sheet name="4. BƯỚC NHẢY " sheetId="27" state="hidden" r:id="rId5"/>
    <sheet name="5. THÔNG SỐ THEO BƯỚC NHẢY" sheetId="30" state="hidden" r:id="rId6"/>
    <sheet name="6. FIT COMMENT" sheetId="29" state="hidden" r:id="rId7"/>
    <sheet name="7.FIT COMMENT (2)" sheetId="31" state="hidden" r:id="rId8"/>
    <sheet name="THÔNG SỐ (ÁO MẪU FIT) " sheetId="34" state="hidden" r:id="rId9"/>
    <sheet name="SPEC PROTO" sheetId="47" r:id="rId10"/>
    <sheet name="SPEC PROTO 22.5" sheetId="48" r:id="rId11"/>
    <sheet name="SPEC" sheetId="45" state="hidden" r:id="rId12"/>
    <sheet name="COMMENT" sheetId="44" state="hidden" r:id="rId13"/>
    <sheet name="PP MEETING" sheetId="20" state="hidden" r:id="rId14"/>
    <sheet name="3. ĐỊNH VỊ HÌNH IN" sheetId="7" state="hidden" r:id="rId15"/>
    <sheet name="4. THÔNG SỐ SẢN XUẤT OLD TP" sheetId="8" state="hidden" r:id="rId16"/>
    <sheet name="5. COMMENT PP MEETING old" sheetId="6" state="hidden" r:id="rId17"/>
    <sheet name="5. COMMENT PP MEETING" sheetId="14"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1CAP002">[1]MTP!#REF!</definedName>
    <definedName name="_2STREO7">[2]MTP!#REF!</definedName>
    <definedName name="_4GOIC01">[3]MTP!#REF!</definedName>
    <definedName name="_4OSLCTT">[3]MTP!#REF!</definedName>
    <definedName name="_6BNTTTH">[2]MTP1!#REF!</definedName>
    <definedName name="_6DCTTBO">[2]MTP1!#REF!</definedName>
    <definedName name="_6DD24TT">[2]MTP1!#REF!</definedName>
    <definedName name="_6FCOTBU">[2]MTP1!#REF!</definedName>
    <definedName name="_6LATUBU">[2]MTP1!#REF!</definedName>
    <definedName name="_6SDTT24">[2]MTP1!#REF!</definedName>
    <definedName name="_6TBUDTT">[2]MTP1!#REF!</definedName>
    <definedName name="_6TDDDTT">[2]MTP1!#REF!</definedName>
    <definedName name="_6TLTTTH">[2]MTP1!#REF!</definedName>
    <definedName name="_6TUBUTT">[2]MTP1!#REF!</definedName>
    <definedName name="_6UCLVIS">[2]MTP1!#REF!</definedName>
    <definedName name="_7DNCABC">[2]MTP1!#REF!</definedName>
    <definedName name="_7HDCTBU">[2]MTP1!#REF!</definedName>
    <definedName name="_7PKTUBU">[2]MTP1!#REF!</definedName>
    <definedName name="_7TBHT20">[2]MTP1!#REF!</definedName>
    <definedName name="_7TBHT30">[2]MTP1!#REF!</definedName>
    <definedName name="_7TDCABC">[2]MTP1!#REF!</definedName>
    <definedName name="_dao1">'[4]CT Thang Mo'!$B$189:$H$189</definedName>
    <definedName name="_dao2">'[4]CT Thang Mo'!$B$161:$H$161</definedName>
    <definedName name="_dap2">'[4]CT Thang Mo'!$B$162:$H$162</definedName>
    <definedName name="_day1">'[5]Chiet tinh dz22'!#REF!</definedName>
    <definedName name="_day2">'[6]Chiet tinh dz35'!$H$3</definedName>
    <definedName name="_dbu1">'[4]CT Thang Mo'!#REF!</definedName>
    <definedName name="_dbu2">'[4]CT Thang Mo'!$B$93:$F$93</definedName>
    <definedName name="_Fill" localSheetId="0" hidden="1">#REF!</definedName>
    <definedName name="_Fill" localSheetId="1" hidden="1">#REF!</definedName>
    <definedName name="_Fill" localSheetId="17" hidden="1">#REF!</definedName>
    <definedName name="_Fill" localSheetId="16" hidden="1">#REF!</definedName>
    <definedName name="_Fill" localSheetId="13" hidden="1">#REF!</definedName>
    <definedName name="_Fill" hidden="1">#REF!</definedName>
    <definedName name="_xlnm._FilterDatabase" localSheetId="11" hidden="1">SPEC!$A$2:$P$28</definedName>
    <definedName name="_lap1">#REF!</definedName>
    <definedName name="_lap2">#REF!</definedName>
    <definedName name="_vc1">'[4]CT Thang Mo'!$B$34:$H$34</definedName>
    <definedName name="_vc2">'[4]CT Thang Mo'!$B$35:$H$35</definedName>
    <definedName name="_vc3">'[4]CT Thang Mo'!$B$36:$H$36</definedName>
    <definedName name="Area_Print">[7]LB!$B$1:$R$28</definedName>
    <definedName name="B_Giaù">#REF!</definedName>
    <definedName name="Bang_TK">[7]TK!$A$1:$IV$65536</definedName>
    <definedName name="Bang_TK1">[7]TK!$B$11:$Q$60</definedName>
    <definedName name="Baõng_Kieåm_Tra">[8]TK!$A$61:$E$65</definedName>
    <definedName name="Baûng_giaù">[8]QT!$R$2:$U$5</definedName>
    <definedName name="Baûng_HS">[7]HS!$C$3:$C$49</definedName>
    <definedName name="Baûng_Kieåm_Tra">[7]TK!$E$62:$F$65</definedName>
    <definedName name="Baûng_QT">[7]QT!$A$5:$K$88</definedName>
    <definedName name="Caáp_Baäc">[8]QT!$D$7:$M$42</definedName>
    <definedName name="Caáp_Baät">#REF!</definedName>
    <definedName name="cap">#REF!</definedName>
    <definedName name="cap0.7">#REF!</definedName>
    <definedName name="CCNK">[9]QMCT!#REF!</definedName>
    <definedName name="CL">#REF!</definedName>
    <definedName name="CLTMP">[9]QMCT!#REF!</definedName>
    <definedName name="ctdn9697">#REF!</definedName>
    <definedName name="daotd">'[4]CT Thang Mo'!$B$323:$H$323</definedName>
    <definedName name="dap">'[4]CT Thang Mo'!$B$39:$H$39</definedName>
    <definedName name="daptd">'[4]CT Thang Mo'!$B$324:$H$324</definedName>
    <definedName name="DATA_DATA2_List">#REF!</definedName>
    <definedName name="_xlnm.Database">#REF!</definedName>
    <definedName name="DDAY">#REF!</definedName>
    <definedName name="DM">#REF!</definedName>
    <definedName name="DM_1">[7]TK!$E$11:$E$60</definedName>
    <definedName name="DM_2">[7]TK!$M$11:$M$60</definedName>
    <definedName name="dobt">#REF!</definedName>
    <definedName name="Döõ_Lieäu_Thoâ">[7]TK!$E$11:$E$60,[7]TK!$G$11:$G$60,[7]TK!$M$11:$M$60,[7]TK!$Q$11:$Q$60</definedName>
    <definedName name="dulieu">#REF!</definedName>
    <definedName name="FHT">#REF!</definedName>
    <definedName name="Full">[9]QMCT!#REF!</definedName>
    <definedName name="FYUJK" localSheetId="5">[10]!K_1</definedName>
    <definedName name="FYUJK" localSheetId="7">[10]!K_1</definedName>
    <definedName name="FYUJK" localSheetId="9">[10]!K_1</definedName>
    <definedName name="FYUJK" localSheetId="10">[10]!K_1</definedName>
    <definedName name="FYUJK" localSheetId="8">[10]!K_1</definedName>
    <definedName name="FYUJK">[10]!K_1</definedName>
    <definedName name="GHGH">#REF!</definedName>
    <definedName name="GHGHD">[2]MTP1!#REF!</definedName>
    <definedName name="giaca">'[11]dg-VTu'!$C$6:$F$55</definedName>
    <definedName name="GJKLKL">'[5]Chiet tinh dz22'!#REF!</definedName>
    <definedName name="HDCCT">[9]QMCT!#REF!</definedName>
    <definedName name="HDCD">[9]QMCT!#REF!</definedName>
    <definedName name="Heâ_Soá">'[12]He so'!$A$1:$AU$1</definedName>
    <definedName name="Heä_Soá_NS">#REF!</definedName>
    <definedName name="Heä_Soá_TC">[7]HS!$C$66:$E$79</definedName>
    <definedName name="HJLFU">[2]MTP1!#REF!</definedName>
    <definedName name="HMGHGHMH">#REF!</definedName>
    <definedName name="HMMHJ">#REF!</definedName>
    <definedName name="HS_1">[7]HS!#REF!</definedName>
    <definedName name="HS_2">[7]HS!#REF!</definedName>
    <definedName name="HS_3">[7]HS!#REF!</definedName>
    <definedName name="HS_4">[7]HS!#REF!</definedName>
    <definedName name="HS_5">[7]HS!#REF!</definedName>
    <definedName name="HS_6">[7]HS!#REF!</definedName>
    <definedName name="HS_7">[7]HS!#REF!</definedName>
    <definedName name="HS_8">[7]HS!#REF!</definedName>
    <definedName name="HS_9">[7]HS!#REF!</definedName>
    <definedName name="JHJ">[7]HS!#REF!</definedName>
    <definedName name="JHLJHJHJ">[9]QMCT!#REF!</definedName>
    <definedName name="JUU">#REF!</definedName>
    <definedName name="K">#REF!</definedName>
    <definedName name="K_1" localSheetId="5">[10]!K_1</definedName>
    <definedName name="K_1" localSheetId="7">[10]!K_1</definedName>
    <definedName name="K_1" localSheetId="9">[10]!K_1</definedName>
    <definedName name="K_1" localSheetId="10">[10]!K_1</definedName>
    <definedName name="K_1" localSheetId="8">[10]!K_1</definedName>
    <definedName name="K_1">[10]!K_1</definedName>
    <definedName name="K_2" localSheetId="5">[10]!K_2</definedName>
    <definedName name="K_2" localSheetId="7">[10]!K_2</definedName>
    <definedName name="K_2" localSheetId="9">[10]!K_2</definedName>
    <definedName name="K_2" localSheetId="10">[10]!K_2</definedName>
    <definedName name="K_2" localSheetId="8">[10]!K_2</definedName>
    <definedName name="K_2">[10]!K_2</definedName>
    <definedName name="Khaû_Naêng">#REF!</definedName>
    <definedName name="KN">#REF!</definedName>
    <definedName name="KNIT">'[13]GENERAL (K)'!$C$7:$C$4072</definedName>
    <definedName name="KVC">#REF!</definedName>
    <definedName name="L">#REF!</definedName>
    <definedName name="lapa">'[4]CT Thang Mo'!$B$350:$H$350</definedName>
    <definedName name="lapb">'[4]CT Thang Mo'!$B$370:$H$370</definedName>
    <definedName name="lapc">'[4]CT Thang Mo'!$B$390:$H$390</definedName>
    <definedName name="LÑP">#REF!</definedName>
    <definedName name="lVC">#REF!</definedName>
    <definedName name="Mao_CN">#REF!</definedName>
    <definedName name="Maõ_CÑ">#REF!</definedName>
    <definedName name="Maõ_Haøng">#REF!</definedName>
    <definedName name="mat">[14]Tke!$AD$10:$AR$96</definedName>
    <definedName name="May">#REF!</definedName>
    <definedName name="Naêng_Suaát_BQ">[8]QT!$P$3</definedName>
    <definedName name="Naêng_suaát_BQ__taïm">#REF!</definedName>
    <definedName name="Naêng_suaát_QÑ">#REF!</definedName>
    <definedName name="NCcap0.7">#REF!</definedName>
    <definedName name="NCcap1">#REF!</definedName>
    <definedName name="ÑG">[8]QT!$K$6</definedName>
    <definedName name="Ngaøy_thaùng_HH">#REF!</definedName>
    <definedName name="Ñinh_Möùc_BQ">[8]QT!$B$5</definedName>
    <definedName name="ÑMTB">#REF!</definedName>
    <definedName name="Ñoåi_teân">[7]HS!#REF!</definedName>
    <definedName name="Ñôn_Giaù_Duyeät">#REF!</definedName>
    <definedName name="Ñònh_Möùc_BQ">#REF!</definedName>
    <definedName name="NSNM">#REF!</definedName>
    <definedName name="NToS" localSheetId="5">[15]!NToS</definedName>
    <definedName name="NToS" localSheetId="7">[15]!NToS</definedName>
    <definedName name="NToS" localSheetId="9">[15]!NToS</definedName>
    <definedName name="NToS" localSheetId="10">[15]!NToS</definedName>
    <definedName name="NToS" localSheetId="8">[15]!NToS</definedName>
    <definedName name="NToS">[15]!NToS</definedName>
    <definedName name="PRICE">#REF!</definedName>
    <definedName name="_xlnm.Print_Area" localSheetId="0">'1. CUTTING DOCKET'!$A$1:$P$107</definedName>
    <definedName name="_xlnm.Print_Area" localSheetId="1">'2. TRIM CARD'!$A$1:$B$20</definedName>
    <definedName name="_xlnm.Print_Area" localSheetId="15">'4. THÔNG SỐ SẢN XUẤT OLD TP'!$A$1:$M$17</definedName>
    <definedName name="_xlnm.Print_Area" localSheetId="17">'5. COMMENT PP MEETING'!$A$1:$H$21</definedName>
    <definedName name="_xlnm.Print_Area" localSheetId="6">'6. FIT COMMENT'!$A$1:$A$78</definedName>
    <definedName name="_xlnm.Print_Area" localSheetId="7">'7.FIT COMMENT (2)'!$A$1:$A$41</definedName>
    <definedName name="_xlnm.Print_Area" localSheetId="12">COMMENT!$A$1:$Q$124</definedName>
    <definedName name="_xlnm.Print_Area" localSheetId="13">'PP MEETING'!$A$1:$H$23</definedName>
    <definedName name="_xlnm.Print_Area" localSheetId="2">'SPEC 1ST PROT'!$A$1:$K$25</definedName>
    <definedName name="_xlnm.Print_Area" localSheetId="3">'SPEC 1ST PROTO'!$A$1:$K$25</definedName>
    <definedName name="_xlnm.Print_Area" localSheetId="9">'SPEC PROTO'!$A$1:$I$29</definedName>
    <definedName name="_xlnm.Print_Area" localSheetId="10">'SPEC PROTO 22.5'!$A$1:$N$29</definedName>
    <definedName name="_xlnm.Print_Area" localSheetId="8">'THÔNG SỐ (ÁO MẪU FIT) '!$A$1:$M$26</definedName>
    <definedName name="Print_erea">[8]QT!$A$1:$U$54</definedName>
    <definedName name="_xlnm.Print_Titles" localSheetId="0">'1. CUTTING DOCKET'!$1:$16</definedName>
    <definedName name="_xlnm.Print_Titles" localSheetId="1">'2. TRIM CARD'!$1:$5</definedName>
    <definedName name="_xlnm.Print_Titles" localSheetId="4">'4. BƯỚC NHẢY '!$1:$3</definedName>
    <definedName name="_xlnm.Print_Titles" localSheetId="5">'5. THÔNG SỐ THEO BƯỚC NHẢY'!$1:$3</definedName>
    <definedName name="_xlnm.Print_Titles" localSheetId="11">SPEC!$1:$2</definedName>
    <definedName name="_xlnm.Print_Titles" localSheetId="9">'SPEC PROTO'!$1:$4</definedName>
    <definedName name="_xlnm.Print_Titles" localSheetId="10">'SPEC PROTO 22.5'!$1:$4</definedName>
    <definedName name="_xlnm.Print_Titles" localSheetId="8">'THÔNG SỐ (ÁO MẪU FIT) '!$1:$3</definedName>
    <definedName name="Quyõ_TG_SX">#REF!</definedName>
    <definedName name="Quyõ_TGTB">#REF!</definedName>
    <definedName name="S_löôïng_BQ1toå">#REF!</definedName>
    <definedName name="sau">'[6]Chiet tinh dz35'!$H$4</definedName>
    <definedName name="SDDD">'[16]Chi tiet'!#REF!</definedName>
    <definedName name="SDDL">[9]QMCT!#REF!</definedName>
    <definedName name="SDSFDDF">#REF!</definedName>
    <definedName name="SFGFG">#REF!</definedName>
    <definedName name="Soá_Giôø_TC">#REF!</definedName>
    <definedName name="Soá_Löôïng">#REF!</definedName>
    <definedName name="Soá_ngaøy_SX">#REF!</definedName>
    <definedName name="Soá_TT">#REF!</definedName>
    <definedName name="style">#REF!</definedName>
    <definedName name="TAMTINH">#REF!</definedName>
    <definedName name="TG_Bthöôøng">#REF!</definedName>
    <definedName name="Thôøi_gian_SX">#REF!</definedName>
    <definedName name="TRAM">#REF!</definedName>
    <definedName name="ttbt">#REF!</definedName>
    <definedName name="ttt">'[4]CT Thang Mo'!$B$309:$M$309</definedName>
    <definedName name="tttb">'[4]CT Thang Mo'!$B$431:$I$431</definedName>
    <definedName name="UH">#REF!</definedName>
    <definedName name="vc3.">'[4]CT  PL'!$B$125:$H$125</definedName>
    <definedName name="vca">'[4]CT  PL'!$B$25:$H$25</definedName>
    <definedName name="vccot">#REF!</definedName>
    <definedName name="vccot.">'[4]CT  PL'!$B$8:$H$8</definedName>
    <definedName name="vcdbt">'[4]CT Thang Mo'!$B$220:$I$220</definedName>
    <definedName name="vcdc.">'[16]Chi tiet'!#REF!</definedName>
    <definedName name="vcdd">'[4]CT Thang Mo'!$B$182:$H$182</definedName>
    <definedName name="vcdt">'[4]CT Thang Mo'!$B$406:$I$406</definedName>
    <definedName name="vcdtb">'[4]CT Thang Mo'!$B$432:$I$432</definedName>
    <definedName name="vctb">#REF!</definedName>
    <definedName name="vctt">'[4]CT  PL'!$B$288:$H$288</definedName>
    <definedName name="VDCLY">[9]QMCT!#REF!</definedName>
    <definedName name="Vlcap0.7">#REF!</definedName>
    <definedName name="VLcap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 i="48" l="1"/>
  <c r="J7" i="48" l="1"/>
  <c r="J6" i="48"/>
  <c r="J8" i="48"/>
  <c r="J9" i="48"/>
  <c r="J10" i="48"/>
  <c r="J11" i="48"/>
  <c r="J13" i="48"/>
  <c r="J14" i="48"/>
  <c r="J15" i="48"/>
  <c r="J16" i="48"/>
  <c r="J17" i="48"/>
  <c r="J18" i="48"/>
  <c r="J19" i="48"/>
  <c r="J20" i="48"/>
  <c r="J21" i="48"/>
  <c r="J22" i="48"/>
  <c r="J23" i="48"/>
  <c r="J24" i="48"/>
  <c r="J25" i="48"/>
  <c r="J26" i="48"/>
  <c r="J27" i="48"/>
  <c r="J28" i="48"/>
  <c r="J29" i="48"/>
  <c r="J5" i="48"/>
  <c r="O6" i="48"/>
  <c r="O7" i="48"/>
  <c r="O8" i="48"/>
  <c r="O9" i="48"/>
  <c r="O10" i="48"/>
  <c r="O11" i="48"/>
  <c r="O12" i="48"/>
  <c r="O13" i="48"/>
  <c r="O14" i="48"/>
  <c r="O15" i="48"/>
  <c r="O16" i="48"/>
  <c r="O17" i="48"/>
  <c r="O18" i="48"/>
  <c r="O19" i="48"/>
  <c r="O20" i="48"/>
  <c r="O21" i="48"/>
  <c r="O22" i="48"/>
  <c r="O23" i="48"/>
  <c r="O24" i="48"/>
  <c r="O25" i="48"/>
  <c r="O26" i="48"/>
  <c r="O27" i="48"/>
  <c r="O28" i="48"/>
  <c r="O29" i="48"/>
  <c r="A1" i="48"/>
  <c r="G87" i="12"/>
  <c r="D87" i="12"/>
  <c r="A1" i="47"/>
  <c r="A21" i="13" l="1"/>
  <c r="A10" i="13"/>
  <c r="E43" i="12"/>
  <c r="B15" i="13" l="1"/>
  <c r="B13" i="13"/>
  <c r="L55" i="12"/>
  <c r="L54" i="12"/>
  <c r="B46" i="12"/>
  <c r="B43" i="12"/>
  <c r="P36" i="12"/>
  <c r="K35" i="12"/>
  <c r="J35" i="12"/>
  <c r="I35" i="12"/>
  <c r="H35" i="12"/>
  <c r="G49" i="12" s="1"/>
  <c r="G50" i="12" s="1"/>
  <c r="G35" i="12"/>
  <c r="F35" i="12"/>
  <c r="P34" i="12"/>
  <c r="P33" i="12"/>
  <c r="D33" i="12"/>
  <c r="D35" i="12" s="1"/>
  <c r="D36" i="12" s="1"/>
  <c r="P32" i="12"/>
  <c r="P29" i="12"/>
  <c r="K28" i="12"/>
  <c r="J28" i="12"/>
  <c r="I28" i="12"/>
  <c r="H28" i="12"/>
  <c r="G28" i="12"/>
  <c r="F28" i="12"/>
  <c r="P27" i="12"/>
  <c r="P26" i="12"/>
  <c r="D26" i="12"/>
  <c r="D28" i="12" s="1"/>
  <c r="D29" i="12" s="1"/>
  <c r="P25" i="12"/>
  <c r="A1" i="45"/>
  <c r="B17" i="13"/>
  <c r="A19" i="13"/>
  <c r="A17" i="13"/>
  <c r="A15" i="13"/>
  <c r="A13" i="13"/>
  <c r="A48" i="12" l="1"/>
  <c r="A45" i="12"/>
  <c r="B48" i="12"/>
  <c r="P35" i="12"/>
  <c r="D34" i="12"/>
  <c r="P28" i="12"/>
  <c r="D27" i="12"/>
  <c r="D12" i="12"/>
  <c r="B83" i="12" l="1"/>
  <c r="C5" i="13"/>
  <c r="D5" i="13" a="1"/>
  <c r="D5" i="13" s="1"/>
  <c r="B84" i="12"/>
  <c r="H54" i="12"/>
  <c r="F66" i="12"/>
  <c r="H60" i="12"/>
  <c r="H57" i="12"/>
  <c r="H66" i="12"/>
  <c r="H63" i="12"/>
  <c r="F67" i="12"/>
  <c r="H61" i="12"/>
  <c r="H67" i="12"/>
  <c r="H58" i="12"/>
  <c r="H55" i="12"/>
  <c r="H64" i="12"/>
  <c r="L53" i="12"/>
  <c r="B12" i="13"/>
  <c r="C6" i="13" l="1"/>
  <c r="C9" i="13"/>
  <c r="C11" i="13"/>
  <c r="D6" i="13"/>
  <c r="D9" i="13"/>
  <c r="D11" i="13"/>
  <c r="A27" i="13"/>
  <c r="B23" i="13"/>
  <c r="A23" i="13"/>
  <c r="B25" i="13"/>
  <c r="A25" i="13"/>
  <c r="L75" i="12"/>
  <c r="L76" i="12" s="1"/>
  <c r="L74" i="12"/>
  <c r="P22" i="12" l="1"/>
  <c r="P20" i="12"/>
  <c r="A11" i="13" l="1"/>
  <c r="A9" i="13"/>
  <c r="E46" i="12"/>
  <c r="K21" i="12" l="1"/>
  <c r="K38" i="12" s="1"/>
  <c r="J21" i="12"/>
  <c r="J38" i="12" s="1"/>
  <c r="I21" i="12"/>
  <c r="I38" i="12" s="1"/>
  <c r="H21" i="12"/>
  <c r="H38" i="12" s="1"/>
  <c r="G21" i="12"/>
  <c r="G38" i="12" s="1"/>
  <c r="F21" i="12"/>
  <c r="F38" i="12" s="1"/>
  <c r="D19" i="12"/>
  <c r="D20" i="12" s="1"/>
  <c r="P18" i="12"/>
  <c r="G43" i="12" l="1"/>
  <c r="D21" i="12"/>
  <c r="B91" i="12"/>
  <c r="P19" i="12"/>
  <c r="P21" i="12" s="1"/>
  <c r="P38" i="12" s="1"/>
  <c r="K64" i="12" l="1"/>
  <c r="M64" i="12" s="1"/>
  <c r="O64" i="12" s="1"/>
  <c r="K66" i="12"/>
  <c r="M66" i="12" s="1"/>
  <c r="O66" i="12" s="1"/>
  <c r="K65" i="12"/>
  <c r="M65" i="12" s="1"/>
  <c r="O65" i="12" s="1"/>
  <c r="K61" i="12"/>
  <c r="M61" i="12" s="1"/>
  <c r="O61" i="12" s="1"/>
  <c r="K63" i="12"/>
  <c r="M63" i="12" s="1"/>
  <c r="O63" i="12" s="1"/>
  <c r="K57" i="12"/>
  <c r="M57" i="12" s="1"/>
  <c r="O57" i="12" s="1"/>
  <c r="K60" i="12"/>
  <c r="M60" i="12" s="1"/>
  <c r="O60" i="12" s="1"/>
  <c r="K55" i="12"/>
  <c r="M55" i="12" s="1"/>
  <c r="O55" i="12" s="1"/>
  <c r="K58" i="12"/>
  <c r="M58" i="12" s="1"/>
  <c r="O58" i="12" s="1"/>
  <c r="F55" i="12"/>
  <c r="F54" i="12"/>
  <c r="A42" i="12"/>
  <c r="B82" i="12" s="1"/>
  <c r="B42" i="12"/>
  <c r="K54" i="12"/>
  <c r="M54" i="12" s="1"/>
  <c r="O54" i="12" s="1"/>
  <c r="K76" i="12"/>
  <c r="M76" i="12" s="1"/>
  <c r="O76" i="12" s="1"/>
  <c r="K75" i="12"/>
  <c r="M75" i="12" s="1"/>
  <c r="O75" i="12" s="1"/>
  <c r="K74" i="12"/>
  <c r="M74" i="12" s="1"/>
  <c r="O74" i="12" s="1"/>
  <c r="H75" i="12"/>
  <c r="H76" i="12"/>
  <c r="H74" i="12"/>
  <c r="K73" i="12"/>
  <c r="M73" i="12" s="1"/>
  <c r="O73" i="12" s="1"/>
  <c r="K72" i="12"/>
  <c r="M72" i="12" s="1"/>
  <c r="O72" i="12" s="1"/>
  <c r="H73" i="12"/>
  <c r="H72" i="12"/>
  <c r="D22" i="12"/>
  <c r="K67" i="12"/>
  <c r="M67" i="12" s="1"/>
  <c r="O67" i="12" s="1"/>
  <c r="H71" i="12"/>
  <c r="H62" i="12" l="1"/>
  <c r="H53" i="12"/>
  <c r="F65" i="12"/>
  <c r="H59" i="12"/>
  <c r="H65" i="12"/>
  <c r="H56" i="12"/>
  <c r="A8" i="13"/>
  <c r="B78" i="20"/>
  <c r="M58" i="20"/>
  <c r="O58" i="20" s="1"/>
  <c r="C19" i="20" l="1"/>
  <c r="C18" i="20"/>
  <c r="C17" i="20"/>
  <c r="G8" i="20"/>
  <c r="G6" i="20"/>
  <c r="D8" i="20"/>
  <c r="D6" i="20"/>
  <c r="B27" i="13" l="1"/>
  <c r="B19" i="13"/>
  <c r="B21" i="13"/>
  <c r="E50" i="12" l="1"/>
  <c r="E47" i="12"/>
  <c r="B5" i="13" l="1"/>
  <c r="E104" i="12"/>
  <c r="D104" i="12"/>
  <c r="G104" i="12"/>
  <c r="F104" i="12"/>
  <c r="H104" i="12"/>
  <c r="C104" i="12"/>
  <c r="B6" i="13" l="1"/>
  <c r="B11" i="13"/>
  <c r="B9" i="13"/>
  <c r="K59" i="12"/>
  <c r="M59" i="12" s="1"/>
  <c r="O59" i="12" s="1"/>
  <c r="K71" i="12"/>
  <c r="M71" i="12" s="1"/>
  <c r="O71" i="12" s="1"/>
  <c r="F53" i="12"/>
  <c r="K70" i="12"/>
  <c r="B97" i="12"/>
  <c r="H70" i="12"/>
  <c r="G46" i="12"/>
  <c r="G47" i="12" s="1"/>
  <c r="I47" i="12" s="1"/>
  <c r="K56" i="12"/>
  <c r="K53" i="12"/>
  <c r="K62" i="12"/>
  <c r="J104" i="12"/>
  <c r="I49" i="12"/>
  <c r="J49" i="12" s="1"/>
  <c r="L49" i="12" s="1"/>
  <c r="I50" i="12"/>
  <c r="J50" i="12" s="1"/>
  <c r="L50" i="12" s="1"/>
  <c r="J47" i="12" l="1"/>
  <c r="M47" i="12" s="1"/>
  <c r="I46" i="12"/>
  <c r="J46" i="12" s="1"/>
  <c r="M46" i="12" l="1"/>
  <c r="B49" i="12" l="1"/>
  <c r="F7" i="14" l="1"/>
  <c r="G3" i="14" l="1"/>
  <c r="C18" i="14"/>
  <c r="C17" i="14"/>
  <c r="C16" i="14"/>
  <c r="C7" i="14"/>
  <c r="F5" i="14"/>
  <c r="C5" i="14"/>
  <c r="C18" i="6" l="1"/>
  <c r="C17" i="6"/>
  <c r="C16" i="6"/>
  <c r="C7" i="6"/>
  <c r="F5" i="6"/>
  <c r="C5" i="6"/>
  <c r="C2" i="8"/>
  <c r="B7" i="13"/>
  <c r="B4" i="13"/>
  <c r="B3" i="13"/>
  <c r="B2" i="13"/>
  <c r="A4" i="13"/>
  <c r="A3" i="13"/>
  <c r="A2" i="13"/>
  <c r="G44" i="12" l="1"/>
  <c r="M62" i="12"/>
  <c r="O62" i="12" s="1"/>
  <c r="M70" i="12"/>
  <c r="O70" i="12" s="1"/>
  <c r="M56" i="12"/>
  <c r="O56" i="12" s="1"/>
  <c r="M53" i="12"/>
  <c r="O53" i="12" s="1"/>
  <c r="I43" i="12" l="1"/>
  <c r="J43" i="12" s="1"/>
  <c r="L43" i="12" s="1"/>
  <c r="E44" i="12"/>
  <c r="I44" i="12"/>
  <c r="J44" i="12" s="1"/>
  <c r="L44" i="12" l="1"/>
  <c r="F2"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<sst xmlns="http://schemas.openxmlformats.org/spreadsheetml/2006/main" count="2480" uniqueCount="988">
  <si>
    <t>Mã số:</t>
  </si>
  <si>
    <t>MER.QT-1.BM.4</t>
  </si>
  <si>
    <t>Lần ban hành:</t>
  </si>
  <si>
    <t>01</t>
  </si>
  <si>
    <t>Số trang</t>
  </si>
  <si>
    <t>03/03</t>
  </si>
  <si>
    <t>THÚY NGUYỄN 252</t>
  </si>
  <si>
    <t>CUTTING DOCKET</t>
  </si>
  <si>
    <t xml:space="preserve">TÁC NGHIỆP MAY MẪU PROTO: THAM KHẢO CÁCH MAY THEO ÁO MÃ FW24CS001 CHUYỂN CÙNG TÁC NGHIỆP </t>
  </si>
  <si>
    <t xml:space="preserve">JOB NUMBER:  </t>
  </si>
  <si>
    <t xml:space="preserve">A15  SS25   S2734
</t>
  </si>
  <si>
    <t xml:space="preserve">STYLE NUMBER: </t>
  </si>
  <si>
    <t>SS25CS009</t>
  </si>
  <si>
    <t xml:space="preserve">STYLE NAME : </t>
  </si>
  <si>
    <t xml:space="preserve">MARKET CREWNECK </t>
  </si>
  <si>
    <t>SEASON:</t>
  </si>
  <si>
    <t>SS25</t>
  </si>
  <si>
    <t>TÊN HÀNG:</t>
  </si>
  <si>
    <t>CREWNECK</t>
  </si>
  <si>
    <t>DROP:</t>
  </si>
  <si>
    <t>MAINLINE</t>
  </si>
  <si>
    <t>NGÀY CẤP:</t>
  </si>
  <si>
    <t>VẢI CHÍNH:</t>
  </si>
  <si>
    <t>C2300234  -  FRENCH TERRY 100% COTTON _ 530 GSM</t>
  </si>
  <si>
    <t>NGÀY GIAO HÀNG:</t>
  </si>
  <si>
    <t xml:space="preserve">THÀNH PHẦN VẢI: </t>
  </si>
  <si>
    <t>100% COTTON</t>
  </si>
  <si>
    <t>KHỔ VẢI:</t>
  </si>
  <si>
    <t>165CM</t>
  </si>
  <si>
    <t xml:space="preserve">Xí nghiệp: </t>
  </si>
  <si>
    <t>UN-AVAILABLE</t>
  </si>
  <si>
    <t>KHÁCH HÀNG:</t>
  </si>
  <si>
    <t>ALD</t>
  </si>
  <si>
    <t xml:space="preserve">XUẤT NGÀY </t>
  </si>
  <si>
    <t>SKU</t>
  </si>
  <si>
    <t>COLOR</t>
  </si>
  <si>
    <t>SIZE:</t>
  </si>
  <si>
    <t>XS</t>
  </si>
  <si>
    <t>S</t>
  </si>
  <si>
    <t>M</t>
  </si>
  <si>
    <t>L</t>
  </si>
  <si>
    <t>XL</t>
  </si>
  <si>
    <t>XXL</t>
  </si>
  <si>
    <t>TOTAL</t>
  </si>
  <si>
    <t xml:space="preserve">ORDER CUT </t>
  </si>
  <si>
    <t>PRISTINE</t>
  </si>
  <si>
    <t>EXTRA (+/-)</t>
  </si>
  <si>
    <t>PAUL'S SAMPLE</t>
  </si>
  <si>
    <t>TOTAL :</t>
  </si>
  <si>
    <t>SHIPPING SAMPLE</t>
  </si>
  <si>
    <t>PINE GROVE</t>
  </si>
  <si>
    <t>SILVER MIX</t>
  </si>
  <si>
    <t>GRAND TOTAL:</t>
  </si>
  <si>
    <t>PHẦN A: VẢI</t>
  </si>
  <si>
    <t xml:space="preserve">VẢI </t>
  </si>
  <si>
    <t xml:space="preserve">VỊ TRÍ </t>
  </si>
  <si>
    <t xml:space="preserve">MÀU </t>
  </si>
  <si>
    <t>ĐVT</t>
  </si>
  <si>
    <t xml:space="preserve">SỐ LƯỢNG ĐƠN HÀNG </t>
  </si>
  <si>
    <t>ĐỊNH MỨC</t>
  </si>
  <si>
    <t>SỐ LƯỢNG THEO ĐỊNH MỨC  (NET)</t>
  </si>
  <si>
    <t>LỖI VẢI (DEFECT)
+ ĐẦU KHÚC</t>
  </si>
  <si>
    <t>SỐ LƯỢNG CẦN CẤP CHO TEST INHOUSE</t>
  </si>
  <si>
    <t>SỐ LƯỢNG CẦN CẤP CHO TEST OUTSOURCE</t>
  </si>
  <si>
    <t>SỐ LƯỢNG CẦN CẤP CHO TỔ CẮT (GROSS)</t>
  </si>
  <si>
    <t xml:space="preserve">GHI CHÚ / CODE VẢI </t>
  </si>
  <si>
    <t>VẢI CHÍNH</t>
  </si>
  <si>
    <t>C2300246_2X2 RIB_500GSM</t>
  </si>
  <si>
    <t>BO CỔ/BO TAY/ BO LAI</t>
  </si>
  <si>
    <t>ALFW23P0186005E00K LOT C2303124 ÁNH A CẤP 337 M</t>
  </si>
  <si>
    <t>BO CỔ/TAY/ LAI</t>
  </si>
  <si>
    <t>ALFW23P0186006E00K LOT 3594 ÁNH A CẤP 92 M</t>
  </si>
  <si>
    <t>PFD</t>
  </si>
  <si>
    <t>RIB 1x1 430GSM</t>
  </si>
  <si>
    <t>BO TAY/ LAI</t>
  </si>
  <si>
    <t xml:space="preserve">PHẦN B : PHỤ LIỆU </t>
  </si>
  <si>
    <t>PHỤ LIỆU</t>
  </si>
  <si>
    <t>MÀU PHỤ LIỆU</t>
  </si>
  <si>
    <t>CODE MÀU</t>
  </si>
  <si>
    <t>MÀU VẢI</t>
  </si>
  <si>
    <t>SỐ LƯỢNG ĐH</t>
  </si>
  <si>
    <t xml:space="preserve">ĐỊNH MỨC </t>
  </si>
  <si>
    <t>SỐ LƯỢNG THEO ĐM</t>
  </si>
  <si>
    <t>HAO HỤT</t>
  </si>
  <si>
    <t xml:space="preserve">SỐ LƯỢNG CẤP </t>
  </si>
  <si>
    <t>GHI CHÚ</t>
  </si>
  <si>
    <t>CHỈ 40/2 MAY CHÍNH + VẮT SỔ</t>
  </si>
  <si>
    <t>CUỘN</t>
  </si>
  <si>
    <t>NHÃN CHÍNH ML03</t>
  </si>
  <si>
    <t>WHITE</t>
  </si>
  <si>
    <t>PCS</t>
  </si>
  <si>
    <t>NHÃN THÀNH PHẦN 100% COTTON</t>
  </si>
  <si>
    <t>NHÃN SƯỜN NGOÀI  ALD-ML02</t>
  </si>
  <si>
    <t>DÂY TAPE XƯƠNG CÁ 1CM</t>
  </si>
  <si>
    <t>PHẦN C : PHỤ LIỆU ĐÓNG GÓI</t>
  </si>
  <si>
    <t>UPC STICKER 3" X 2"</t>
  </si>
  <si>
    <t xml:space="preserve">PCS </t>
  </si>
  <si>
    <t>GÓI CHỐNG ẨM</t>
  </si>
  <si>
    <t>THẺ BÀI ALD ALD-T21P</t>
  </si>
  <si>
    <t>A15-0208</t>
  </si>
  <si>
    <t>POLYBAG METS ALD-PB120R 15*18"</t>
  </si>
  <si>
    <t>CLEAR</t>
  </si>
  <si>
    <t>BAO BIG POLYBAG 100X120CM</t>
  </si>
  <si>
    <t>THÙNG CARTON 60CM (L) *40CM (W)* 30CM (H)</t>
  </si>
  <si>
    <t>NATURAL</t>
  </si>
  <si>
    <t>TẤM LÓT THÙNG</t>
  </si>
  <si>
    <t>PHẦN D : IN / THÊU / WASH</t>
  </si>
  <si>
    <t>PHẦN E : HÌNH</t>
  </si>
  <si>
    <r>
      <t>IN :</t>
    </r>
    <r>
      <rPr>
        <b/>
        <sz val="24"/>
        <rFont val="Muli"/>
      </rPr>
      <t xml:space="preserve"> </t>
    </r>
  </si>
  <si>
    <t>IN THÂN TRƯỚC - IN BTP TẠI UA</t>
  </si>
  <si>
    <t>CHẤT LƯỢNG VÀ KÍCH THƯỚC</t>
  </si>
  <si>
    <t>DUYỆT HÌNH IN THEO</t>
  </si>
  <si>
    <t>THÔNG TIN SAU</t>
  </si>
  <si>
    <t>ÁO MẪU CHUYỂN CÙNG TÁC NGHIỆP</t>
  </si>
  <si>
    <t>THÔNG TIN ĐỊNH VỊ HÌNH IN</t>
  </si>
  <si>
    <t>HÌNH IN THÂN TRƯỚC</t>
  </si>
  <si>
    <r>
      <t>THÊU :</t>
    </r>
    <r>
      <rPr>
        <b/>
        <sz val="18"/>
        <rFont val="Muli"/>
      </rPr>
      <t xml:space="preserve"> </t>
    </r>
  </si>
  <si>
    <t xml:space="preserve">THÊU BTP THÂN TRƯỚC  - THÊU GIA CÔNG </t>
  </si>
  <si>
    <t>DUYỆT HÌNH THÊU THEO</t>
  </si>
  <si>
    <t>TOLERANCE</t>
  </si>
  <si>
    <t>HÌNH THÊU THÂN TRƯỚC</t>
  </si>
  <si>
    <r>
      <t>WASH:</t>
    </r>
    <r>
      <rPr>
        <sz val="18"/>
        <rFont val="Muli"/>
      </rPr>
      <t xml:space="preserve"> </t>
    </r>
  </si>
  <si>
    <t>KHÔNG WASH</t>
  </si>
  <si>
    <t>CHẤT LƯỢNG, HIỆU ỨNG  DUYỆT THEO</t>
  </si>
  <si>
    <t>THEO ÁO MẪU CHUYỂN CÙNG TÁC NGHIỆP</t>
  </si>
  <si>
    <t xml:space="preserve">PHẦN F: LƯU Ý </t>
  </si>
  <si>
    <t>XEM TÀI LIỆU ĐÍNH KÈM</t>
  </si>
  <si>
    <t>-SỐ LƯỢNG NHÃN SIZE NHƯ SAU :</t>
  </si>
  <si>
    <t xml:space="preserve"> </t>
  </si>
  <si>
    <t>SIZE</t>
  </si>
  <si>
    <t>SỐ LƯỢNG</t>
  </si>
  <si>
    <t>CẮT CHUYỂN QUA IN TRƯỚC</t>
  </si>
  <si>
    <t xml:space="preserve">VẢI CHÍNH </t>
  </si>
  <si>
    <t>THÀNH PHẦN</t>
  </si>
  <si>
    <t>SỬ DỤNG TOÀN BỘ ÁO</t>
  </si>
  <si>
    <t>ĐÍNH 4 CẠNH NHÃN TẠI GIỮA CỔ SAU,TỪ VIỀN CỔ SAU XUỐNG 1,5CM - BÊN TRONG ÁO</t>
  </si>
  <si>
    <t>GẬP ĐÔI, MAY TẠI SƯỜN TRÁI NGƯỜI MẶC, 5 INCH TỪ MÉP LAI LÊN  ( BÊN TRONG ÁO)</t>
  </si>
  <si>
    <t>GẬP ĐÔI, MAY TẠI SƯỜN TRÁI NGƯỜI MẶC, TỪ LAI ÁO LÊN 7 INCH, MAY 
( BÊN NGOÀI ÁO)</t>
  </si>
  <si>
    <t>VIỀN TẠI TRA CỔ SAU 
(TỪ VAI QUA VAI)</t>
  </si>
  <si>
    <t>THEO QUY CÁCH ĐÓNG GÓI</t>
  </si>
  <si>
    <t>BÊN TRONG THÙNG</t>
  </si>
  <si>
    <t>FW23CS021 Mets Crewneck-</t>
  </si>
  <si>
    <t>POINT OF MEASURE</t>
  </si>
  <si>
    <t>CODE</t>
  </si>
  <si>
    <t>HOW TO MEASURE</t>
  </si>
  <si>
    <t>CRITICAL</t>
  </si>
  <si>
    <t>TYPE</t>
  </si>
  <si>
    <t>UA SAMPLE</t>
  </si>
  <si>
    <r>
      <rPr>
        <sz val="11"/>
        <color rgb="FF052937"/>
        <rFont val="Arial"/>
        <family val="2"/>
      </rPr>
      <t>Front Body Length</t>
    </r>
  </si>
  <si>
    <t>Dài thân trước</t>
  </si>
  <si>
    <r>
      <rPr>
        <sz val="11"/>
        <color rgb="FF052937"/>
        <rFont val="Arial"/>
        <family val="2"/>
      </rPr>
      <t>S&amp;K01</t>
    </r>
  </si>
  <si>
    <r>
      <rPr>
        <sz val="11"/>
        <color rgb="FF052937"/>
        <rFont val="Arial"/>
        <family val="2"/>
      </rPr>
      <t>HPS to bottom edge</t>
    </r>
  </si>
  <si>
    <t>Từ cao vai đến mép lai</t>
  </si>
  <si>
    <r>
      <rPr>
        <sz val="11"/>
        <color rgb="FF052937"/>
        <rFont val="Arial"/>
        <family val="2"/>
      </rPr>
      <t>true</t>
    </r>
  </si>
  <si>
    <r>
      <rPr>
        <sz val="11"/>
        <color rgb="FF052937"/>
        <rFont val="Arial"/>
        <family val="2"/>
      </rPr>
      <t>Full</t>
    </r>
  </si>
  <si>
    <r>
      <rPr>
        <sz val="11"/>
        <color rgb="FF052937"/>
        <rFont val="Arial"/>
        <family val="2"/>
      </rPr>
      <t>1/2 in</t>
    </r>
  </si>
  <si>
    <r>
      <rPr>
        <sz val="11"/>
        <color rgb="FF052937"/>
        <rFont val="Arial"/>
        <family val="2"/>
      </rPr>
      <t>27 in</t>
    </r>
  </si>
  <si>
    <r>
      <rPr>
        <sz val="11"/>
        <color rgb="FF052937"/>
        <rFont val="Arial"/>
        <family val="2"/>
      </rPr>
      <t>Back Body Length</t>
    </r>
  </si>
  <si>
    <t>Dài thân sau</t>
  </si>
  <si>
    <r>
      <rPr>
        <sz val="11"/>
        <color rgb="FF052937"/>
        <rFont val="Arial"/>
        <family val="2"/>
      </rPr>
      <t>S&amp;K02</t>
    </r>
  </si>
  <si>
    <t>CB neck seam to bottom edge</t>
  </si>
  <si>
    <t>Giữa cổ sau,tại ĐM đến mép lai</t>
  </si>
  <si>
    <r>
      <rPr>
        <sz val="11"/>
        <color rgb="FF052937"/>
        <rFont val="Arial"/>
        <family val="2"/>
      </rPr>
      <t>25 3/4 in</t>
    </r>
  </si>
  <si>
    <r>
      <rPr>
        <sz val="11"/>
        <color rgb="FF052937"/>
        <rFont val="Arial"/>
        <family val="2"/>
      </rPr>
      <t>Front Neck Drop</t>
    </r>
  </si>
  <si>
    <t>Hạ cổ trước</t>
  </si>
  <si>
    <r>
      <rPr>
        <sz val="11"/>
        <color rgb="FF052937"/>
        <rFont val="Arial"/>
        <family val="2"/>
      </rPr>
      <t>S&amp;K04</t>
    </r>
  </si>
  <si>
    <t>HPS to neck seam</t>
  </si>
  <si>
    <t>Từ cao vai đến ĐM bo cổ</t>
  </si>
  <si>
    <r>
      <rPr>
        <sz val="11"/>
        <color rgb="FF052937"/>
        <rFont val="Arial"/>
        <family val="2"/>
      </rPr>
      <t>false</t>
    </r>
  </si>
  <si>
    <r>
      <rPr>
        <sz val="11"/>
        <color rgb="FF052937"/>
        <rFont val="Arial"/>
        <family val="2"/>
      </rPr>
      <t>1/8 in</t>
    </r>
  </si>
  <si>
    <r>
      <rPr>
        <sz val="11"/>
        <color rgb="FF052937"/>
        <rFont val="Arial"/>
        <family val="2"/>
      </rPr>
      <t>3 3/4 in</t>
    </r>
  </si>
  <si>
    <r>
      <rPr>
        <sz val="11"/>
        <color rgb="FF052937"/>
        <rFont val="Arial"/>
        <family val="2"/>
      </rPr>
      <t>Back Neck Drop</t>
    </r>
  </si>
  <si>
    <t>Hạ cổ sau</t>
  </si>
  <si>
    <r>
      <rPr>
        <sz val="11"/>
        <color rgb="FF052937"/>
        <rFont val="Arial"/>
        <family val="2"/>
      </rPr>
      <t>S&amp;K05</t>
    </r>
  </si>
  <si>
    <r>
      <rPr>
        <sz val="11"/>
        <color rgb="FF052937"/>
        <rFont val="Arial"/>
        <family val="2"/>
      </rPr>
      <t>HPS to neck seam</t>
    </r>
  </si>
  <si>
    <r>
      <rPr>
        <sz val="11"/>
        <color rgb="FF052937"/>
        <rFont val="Arial"/>
        <family val="2"/>
      </rPr>
      <t>1 1/4 in</t>
    </r>
  </si>
  <si>
    <r>
      <rPr>
        <sz val="11"/>
        <color rgb="FF052937"/>
        <rFont val="Arial"/>
        <family val="2"/>
      </rPr>
      <t>Back Neck Width</t>
    </r>
  </si>
  <si>
    <t>Ngang cổ sau</t>
  </si>
  <si>
    <r>
      <rPr>
        <sz val="11"/>
        <color rgb="FF052937"/>
        <rFont val="Arial"/>
        <family val="2"/>
      </rPr>
      <t>S&amp;K06</t>
    </r>
  </si>
  <si>
    <r>
      <rPr>
        <sz val="11"/>
        <color rgb="FF052937"/>
        <rFont val="Arial"/>
        <family val="2"/>
      </rPr>
      <t>Seam to seam at back neck, at HPS point</t>
    </r>
  </si>
  <si>
    <t>Từ ĐM đến ĐM ở giữa cổ sau, đo tại cao vai</t>
  </si>
  <si>
    <r>
      <rPr>
        <sz val="11"/>
        <color rgb="FF052937"/>
        <rFont val="Arial"/>
        <family val="2"/>
      </rPr>
      <t>1/4 in</t>
    </r>
  </si>
  <si>
    <r>
      <rPr>
        <sz val="11"/>
        <color rgb="FF052937"/>
        <rFont val="Arial"/>
        <family val="2"/>
      </rPr>
      <t>7 3/4 in</t>
    </r>
  </si>
  <si>
    <r>
      <rPr>
        <sz val="11"/>
        <color rgb="FF052937"/>
        <rFont val="Arial"/>
        <family val="2"/>
      </rPr>
      <t>Shoulder Seam Forward</t>
    </r>
  </si>
  <si>
    <t>Chồm vai</t>
  </si>
  <si>
    <r>
      <rPr>
        <sz val="11"/>
        <color rgb="FF052937"/>
        <rFont val="Arial"/>
        <family val="2"/>
      </rPr>
      <t>S&amp;K07</t>
    </r>
  </si>
  <si>
    <r>
      <rPr>
        <sz val="11"/>
        <color rgb="FF052937"/>
        <rFont val="Arial"/>
        <family val="2"/>
      </rPr>
      <t>HPS to seam</t>
    </r>
  </si>
  <si>
    <t>Từ cao vai đến đường may</t>
  </si>
  <si>
    <r>
      <rPr>
        <sz val="11"/>
        <color rgb="FF052937"/>
        <rFont val="Arial"/>
        <family val="2"/>
      </rPr>
      <t>Shoulder Slope</t>
    </r>
  </si>
  <si>
    <t>Xuôi vai</t>
  </si>
  <si>
    <r>
      <rPr>
        <sz val="11"/>
        <color rgb="FF052937"/>
        <rFont val="Arial"/>
        <family val="2"/>
      </rPr>
      <t>S&amp;K08</t>
    </r>
  </si>
  <si>
    <r>
      <rPr>
        <sz val="11"/>
        <color rgb="FF052937"/>
        <rFont val="Arial"/>
        <family val="2"/>
      </rPr>
      <t>Shoulder point perpendicular to HPS</t>
    </r>
  </si>
  <si>
    <t>hạ từ cao vai đến điểm ngang với điểm đầu vai</t>
  </si>
  <si>
    <r>
      <rPr>
        <sz val="11"/>
        <color rgb="FF052937"/>
        <rFont val="Arial"/>
        <family val="2"/>
      </rPr>
      <t>1 3/4 in</t>
    </r>
  </si>
  <si>
    <r>
      <rPr>
        <sz val="11"/>
        <color rgb="FF052937"/>
        <rFont val="Arial"/>
        <family val="2"/>
      </rPr>
      <t>Across Shoulder</t>
    </r>
  </si>
  <si>
    <t>Ngang vai</t>
  </si>
  <si>
    <r>
      <rPr>
        <sz val="11"/>
        <color rgb="FF052937"/>
        <rFont val="Arial"/>
        <family val="2"/>
      </rPr>
      <t>S&amp;K09</t>
    </r>
  </si>
  <si>
    <r>
      <rPr>
        <sz val="11"/>
        <color rgb="FF052937"/>
        <rFont val="Arial"/>
        <family val="2"/>
      </rPr>
      <t>Seam to seam</t>
    </r>
  </si>
  <si>
    <t>Từ ĐM đến ĐM (điểm đầu vai)</t>
  </si>
  <si>
    <r>
      <rPr>
        <sz val="11"/>
        <color rgb="FF052937"/>
        <rFont val="Arial"/>
        <family val="2"/>
      </rPr>
      <t>Half</t>
    </r>
  </si>
  <si>
    <r>
      <rPr>
        <sz val="11"/>
        <color rgb="FF052937"/>
        <rFont val="Arial"/>
        <family val="2"/>
      </rPr>
      <t>3/8 in</t>
    </r>
  </si>
  <si>
    <r>
      <rPr>
        <sz val="11"/>
        <color rgb="FF052937"/>
        <rFont val="Arial"/>
        <family val="2"/>
      </rPr>
      <t>18 1/4 in</t>
    </r>
  </si>
  <si>
    <r>
      <rPr>
        <sz val="11"/>
        <color rgb="FF052937"/>
        <rFont val="Arial"/>
        <family val="2"/>
      </rPr>
      <t>Across Front</t>
    </r>
  </si>
  <si>
    <t>Ngang ngực dưới cao vai 7"</t>
  </si>
  <si>
    <r>
      <rPr>
        <sz val="11"/>
        <color rgb="FF052937"/>
        <rFont val="Arial"/>
        <family val="2"/>
      </rPr>
      <t>S&amp;K010</t>
    </r>
  </si>
  <si>
    <r>
      <rPr>
        <sz val="11"/>
        <color rgb="FF052937"/>
        <rFont val="Arial"/>
        <family val="2"/>
      </rPr>
      <t>7" dwn from HPS, Seam to seam</t>
    </r>
  </si>
  <si>
    <t>7" từ cao vai, Từ ĐM đến ĐM                           </t>
  </si>
  <si>
    <r>
      <rPr>
        <sz val="11"/>
        <color rgb="FF052937"/>
        <rFont val="Arial"/>
        <family val="2"/>
      </rPr>
      <t>17 1/4 in</t>
    </r>
  </si>
  <si>
    <r>
      <rPr>
        <sz val="11"/>
        <color rgb="FF052937"/>
        <rFont val="Arial"/>
        <family val="2"/>
      </rPr>
      <t>Across Back</t>
    </r>
  </si>
  <si>
    <t>Ngang lưng dưới cao vai 7"</t>
  </si>
  <si>
    <r>
      <rPr>
        <sz val="11"/>
        <color rgb="FF052937"/>
        <rFont val="Arial"/>
        <family val="2"/>
      </rPr>
      <t>S&amp;K011</t>
    </r>
  </si>
  <si>
    <r>
      <rPr>
        <sz val="11"/>
        <color rgb="FF052937"/>
        <rFont val="Arial"/>
        <family val="2"/>
      </rPr>
      <t>7" dwn from HPS, Seam to Seam</t>
    </r>
  </si>
  <si>
    <r>
      <rPr>
        <sz val="11"/>
        <color rgb="FF052937"/>
        <rFont val="Arial"/>
        <family val="2"/>
      </rPr>
      <t>17 3/4 in</t>
    </r>
  </si>
  <si>
    <r>
      <rPr>
        <sz val="11"/>
        <color rgb="FF052937"/>
        <rFont val="Arial"/>
        <family val="2"/>
      </rPr>
      <t>Chest Width</t>
    </r>
  </si>
  <si>
    <t>Ngang lưng dưới nách 1" - tại mép</t>
  </si>
  <si>
    <r>
      <rPr>
        <sz val="11"/>
        <color rgb="FF052937"/>
        <rFont val="Arial"/>
        <family val="2"/>
      </rPr>
      <t>S&amp;K012</t>
    </r>
  </si>
  <si>
    <r>
      <rPr>
        <sz val="11"/>
        <color rgb="FF052937"/>
        <rFont val="Arial"/>
        <family val="2"/>
      </rPr>
      <t>1" Below armhole- edge to edge</t>
    </r>
  </si>
  <si>
    <t>1" dưới nách, Từ mép đến mép                           </t>
  </si>
  <si>
    <r>
      <rPr>
        <sz val="11"/>
        <color rgb="FF052937"/>
        <rFont val="Arial"/>
        <family val="2"/>
      </rPr>
      <t>23 in</t>
    </r>
  </si>
  <si>
    <r>
      <rPr>
        <sz val="11"/>
        <color rgb="FF052937"/>
        <rFont val="Arial"/>
        <family val="2"/>
      </rPr>
      <t>Bottom Opening Width- At Seam</t>
    </r>
  </si>
  <si>
    <t>Ngang lai - tại ĐM</t>
  </si>
  <si>
    <r>
      <rPr>
        <sz val="11"/>
        <color rgb="FF052937"/>
        <rFont val="Arial"/>
        <family val="2"/>
      </rPr>
      <t>S&amp;K108</t>
    </r>
  </si>
  <si>
    <r>
      <rPr>
        <sz val="11"/>
        <color rgb="FF052937"/>
        <rFont val="Arial"/>
        <family val="2"/>
      </rPr>
      <t>Straight with seam relaxed</t>
    </r>
  </si>
  <si>
    <t>Đo thẳng tại đường may</t>
  </si>
  <si>
    <r>
      <rPr>
        <sz val="11"/>
        <color rgb="FF052937"/>
        <rFont val="Arial"/>
        <family val="2"/>
      </rPr>
      <t>19 1/2 in</t>
    </r>
  </si>
  <si>
    <r>
      <rPr>
        <sz val="11"/>
        <color rgb="FF052937"/>
        <rFont val="Arial"/>
        <family val="2"/>
      </rPr>
      <t>Bottom Opening Width- At Edge</t>
    </r>
  </si>
  <si>
    <t>Ngang lai - tại mép</t>
  </si>
  <si>
    <r>
      <rPr>
        <sz val="11"/>
        <color rgb="FF052937"/>
        <rFont val="Arial"/>
        <family val="2"/>
      </rPr>
      <t>S&amp;K013</t>
    </r>
  </si>
  <si>
    <r>
      <rPr>
        <sz val="11"/>
        <color rgb="FF052937"/>
        <rFont val="Arial"/>
        <family val="2"/>
      </rPr>
      <t>At bottom edge</t>
    </r>
  </si>
  <si>
    <t>Đo tại mép lai</t>
  </si>
  <si>
    <r>
      <rPr>
        <sz val="11"/>
        <color rgb="FF052937"/>
        <rFont val="Arial"/>
        <family val="2"/>
      </rPr>
      <t>17 in</t>
    </r>
  </si>
  <si>
    <r>
      <rPr>
        <sz val="11"/>
        <color rgb="FF052937"/>
        <rFont val="Arial"/>
        <family val="2"/>
      </rPr>
      <t>Bottom Hem Height</t>
    </r>
  </si>
  <si>
    <t>Cao bo lai</t>
  </si>
  <si>
    <r>
      <rPr>
        <sz val="11"/>
        <color rgb="FF052937"/>
        <rFont val="Arial"/>
        <family val="2"/>
      </rPr>
      <t>S&amp;K014</t>
    </r>
  </si>
  <si>
    <r>
      <rPr>
        <sz val="11"/>
        <color rgb="FF052937"/>
        <rFont val="Arial"/>
        <family val="2"/>
      </rPr>
      <t>Bottom edge to stitch line or trim seam</t>
    </r>
  </si>
  <si>
    <t>Đo từ mép lai đến ĐM                           </t>
  </si>
  <si>
    <r>
      <rPr>
        <sz val="11"/>
        <color rgb="FF052937"/>
        <rFont val="Arial"/>
        <family val="2"/>
      </rPr>
      <t>3 in</t>
    </r>
  </si>
  <si>
    <r>
      <rPr>
        <sz val="11"/>
        <color rgb="FF052937"/>
        <rFont val="Arial"/>
        <family val="2"/>
      </rPr>
      <t>Sleeve Length from CB Neck</t>
    </r>
  </si>
  <si>
    <t>Dài  tay từ giữa cổ sau</t>
  </si>
  <si>
    <r>
      <rPr>
        <sz val="11"/>
        <color rgb="FF052937"/>
        <rFont val="Arial"/>
        <family val="2"/>
      </rPr>
      <t>S&amp;K032</t>
    </r>
  </si>
  <si>
    <r>
      <rPr>
        <sz val="11"/>
        <color rgb="FF052937"/>
        <rFont val="Arial"/>
        <family val="2"/>
      </rPr>
      <t>3-point measure from CB Neck to shoulder point to sleeve edge</t>
    </r>
  </si>
  <si>
    <t>Đo 3 điểm, từ giữa cổ sau đến đầu vai đến mép tay lai tay</t>
  </si>
  <si>
    <r>
      <rPr>
        <sz val="11"/>
        <color rgb="FF052937"/>
        <rFont val="Arial"/>
        <family val="2"/>
      </rPr>
      <t>35 in</t>
    </r>
  </si>
  <si>
    <r>
      <rPr>
        <sz val="11"/>
        <color rgb="FF052937"/>
        <rFont val="Arial"/>
        <family val="2"/>
      </rPr>
      <t>Armhole Drop</t>
    </r>
  </si>
  <si>
    <t>Hạ nách</t>
  </si>
  <si>
    <r>
      <rPr>
        <sz val="11"/>
        <color rgb="FF052937"/>
        <rFont val="Arial"/>
        <family val="2"/>
      </rPr>
      <t>S&amp;K016</t>
    </r>
  </si>
  <si>
    <r>
      <rPr>
        <sz val="11"/>
        <color rgb="FF052937"/>
        <rFont val="Arial"/>
        <family val="2"/>
      </rPr>
      <t>Below HPS - measure perpendicular</t>
    </r>
  </si>
  <si>
    <t>Hạ từ cao vai đến điểm ngang với ngã tư nách</t>
  </si>
  <si>
    <r>
      <rPr>
        <sz val="11"/>
        <color rgb="FF052937"/>
        <rFont val="Arial"/>
        <family val="2"/>
      </rPr>
      <t>11 1/2 in</t>
    </r>
  </si>
  <si>
    <r>
      <rPr>
        <sz val="11"/>
        <color rgb="FF052937"/>
        <rFont val="Arial"/>
        <family val="2"/>
      </rPr>
      <t>Bicep Width</t>
    </r>
  </si>
  <si>
    <t>Ngang bắp tay</t>
  </si>
  <si>
    <r>
      <rPr>
        <sz val="11"/>
        <color rgb="FF052937"/>
        <rFont val="Arial"/>
        <family val="2"/>
      </rPr>
      <t>S&amp;K017</t>
    </r>
  </si>
  <si>
    <r>
      <rPr>
        <sz val="11"/>
        <color rgb="FF052937"/>
        <rFont val="Arial"/>
        <family val="2"/>
      </rPr>
      <t>1" below armhole- edge to edge</t>
    </r>
  </si>
  <si>
    <t>Dưới nách 1" từ mép đến mép                      </t>
  </si>
  <si>
    <r>
      <rPr>
        <sz val="11"/>
        <color rgb="FF052937"/>
        <rFont val="Arial"/>
        <family val="2"/>
      </rPr>
      <t>9 in</t>
    </r>
  </si>
  <si>
    <r>
      <rPr>
        <sz val="11"/>
        <color rgb="FF052937"/>
        <rFont val="Arial"/>
        <family val="2"/>
      </rPr>
      <t>Forearm Width</t>
    </r>
  </si>
  <si>
    <t>Ngang khuỷu tay</t>
  </si>
  <si>
    <r>
      <rPr>
        <sz val="11"/>
        <color rgb="FF052937"/>
        <rFont val="Arial"/>
        <family val="2"/>
      </rPr>
      <t>S&amp;K033</t>
    </r>
  </si>
  <si>
    <r>
      <rPr>
        <sz val="11"/>
        <color rgb="FF052937"/>
        <rFont val="Arial"/>
        <family val="2"/>
      </rPr>
      <t>9" up from sleeve cuff edge</t>
    </r>
  </si>
  <si>
    <t>Tại điểm 9" trên mép bo tay, đo ngang         </t>
  </si>
  <si>
    <r>
      <rPr>
        <sz val="11"/>
        <color rgb="FF052937"/>
        <rFont val="Arial"/>
        <family val="2"/>
      </rPr>
      <t>7 in</t>
    </r>
  </si>
  <si>
    <r>
      <rPr>
        <sz val="11"/>
        <color rgb="FF052937"/>
        <rFont val="Arial"/>
        <family val="2"/>
      </rPr>
      <t>Sleeve Opening Width- At Seam</t>
    </r>
  </si>
  <si>
    <t>Ngang cửa tay tại ĐM</t>
  </si>
  <si>
    <r>
      <rPr>
        <sz val="11"/>
        <color rgb="FF052937"/>
        <rFont val="Arial"/>
        <family val="2"/>
      </rPr>
      <t>S&amp;K034</t>
    </r>
  </si>
  <si>
    <r>
      <rPr>
        <sz val="11"/>
        <color rgb="FF052937"/>
        <rFont val="Arial"/>
        <family val="2"/>
      </rPr>
      <t>Width at Seam</t>
    </r>
  </si>
  <si>
    <t>Đo tại ĐM</t>
  </si>
  <si>
    <r>
      <rPr>
        <sz val="11"/>
        <color rgb="FF052937"/>
        <rFont val="Arial"/>
        <family val="2"/>
      </rPr>
      <t>4 3/4 in</t>
    </r>
  </si>
  <si>
    <r>
      <rPr>
        <sz val="11"/>
        <color rgb="FF052937"/>
        <rFont val="Arial"/>
        <family val="2"/>
      </rPr>
      <t>Sleeve Opening Width- At Edge</t>
    </r>
  </si>
  <si>
    <t>Ngang cửa tay tại mép</t>
  </si>
  <si>
    <r>
      <rPr>
        <sz val="11"/>
        <color rgb="FF052937"/>
        <rFont val="Arial"/>
        <family val="2"/>
      </rPr>
      <t>S&amp;K73</t>
    </r>
  </si>
  <si>
    <r>
      <rPr>
        <sz val="11"/>
        <color rgb="FF052937"/>
        <rFont val="Arial"/>
        <family val="2"/>
      </rPr>
      <t>At edge</t>
    </r>
  </si>
  <si>
    <t>Đo tại mép</t>
  </si>
  <si>
    <r>
      <rPr>
        <sz val="11"/>
        <color rgb="FF052937"/>
        <rFont val="Arial"/>
        <family val="2"/>
      </rPr>
      <t>Sleeve Cuff Height</t>
    </r>
  </si>
  <si>
    <t>Cao bo tay</t>
  </si>
  <si>
    <r>
      <rPr>
        <sz val="11"/>
        <color rgb="FF052937"/>
        <rFont val="Arial"/>
        <family val="2"/>
      </rPr>
      <t>S&amp;K36</t>
    </r>
  </si>
  <si>
    <r>
      <rPr>
        <sz val="11"/>
        <color rgb="FF052937"/>
        <rFont val="Arial"/>
        <family val="2"/>
      </rPr>
      <t>Cuff edge to seam</t>
    </r>
  </si>
  <si>
    <t xml:space="preserve">Đo tại mép đến ĐM
</t>
  </si>
  <si>
    <r>
      <rPr>
        <sz val="11"/>
        <color rgb="FF052937"/>
        <rFont val="Arial"/>
        <family val="2"/>
      </rPr>
      <t>Neck Trim Height</t>
    </r>
  </si>
  <si>
    <t>Cao bo cổ</t>
  </si>
  <si>
    <r>
      <rPr>
        <sz val="11"/>
        <color rgb="FF052937"/>
        <rFont val="Arial"/>
        <family val="2"/>
      </rPr>
      <t>S&amp;K020</t>
    </r>
  </si>
  <si>
    <r>
      <rPr>
        <sz val="11"/>
        <color rgb="FF052937"/>
        <rFont val="Arial"/>
        <family val="2"/>
      </rPr>
      <t>Neck Seam to trim edge</t>
    </r>
  </si>
  <si>
    <t>Đo tại ĐM đến mép bo</t>
  </si>
  <si>
    <r>
      <rPr>
        <sz val="11"/>
        <color rgb="FF052937"/>
        <rFont val="Arial"/>
        <family val="2"/>
      </rPr>
      <t>7/8 in</t>
    </r>
  </si>
  <si>
    <r>
      <rPr>
        <sz val="11"/>
        <color rgb="FF052937"/>
        <rFont val="Arial"/>
        <family val="2"/>
      </rPr>
      <t>CF Artwork Placement below CF Neckline</t>
    </r>
  </si>
  <si>
    <t>Định vị AW từ giữa cổ trước</t>
  </si>
  <si>
    <r>
      <rPr>
        <sz val="11"/>
        <color rgb="FF052937"/>
        <rFont val="Arial"/>
        <family val="2"/>
      </rPr>
      <t>S&amp;K112</t>
    </r>
  </si>
  <si>
    <r>
      <rPr>
        <sz val="11"/>
        <color rgb="FF052937"/>
        <rFont val="Arial"/>
        <family val="2"/>
      </rPr>
      <t>3 1/2 in</t>
    </r>
  </si>
  <si>
    <t>1 1/4 in</t>
  </si>
  <si>
    <t>- 1/8</t>
  </si>
  <si>
    <t>-1/4</t>
  </si>
  <si>
    <t>1/2</t>
  </si>
  <si>
    <t>+ 1/4</t>
  </si>
  <si>
    <t>-1/2</t>
  </si>
  <si>
    <t>7/8</t>
  </si>
  <si>
    <t>FW23CS021 Mets  Crewneck-</t>
  </si>
  <si>
    <t xml:space="preserve">BƯỚC NHẢY </t>
  </si>
  <si>
    <r>
      <rPr>
        <b/>
        <sz val="10"/>
        <color rgb="FF052937"/>
        <rFont val="Arial"/>
        <family val="2"/>
      </rPr>
      <t>Sample Size: M</t>
    </r>
  </si>
  <si>
    <t xml:space="preserve">  XS </t>
  </si>
  <si>
    <r>
      <rPr>
        <sz val="7"/>
        <color rgb="FF052937"/>
        <rFont val="Arial"/>
        <family val="2"/>
      </rPr>
      <t>Front Body Length</t>
    </r>
  </si>
  <si>
    <r>
      <rPr>
        <sz val="7"/>
        <color rgb="FF052937"/>
        <rFont val="Arial"/>
        <family val="2"/>
      </rPr>
      <t>S&amp;K01</t>
    </r>
  </si>
  <si>
    <r>
      <rPr>
        <sz val="7"/>
        <color rgb="FF052937"/>
        <rFont val="Arial"/>
        <family val="2"/>
      </rPr>
      <t>HPS to bottom edge</t>
    </r>
  </si>
  <si>
    <r>
      <rPr>
        <sz val="7"/>
        <color rgb="FF052937"/>
        <rFont val="Arial"/>
        <family val="2"/>
      </rPr>
      <t>true</t>
    </r>
  </si>
  <si>
    <r>
      <rPr>
        <sz val="7"/>
        <color rgb="FF052937"/>
        <rFont val="Arial"/>
        <family val="2"/>
      </rPr>
      <t>Full</t>
    </r>
  </si>
  <si>
    <r>
      <rPr>
        <sz val="7"/>
        <color rgb="FF052937"/>
        <rFont val="Arial"/>
        <family val="2"/>
      </rPr>
      <t>1/2 in</t>
    </r>
  </si>
  <si>
    <r>
      <rPr>
        <sz val="7"/>
        <color rgb="FF052937"/>
        <rFont val="Arial"/>
        <family val="2"/>
      </rPr>
      <t>-7/8 in</t>
    </r>
  </si>
  <si>
    <r>
      <rPr>
        <sz val="7"/>
        <color rgb="FF052937"/>
        <rFont val="Arial"/>
        <family val="2"/>
      </rPr>
      <t>27 in</t>
    </r>
  </si>
  <si>
    <r>
      <rPr>
        <sz val="7"/>
        <color rgb="FF052937"/>
        <rFont val="Arial"/>
        <family val="2"/>
      </rPr>
      <t>Back Body Length</t>
    </r>
  </si>
  <si>
    <r>
      <rPr>
        <sz val="7"/>
        <color rgb="FF052937"/>
        <rFont val="Arial"/>
        <family val="2"/>
      </rPr>
      <t>S&amp;K02</t>
    </r>
  </si>
  <si>
    <r>
      <rPr>
        <sz val="7"/>
        <color rgb="FF052937"/>
        <rFont val="Arial"/>
        <family val="2"/>
      </rPr>
      <t>CB neck seam to bottom edge</t>
    </r>
  </si>
  <si>
    <r>
      <rPr>
        <sz val="7"/>
        <color rgb="FF052937"/>
        <rFont val="Arial"/>
        <family val="2"/>
      </rPr>
      <t>25 3/4 in</t>
    </r>
  </si>
  <si>
    <r>
      <rPr>
        <sz val="7"/>
        <color rgb="FF052937"/>
        <rFont val="Arial"/>
        <family val="2"/>
      </rPr>
      <t>Front Neck Drop</t>
    </r>
  </si>
  <si>
    <r>
      <rPr>
        <sz val="7"/>
        <color rgb="FF052937"/>
        <rFont val="Arial"/>
        <family val="2"/>
      </rPr>
      <t>S&amp;K04</t>
    </r>
  </si>
  <si>
    <r>
      <rPr>
        <sz val="7"/>
        <color rgb="FF052937"/>
        <rFont val="Arial"/>
        <family val="2"/>
      </rPr>
      <t>HPS to neck seam</t>
    </r>
  </si>
  <si>
    <r>
      <rPr>
        <sz val="7"/>
        <color rgb="FF052937"/>
        <rFont val="Arial"/>
        <family val="2"/>
      </rPr>
      <t>false</t>
    </r>
  </si>
  <si>
    <r>
      <rPr>
        <sz val="7"/>
        <color rgb="FF052937"/>
        <rFont val="Arial"/>
        <family val="2"/>
      </rPr>
      <t>1/8 in</t>
    </r>
  </si>
  <si>
    <r>
      <rPr>
        <sz val="7"/>
        <color rgb="FF052937"/>
        <rFont val="Arial"/>
        <family val="2"/>
      </rPr>
      <t>-1/8 in</t>
    </r>
  </si>
  <si>
    <r>
      <rPr>
        <sz val="7"/>
        <color rgb="FF052937"/>
        <rFont val="Arial"/>
        <family val="2"/>
      </rPr>
      <t>4 in</t>
    </r>
  </si>
  <si>
    <r>
      <rPr>
        <sz val="7"/>
        <color rgb="FF052937"/>
        <rFont val="Arial"/>
        <family val="2"/>
      </rPr>
      <t>Back Neck Drop</t>
    </r>
  </si>
  <si>
    <r>
      <rPr>
        <sz val="7"/>
        <color rgb="FF052937"/>
        <rFont val="Arial"/>
        <family val="2"/>
      </rPr>
      <t>S&amp;K05</t>
    </r>
  </si>
  <si>
    <r>
      <rPr>
        <sz val="7"/>
        <color rgb="FF052937"/>
        <rFont val="Arial"/>
        <family val="2"/>
      </rPr>
      <t>0 in</t>
    </r>
  </si>
  <si>
    <r>
      <rPr>
        <sz val="7"/>
        <color rgb="FF052937"/>
        <rFont val="Arial"/>
        <family val="2"/>
      </rPr>
      <t>1 1/4 in</t>
    </r>
  </si>
  <si>
    <r>
      <rPr>
        <sz val="7"/>
        <color rgb="FF052937"/>
        <rFont val="Arial"/>
        <family val="2"/>
      </rPr>
      <t>Back Neck Width</t>
    </r>
  </si>
  <si>
    <r>
      <rPr>
        <sz val="7"/>
        <color rgb="FF052937"/>
        <rFont val="Arial"/>
        <family val="2"/>
      </rPr>
      <t>S&amp;K06</t>
    </r>
  </si>
  <si>
    <r>
      <rPr>
        <sz val="7"/>
        <color rgb="FF052937"/>
        <rFont val="Arial"/>
        <family val="2"/>
      </rPr>
      <t>Seam to seam at back neck, at HPS point</t>
    </r>
  </si>
  <si>
    <r>
      <rPr>
        <sz val="7"/>
        <color rgb="FF052937"/>
        <rFont val="Arial"/>
        <family val="2"/>
      </rPr>
      <t>1/4 in</t>
    </r>
  </si>
  <si>
    <r>
      <rPr>
        <sz val="7"/>
        <color rgb="FF052937"/>
        <rFont val="Arial"/>
        <family val="2"/>
      </rPr>
      <t>-1/4 in</t>
    </r>
  </si>
  <si>
    <r>
      <rPr>
        <sz val="7"/>
        <color rgb="FF052937"/>
        <rFont val="Arial"/>
        <family val="2"/>
      </rPr>
      <t>7 3/4 in</t>
    </r>
  </si>
  <si>
    <r>
      <rPr>
        <sz val="7"/>
        <color rgb="FF052937"/>
        <rFont val="Arial"/>
        <family val="2"/>
      </rPr>
      <t>Shoulder Seam Forward</t>
    </r>
  </si>
  <si>
    <r>
      <rPr>
        <sz val="7"/>
        <color rgb="FF052937"/>
        <rFont val="Arial"/>
        <family val="2"/>
      </rPr>
      <t>S&amp;K07</t>
    </r>
  </si>
  <si>
    <r>
      <rPr>
        <sz val="7"/>
        <color rgb="FF052937"/>
        <rFont val="Arial"/>
        <family val="2"/>
      </rPr>
      <t>HPS to seam</t>
    </r>
  </si>
  <si>
    <r>
      <rPr>
        <sz val="7"/>
        <color rgb="FF052937"/>
        <rFont val="Arial"/>
        <family val="2"/>
      </rPr>
      <t>Shoulder Slope</t>
    </r>
  </si>
  <si>
    <r>
      <rPr>
        <sz val="7"/>
        <color rgb="FF052937"/>
        <rFont val="Arial"/>
        <family val="2"/>
      </rPr>
      <t>S&amp;K08</t>
    </r>
  </si>
  <si>
    <r>
      <rPr>
        <sz val="7"/>
        <color rgb="FF052937"/>
        <rFont val="Arial"/>
        <family val="2"/>
      </rPr>
      <t>Shoulder point perpendicular to HPS</t>
    </r>
  </si>
  <si>
    <r>
      <rPr>
        <sz val="7"/>
        <color rgb="FF052937"/>
        <rFont val="Arial"/>
        <family val="2"/>
      </rPr>
      <t>1 3/4 in</t>
    </r>
  </si>
  <si>
    <r>
      <rPr>
        <sz val="7"/>
        <color rgb="FF052937"/>
        <rFont val="Arial"/>
        <family val="2"/>
      </rPr>
      <t>Across Shoulder</t>
    </r>
  </si>
  <si>
    <r>
      <rPr>
        <sz val="7"/>
        <color rgb="FF052937"/>
        <rFont val="Arial"/>
        <family val="2"/>
      </rPr>
      <t>S&amp;K09</t>
    </r>
  </si>
  <si>
    <r>
      <rPr>
        <sz val="7"/>
        <color rgb="FF052937"/>
        <rFont val="Arial"/>
        <family val="2"/>
      </rPr>
      <t>Seam to seam</t>
    </r>
  </si>
  <si>
    <r>
      <rPr>
        <sz val="7"/>
        <color rgb="FF052937"/>
        <rFont val="Arial"/>
        <family val="2"/>
      </rPr>
      <t>Half</t>
    </r>
  </si>
  <si>
    <r>
      <rPr>
        <sz val="7"/>
        <color rgb="FF052937"/>
        <rFont val="Arial"/>
        <family val="2"/>
      </rPr>
      <t>3/8 in</t>
    </r>
  </si>
  <si>
    <r>
      <rPr>
        <sz val="7"/>
        <color rgb="FF052937"/>
        <rFont val="Arial"/>
        <family val="2"/>
      </rPr>
      <t>-3/4 in</t>
    </r>
  </si>
  <si>
    <r>
      <rPr>
        <sz val="7"/>
        <color rgb="FF052937"/>
        <rFont val="Arial"/>
        <family val="2"/>
      </rPr>
      <t>18 1/2 in</t>
    </r>
  </si>
  <si>
    <r>
      <rPr>
        <sz val="7"/>
        <color rgb="FF052937"/>
        <rFont val="Arial"/>
        <family val="2"/>
      </rPr>
      <t>Across Front</t>
    </r>
  </si>
  <si>
    <r>
      <rPr>
        <sz val="7"/>
        <color rgb="FF052937"/>
        <rFont val="Arial"/>
        <family val="2"/>
      </rPr>
      <t>S&amp;K010</t>
    </r>
  </si>
  <si>
    <r>
      <rPr>
        <sz val="7"/>
        <color rgb="FF052937"/>
        <rFont val="Arial"/>
        <family val="2"/>
      </rPr>
      <t>7" dwn from HPS, Seam to seam</t>
    </r>
  </si>
  <si>
    <r>
      <rPr>
        <sz val="7"/>
        <color rgb="FF052937"/>
        <rFont val="Arial"/>
        <family val="2"/>
      </rPr>
      <t>17 1/4 in</t>
    </r>
  </si>
  <si>
    <r>
      <rPr>
        <sz val="7"/>
        <color rgb="FF052937"/>
        <rFont val="Arial"/>
        <family val="2"/>
      </rPr>
      <t>Across Back</t>
    </r>
  </si>
  <si>
    <r>
      <rPr>
        <sz val="7"/>
        <color rgb="FF052937"/>
        <rFont val="Arial"/>
        <family val="2"/>
      </rPr>
      <t>S&amp;K011</t>
    </r>
  </si>
  <si>
    <r>
      <rPr>
        <sz val="7"/>
        <color rgb="FF052937"/>
        <rFont val="Arial"/>
        <family val="2"/>
      </rPr>
      <t>7" dwn from HPS, Seam to Seam</t>
    </r>
  </si>
  <si>
    <r>
      <rPr>
        <sz val="7"/>
        <color rgb="FF052937"/>
        <rFont val="Arial"/>
        <family val="2"/>
      </rPr>
      <t>17 3/4 in</t>
    </r>
  </si>
  <si>
    <r>
      <rPr>
        <sz val="7"/>
        <color rgb="FF052937"/>
        <rFont val="Arial"/>
        <family val="2"/>
      </rPr>
      <t>Chest Width</t>
    </r>
  </si>
  <si>
    <r>
      <rPr>
        <sz val="7"/>
        <color rgb="FF052937"/>
        <rFont val="Arial"/>
        <family val="2"/>
      </rPr>
      <t>S&amp;K012</t>
    </r>
  </si>
  <si>
    <r>
      <rPr>
        <sz val="7"/>
        <color rgb="FF052937"/>
        <rFont val="Arial"/>
        <family val="2"/>
      </rPr>
      <t>1" Below armhole- edge to edge</t>
    </r>
  </si>
  <si>
    <r>
      <rPr>
        <sz val="7"/>
        <color rgb="FF052937"/>
        <rFont val="Arial"/>
        <family val="2"/>
      </rPr>
      <t>-1 in</t>
    </r>
  </si>
  <si>
    <r>
      <rPr>
        <sz val="7"/>
        <color rgb="FF052937"/>
        <rFont val="Arial"/>
        <family val="2"/>
      </rPr>
      <t>23 in</t>
    </r>
  </si>
  <si>
    <r>
      <rPr>
        <sz val="7"/>
        <color rgb="FF052937"/>
        <rFont val="Arial"/>
        <family val="2"/>
      </rPr>
      <t>Bottom Opening Width- At Seam</t>
    </r>
  </si>
  <si>
    <r>
      <rPr>
        <sz val="7"/>
        <color rgb="FF052937"/>
        <rFont val="Arial"/>
        <family val="2"/>
      </rPr>
      <t>S&amp;K108</t>
    </r>
  </si>
  <si>
    <r>
      <rPr>
        <sz val="7"/>
        <color rgb="FF052937"/>
        <rFont val="Arial"/>
        <family val="2"/>
      </rPr>
      <t>Straight with seam relaxed</t>
    </r>
  </si>
  <si>
    <r>
      <rPr>
        <sz val="7"/>
        <color rgb="FF052937"/>
        <rFont val="Arial"/>
        <family val="2"/>
      </rPr>
      <t>19 1/2 in</t>
    </r>
  </si>
  <si>
    <r>
      <rPr>
        <sz val="7"/>
        <color rgb="FF052937"/>
        <rFont val="Arial"/>
        <family val="2"/>
      </rPr>
      <t>Bottom Opening Width- At Edge</t>
    </r>
  </si>
  <si>
    <r>
      <rPr>
        <sz val="7"/>
        <color rgb="FF052937"/>
        <rFont val="Arial"/>
        <family val="2"/>
      </rPr>
      <t>S&amp;K013</t>
    </r>
  </si>
  <si>
    <r>
      <rPr>
        <sz val="7"/>
        <color rgb="FF052937"/>
        <rFont val="Arial"/>
        <family val="2"/>
      </rPr>
      <t>At bottom edge</t>
    </r>
  </si>
  <si>
    <r>
      <rPr>
        <sz val="7"/>
        <color rgb="FF052937"/>
        <rFont val="Arial"/>
        <family val="2"/>
      </rPr>
      <t>17 in</t>
    </r>
  </si>
  <si>
    <r>
      <rPr>
        <sz val="7"/>
        <color rgb="FF052937"/>
        <rFont val="Arial"/>
        <family val="2"/>
      </rPr>
      <t>Bottom Hem Height</t>
    </r>
  </si>
  <si>
    <r>
      <rPr>
        <sz val="7"/>
        <color rgb="FF052937"/>
        <rFont val="Arial"/>
        <family val="2"/>
      </rPr>
      <t>S&amp;K014</t>
    </r>
  </si>
  <si>
    <r>
      <rPr>
        <sz val="7"/>
        <color rgb="FF052937"/>
        <rFont val="Arial"/>
        <family val="2"/>
      </rPr>
      <t>Bottom edge to stitch line or trim seam</t>
    </r>
  </si>
  <si>
    <r>
      <rPr>
        <sz val="7"/>
        <color rgb="FF052937"/>
        <rFont val="Arial"/>
        <family val="2"/>
      </rPr>
      <t>3 in</t>
    </r>
  </si>
  <si>
    <r>
      <rPr>
        <sz val="7"/>
        <color rgb="FF052937"/>
        <rFont val="Arial"/>
        <family val="2"/>
      </rPr>
      <t>Sleeve Length from CB Neck</t>
    </r>
  </si>
  <si>
    <r>
      <rPr>
        <sz val="7"/>
        <color rgb="FF052937"/>
        <rFont val="Arial"/>
        <family val="2"/>
      </rPr>
      <t>S&amp;K032</t>
    </r>
  </si>
  <si>
    <r>
      <rPr>
        <sz val="7"/>
        <color rgb="FF052937"/>
        <rFont val="Arial"/>
        <family val="2"/>
      </rPr>
      <t>3-point measure from CB Neck to shoulder point to sleeve edge</t>
    </r>
  </si>
  <si>
    <r>
      <rPr>
        <sz val="7"/>
        <color rgb="FF052937"/>
        <rFont val="Arial"/>
        <family val="2"/>
      </rPr>
      <t>35 in</t>
    </r>
  </si>
  <si>
    <r>
      <rPr>
        <sz val="7"/>
        <color rgb="FF052937"/>
        <rFont val="Arial"/>
        <family val="2"/>
      </rPr>
      <t>Armhole Drop</t>
    </r>
  </si>
  <si>
    <r>
      <rPr>
        <sz val="7"/>
        <color rgb="FF052937"/>
        <rFont val="Arial"/>
        <family val="2"/>
      </rPr>
      <t>S&amp;K016</t>
    </r>
  </si>
  <si>
    <r>
      <rPr>
        <sz val="7"/>
        <color rgb="FF052937"/>
        <rFont val="Arial"/>
        <family val="2"/>
      </rPr>
      <t>Below HPS - measure perpendicular</t>
    </r>
  </si>
  <si>
    <r>
      <rPr>
        <sz val="7"/>
        <color rgb="FF052937"/>
        <rFont val="Arial"/>
        <family val="2"/>
      </rPr>
      <t>-3/8 in</t>
    </r>
  </si>
  <si>
    <r>
      <rPr>
        <sz val="7"/>
        <color rgb="FF052937"/>
        <rFont val="Arial"/>
        <family val="2"/>
      </rPr>
      <t>12 1/2 in</t>
    </r>
  </si>
  <si>
    <r>
      <rPr>
        <sz val="7"/>
        <color rgb="FF052937"/>
        <rFont val="Arial"/>
        <family val="2"/>
      </rPr>
      <t>Bicep Width</t>
    </r>
  </si>
  <si>
    <r>
      <rPr>
        <sz val="7"/>
        <color rgb="FF052937"/>
        <rFont val="Arial"/>
        <family val="2"/>
      </rPr>
      <t>S&amp;K017</t>
    </r>
  </si>
  <si>
    <r>
      <rPr>
        <sz val="7"/>
        <color rgb="FF052937"/>
        <rFont val="Arial"/>
        <family val="2"/>
      </rPr>
      <t>1" below armhole- edge to edge</t>
    </r>
  </si>
  <si>
    <r>
      <rPr>
        <sz val="7"/>
        <color rgb="FF052937"/>
        <rFont val="Arial"/>
        <family val="2"/>
      </rPr>
      <t>9 1/4 in</t>
    </r>
  </si>
  <si>
    <r>
      <rPr>
        <sz val="7"/>
        <color rgb="FF052937"/>
        <rFont val="Arial"/>
        <family val="2"/>
      </rPr>
      <t>Forearm Width</t>
    </r>
  </si>
  <si>
    <r>
      <rPr>
        <sz val="7"/>
        <color rgb="FF052937"/>
        <rFont val="Arial"/>
        <family val="2"/>
      </rPr>
      <t>S&amp;K033</t>
    </r>
  </si>
  <si>
    <r>
      <rPr>
        <sz val="7"/>
        <color rgb="FF052937"/>
        <rFont val="Arial"/>
        <family val="2"/>
      </rPr>
      <t>9" up from sleeve cuff edge</t>
    </r>
  </si>
  <si>
    <r>
      <rPr>
        <sz val="7"/>
        <color rgb="FF052937"/>
        <rFont val="Arial"/>
        <family val="2"/>
      </rPr>
      <t>7 1/4 in</t>
    </r>
  </si>
  <si>
    <r>
      <rPr>
        <sz val="7"/>
        <color rgb="FF052937"/>
        <rFont val="Arial"/>
        <family val="2"/>
      </rPr>
      <t>Sleeve Opening Width- At Seam</t>
    </r>
  </si>
  <si>
    <r>
      <rPr>
        <sz val="7"/>
        <color rgb="FF052937"/>
        <rFont val="Arial"/>
        <family val="2"/>
      </rPr>
      <t>S&amp;K034</t>
    </r>
  </si>
  <si>
    <r>
      <rPr>
        <sz val="7"/>
        <color rgb="FF052937"/>
        <rFont val="Arial"/>
        <family val="2"/>
      </rPr>
      <t>Width at Seam</t>
    </r>
  </si>
  <si>
    <r>
      <rPr>
        <sz val="7"/>
        <color rgb="FF052937"/>
        <rFont val="Arial"/>
        <family val="2"/>
      </rPr>
      <t>4 3/4 in</t>
    </r>
  </si>
  <si>
    <r>
      <rPr>
        <sz val="7"/>
        <color rgb="FF052937"/>
        <rFont val="Arial"/>
        <family val="2"/>
      </rPr>
      <t>Sleeve Opening Width- At Edge</t>
    </r>
  </si>
  <si>
    <r>
      <rPr>
        <sz val="7"/>
        <color rgb="FF052937"/>
        <rFont val="Arial"/>
        <family val="2"/>
      </rPr>
      <t>S&amp;K73</t>
    </r>
  </si>
  <si>
    <r>
      <rPr>
        <sz val="7"/>
        <color rgb="FF052937"/>
        <rFont val="Arial"/>
        <family val="2"/>
      </rPr>
      <t>At edge</t>
    </r>
  </si>
  <si>
    <r>
      <rPr>
        <sz val="7"/>
        <color rgb="FF052937"/>
        <rFont val="Arial"/>
        <family val="2"/>
      </rPr>
      <t>3 3/4 in</t>
    </r>
  </si>
  <si>
    <r>
      <rPr>
        <sz val="7"/>
        <color rgb="FF052937"/>
        <rFont val="Arial"/>
        <family val="2"/>
      </rPr>
      <t>Sleeve Cuff Height</t>
    </r>
  </si>
  <si>
    <r>
      <rPr>
        <sz val="7"/>
        <color rgb="FF052937"/>
        <rFont val="Arial"/>
        <family val="2"/>
      </rPr>
      <t>S&amp;K36</t>
    </r>
  </si>
  <si>
    <r>
      <rPr>
        <sz val="7"/>
        <color rgb="FF052937"/>
        <rFont val="Arial"/>
        <family val="2"/>
      </rPr>
      <t>Cuff edge to seam</t>
    </r>
  </si>
  <si>
    <r>
      <rPr>
        <sz val="7"/>
        <color rgb="FF052937"/>
        <rFont val="Arial"/>
        <family val="2"/>
      </rPr>
      <t>Neck Trim Height</t>
    </r>
  </si>
  <si>
    <r>
      <rPr>
        <sz val="7"/>
        <color rgb="FF052937"/>
        <rFont val="Arial"/>
        <family val="2"/>
      </rPr>
      <t>S&amp;K020</t>
    </r>
  </si>
  <si>
    <r>
      <rPr>
        <sz val="7"/>
        <color rgb="FF052937"/>
        <rFont val="Arial"/>
        <family val="2"/>
      </rPr>
      <t>Neck Seam to trim edge</t>
    </r>
  </si>
  <si>
    <r>
      <rPr>
        <sz val="7"/>
        <color rgb="FF052937"/>
        <rFont val="Arial"/>
        <family val="2"/>
      </rPr>
      <t>7/8 in</t>
    </r>
  </si>
  <si>
    <r>
      <rPr>
        <sz val="7"/>
        <color rgb="FF052937"/>
        <rFont val="Arial"/>
        <family val="2"/>
      </rPr>
      <t>CF Artwork Placement below CF Neckline</t>
    </r>
  </si>
  <si>
    <r>
      <rPr>
        <sz val="7"/>
        <color rgb="FF052937"/>
        <rFont val="Arial"/>
        <family val="2"/>
      </rPr>
      <t>S&amp;K112</t>
    </r>
  </si>
  <si>
    <r>
      <rPr>
        <sz val="7"/>
        <color rgb="FF052937"/>
        <rFont val="Arial"/>
        <family val="2"/>
      </rPr>
      <t>3 1/2 in</t>
    </r>
  </si>
  <si>
    <t>THÔNG SỐ (THEO BƯỚC NHẢY )</t>
  </si>
  <si>
    <r>
      <rPr>
        <b/>
        <sz val="16"/>
        <color rgb="FF052937"/>
        <rFont val="Arial"/>
        <family val="2"/>
      </rPr>
      <t>Sample Size: M</t>
    </r>
  </si>
  <si>
    <r>
      <rPr>
        <sz val="12"/>
        <color rgb="FF052937"/>
        <rFont val="Arial"/>
        <family val="2"/>
      </rPr>
      <t>Front Body Length</t>
    </r>
  </si>
  <si>
    <r>
      <rPr>
        <sz val="12"/>
        <color rgb="FF052937"/>
        <rFont val="Arial"/>
        <family val="2"/>
      </rPr>
      <t>S&amp;K01</t>
    </r>
  </si>
  <si>
    <r>
      <rPr>
        <sz val="12"/>
        <color rgb="FF052937"/>
        <rFont val="Arial"/>
        <family val="2"/>
      </rPr>
      <t>HPS to bottom edge</t>
    </r>
  </si>
  <si>
    <r>
      <rPr>
        <sz val="12"/>
        <color rgb="FF052937"/>
        <rFont val="Arial"/>
        <family val="2"/>
      </rPr>
      <t>true</t>
    </r>
  </si>
  <si>
    <r>
      <rPr>
        <sz val="12"/>
        <color rgb="FF052937"/>
        <rFont val="Arial"/>
        <family val="2"/>
      </rPr>
      <t>Full</t>
    </r>
  </si>
  <si>
    <r>
      <rPr>
        <sz val="12"/>
        <color rgb="FF052937"/>
        <rFont val="Arial"/>
        <family val="2"/>
      </rPr>
      <t>1/2 in</t>
    </r>
  </si>
  <si>
    <r>
      <rPr>
        <sz val="12"/>
        <color rgb="FF052937"/>
        <rFont val="Arial"/>
        <family val="2"/>
      </rPr>
      <t>25 1/4 in</t>
    </r>
  </si>
  <si>
    <r>
      <rPr>
        <sz val="12"/>
        <color rgb="FF052937"/>
        <rFont val="Arial"/>
        <family val="2"/>
      </rPr>
      <t>26 1/8 in</t>
    </r>
  </si>
  <si>
    <r>
      <rPr>
        <sz val="12"/>
        <color rgb="FF052937"/>
        <rFont val="Arial"/>
        <family val="2"/>
      </rPr>
      <t>27 in</t>
    </r>
  </si>
  <si>
    <r>
      <rPr>
        <sz val="12"/>
        <color rgb="FF052937"/>
        <rFont val="Arial"/>
        <family val="2"/>
      </rPr>
      <t>Back Body Length</t>
    </r>
  </si>
  <si>
    <r>
      <rPr>
        <sz val="12"/>
        <color rgb="FF052937"/>
        <rFont val="Arial"/>
        <family val="2"/>
      </rPr>
      <t>S&amp;K02</t>
    </r>
  </si>
  <si>
    <r>
      <rPr>
        <sz val="12"/>
        <color rgb="FF052937"/>
        <rFont val="Arial"/>
        <family val="2"/>
      </rPr>
      <t>CB neck seam to bottom edge</t>
    </r>
  </si>
  <si>
    <r>
      <rPr>
        <sz val="12"/>
        <color rgb="FF052937"/>
        <rFont val="Arial"/>
        <family val="2"/>
      </rPr>
      <t>24 in</t>
    </r>
  </si>
  <si>
    <r>
      <rPr>
        <sz val="12"/>
        <color rgb="FF052937"/>
        <rFont val="Arial"/>
        <family val="2"/>
      </rPr>
      <t>24 7/8 in</t>
    </r>
  </si>
  <si>
    <r>
      <rPr>
        <sz val="12"/>
        <color rgb="FF052937"/>
        <rFont val="Arial"/>
        <family val="2"/>
      </rPr>
      <t>25 3/4 in</t>
    </r>
  </si>
  <si>
    <r>
      <rPr>
        <sz val="12"/>
        <color rgb="FF052937"/>
        <rFont val="Arial"/>
        <family val="2"/>
      </rPr>
      <t>Front Neck Drop</t>
    </r>
  </si>
  <si>
    <r>
      <rPr>
        <sz val="12"/>
        <color rgb="FF052937"/>
        <rFont val="Arial"/>
        <family val="2"/>
      </rPr>
      <t>S&amp;K04</t>
    </r>
  </si>
  <si>
    <r>
      <rPr>
        <sz val="12"/>
        <color rgb="FF052937"/>
        <rFont val="Arial"/>
        <family val="2"/>
      </rPr>
      <t>HPS to neck seam</t>
    </r>
  </si>
  <si>
    <r>
      <rPr>
        <sz val="12"/>
        <color rgb="FF052937"/>
        <rFont val="Arial"/>
        <family val="2"/>
      </rPr>
      <t>false</t>
    </r>
  </si>
  <si>
    <r>
      <rPr>
        <sz val="12"/>
        <color rgb="FF052937"/>
        <rFont val="Arial"/>
        <family val="2"/>
      </rPr>
      <t>1/8 in</t>
    </r>
  </si>
  <si>
    <r>
      <rPr>
        <sz val="12"/>
        <color rgb="FF052937"/>
        <rFont val="Arial"/>
        <family val="2"/>
      </rPr>
      <t>3 3/4 in</t>
    </r>
  </si>
  <si>
    <r>
      <rPr>
        <sz val="12"/>
        <color rgb="FF052937"/>
        <rFont val="Arial"/>
        <family val="2"/>
      </rPr>
      <t>3 7/8 in</t>
    </r>
  </si>
  <si>
    <r>
      <rPr>
        <sz val="12"/>
        <color rgb="FF052937"/>
        <rFont val="Arial"/>
        <family val="2"/>
      </rPr>
      <t>4 in</t>
    </r>
  </si>
  <si>
    <r>
      <rPr>
        <sz val="12"/>
        <color rgb="FF052937"/>
        <rFont val="Arial"/>
        <family val="2"/>
      </rPr>
      <t>Back Neck Drop</t>
    </r>
  </si>
  <si>
    <r>
      <rPr>
        <sz val="12"/>
        <color rgb="FF052937"/>
        <rFont val="Arial"/>
        <family val="2"/>
      </rPr>
      <t>S&amp;K05</t>
    </r>
  </si>
  <si>
    <r>
      <rPr>
        <sz val="12"/>
        <color rgb="FF052937"/>
        <rFont val="Arial"/>
        <family val="2"/>
      </rPr>
      <t>1 1/4 in</t>
    </r>
  </si>
  <si>
    <r>
      <rPr>
        <sz val="12"/>
        <color rgb="FF052937"/>
        <rFont val="Arial"/>
        <family val="2"/>
      </rPr>
      <t>Back Neck Width</t>
    </r>
  </si>
  <si>
    <r>
      <rPr>
        <sz val="12"/>
        <color rgb="FF052937"/>
        <rFont val="Arial"/>
        <family val="2"/>
      </rPr>
      <t>S&amp;K06</t>
    </r>
  </si>
  <si>
    <r>
      <rPr>
        <sz val="12"/>
        <color rgb="FF052937"/>
        <rFont val="Arial"/>
        <family val="2"/>
      </rPr>
      <t>Seam to seam at back neck, at HPS point</t>
    </r>
  </si>
  <si>
    <r>
      <rPr>
        <sz val="12"/>
        <color rgb="FF052937"/>
        <rFont val="Arial"/>
        <family val="2"/>
      </rPr>
      <t>1/4 in</t>
    </r>
  </si>
  <si>
    <r>
      <rPr>
        <sz val="12"/>
        <color rgb="FF052937"/>
        <rFont val="Arial"/>
        <family val="2"/>
      </rPr>
      <t>7 1/4 in</t>
    </r>
  </si>
  <si>
    <r>
      <rPr>
        <sz val="12"/>
        <color rgb="FF052937"/>
        <rFont val="Arial"/>
        <family val="2"/>
      </rPr>
      <t>7 1/2 in</t>
    </r>
  </si>
  <si>
    <r>
      <rPr>
        <sz val="12"/>
        <color rgb="FF052937"/>
        <rFont val="Arial"/>
        <family val="2"/>
      </rPr>
      <t>7 3/4 in</t>
    </r>
  </si>
  <si>
    <r>
      <rPr>
        <sz val="12"/>
        <color rgb="FF052937"/>
        <rFont val="Arial"/>
        <family val="2"/>
      </rPr>
      <t>Shoulder Seam Forward</t>
    </r>
  </si>
  <si>
    <r>
      <rPr>
        <sz val="12"/>
        <color rgb="FF052937"/>
        <rFont val="Arial"/>
        <family val="2"/>
      </rPr>
      <t>S&amp;K07</t>
    </r>
  </si>
  <si>
    <r>
      <rPr>
        <sz val="12"/>
        <color rgb="FF052937"/>
        <rFont val="Arial"/>
        <family val="2"/>
      </rPr>
      <t>HPS to seam</t>
    </r>
  </si>
  <si>
    <r>
      <rPr>
        <sz val="12"/>
        <color rgb="FF052937"/>
        <rFont val="Arial"/>
        <family val="2"/>
      </rPr>
      <t>Shoulder Slope</t>
    </r>
  </si>
  <si>
    <r>
      <rPr>
        <sz val="12"/>
        <color rgb="FF052937"/>
        <rFont val="Arial"/>
        <family val="2"/>
      </rPr>
      <t>S&amp;K08</t>
    </r>
  </si>
  <si>
    <r>
      <rPr>
        <sz val="12"/>
        <color rgb="FF052937"/>
        <rFont val="Arial"/>
        <family val="2"/>
      </rPr>
      <t>Shoulder point perpendicular to HPS</t>
    </r>
  </si>
  <si>
    <r>
      <rPr>
        <sz val="12"/>
        <color rgb="FF052937"/>
        <rFont val="Arial"/>
        <family val="2"/>
      </rPr>
      <t>1 3/4 in</t>
    </r>
  </si>
  <si>
    <r>
      <rPr>
        <sz val="12"/>
        <color rgb="FF052937"/>
        <rFont val="Arial"/>
        <family val="2"/>
      </rPr>
      <t>Across Shoulder</t>
    </r>
  </si>
  <si>
    <r>
      <rPr>
        <sz val="12"/>
        <color rgb="FF052937"/>
        <rFont val="Arial"/>
        <family val="2"/>
      </rPr>
      <t>S&amp;K09</t>
    </r>
  </si>
  <si>
    <r>
      <rPr>
        <sz val="12"/>
        <color rgb="FF052937"/>
        <rFont val="Arial"/>
        <family val="2"/>
      </rPr>
      <t>Seam to seam</t>
    </r>
  </si>
  <si>
    <r>
      <rPr>
        <sz val="12"/>
        <color rgb="FF052937"/>
        <rFont val="Arial"/>
        <family val="2"/>
      </rPr>
      <t>Half</t>
    </r>
  </si>
  <si>
    <r>
      <rPr>
        <sz val="12"/>
        <color rgb="FF052937"/>
        <rFont val="Arial"/>
        <family val="2"/>
      </rPr>
      <t>3/8 in</t>
    </r>
  </si>
  <si>
    <r>
      <rPr>
        <sz val="12"/>
        <color rgb="FF052937"/>
        <rFont val="Arial"/>
        <family val="2"/>
      </rPr>
      <t>17 in</t>
    </r>
  </si>
  <si>
    <r>
      <rPr>
        <sz val="12"/>
        <color rgb="FF052937"/>
        <rFont val="Arial"/>
        <family val="2"/>
      </rPr>
      <t>17 3/4 in</t>
    </r>
  </si>
  <si>
    <r>
      <rPr>
        <sz val="12"/>
        <color rgb="FF052937"/>
        <rFont val="Arial"/>
        <family val="2"/>
      </rPr>
      <t>18 1/2 in</t>
    </r>
  </si>
  <si>
    <r>
      <rPr>
        <sz val="12"/>
        <color rgb="FF052937"/>
        <rFont val="Arial"/>
        <family val="2"/>
      </rPr>
      <t>Across Front</t>
    </r>
  </si>
  <si>
    <r>
      <rPr>
        <sz val="12"/>
        <color rgb="FF052937"/>
        <rFont val="Arial"/>
        <family val="2"/>
      </rPr>
      <t>S&amp;K010</t>
    </r>
  </si>
  <si>
    <r>
      <rPr>
        <sz val="12"/>
        <color rgb="FF052937"/>
        <rFont val="Arial"/>
        <family val="2"/>
      </rPr>
      <t>7" dwn from HPS, Seam to seam</t>
    </r>
  </si>
  <si>
    <r>
      <rPr>
        <sz val="12"/>
        <color rgb="FF052937"/>
        <rFont val="Arial"/>
        <family val="2"/>
      </rPr>
      <t>15 3/4 in</t>
    </r>
  </si>
  <si>
    <r>
      <rPr>
        <sz val="12"/>
        <color rgb="FF052937"/>
        <rFont val="Arial"/>
        <family val="2"/>
      </rPr>
      <t>16 1/2 in</t>
    </r>
  </si>
  <si>
    <r>
      <rPr>
        <sz val="12"/>
        <color rgb="FF052937"/>
        <rFont val="Arial"/>
        <family val="2"/>
      </rPr>
      <t>17 1/4 in</t>
    </r>
  </si>
  <si>
    <r>
      <rPr>
        <sz val="12"/>
        <color rgb="FF052937"/>
        <rFont val="Arial"/>
        <family val="2"/>
      </rPr>
      <t>Across Back</t>
    </r>
  </si>
  <si>
    <r>
      <rPr>
        <sz val="12"/>
        <color rgb="FF052937"/>
        <rFont val="Arial"/>
        <family val="2"/>
      </rPr>
      <t>S&amp;K011</t>
    </r>
  </si>
  <si>
    <r>
      <rPr>
        <sz val="12"/>
        <color rgb="FF052937"/>
        <rFont val="Arial"/>
        <family val="2"/>
      </rPr>
      <t>7" dwn from HPS, Seam to Seam</t>
    </r>
  </si>
  <si>
    <r>
      <rPr>
        <sz val="12"/>
        <color rgb="FF052937"/>
        <rFont val="Arial"/>
        <family val="2"/>
      </rPr>
      <t>16 1/4 in</t>
    </r>
  </si>
  <si>
    <r>
      <rPr>
        <sz val="12"/>
        <color rgb="FF052937"/>
        <rFont val="Arial"/>
        <family val="2"/>
      </rPr>
      <t>Chest Width</t>
    </r>
  </si>
  <si>
    <r>
      <rPr>
        <sz val="12"/>
        <color rgb="FF052937"/>
        <rFont val="Arial"/>
        <family val="2"/>
      </rPr>
      <t>S&amp;K012</t>
    </r>
  </si>
  <si>
    <r>
      <rPr>
        <sz val="12"/>
        <color rgb="FF052937"/>
        <rFont val="Arial"/>
        <family val="2"/>
      </rPr>
      <t>1" Below armhole- edge to edge</t>
    </r>
  </si>
  <si>
    <r>
      <rPr>
        <sz val="12"/>
        <color rgb="FF052937"/>
        <rFont val="Arial"/>
        <family val="2"/>
      </rPr>
      <t>21 in</t>
    </r>
  </si>
  <si>
    <r>
      <rPr>
        <sz val="12"/>
        <color rgb="FF052937"/>
        <rFont val="Arial"/>
        <family val="2"/>
      </rPr>
      <t>22 in</t>
    </r>
  </si>
  <si>
    <r>
      <rPr>
        <sz val="12"/>
        <color rgb="FF052937"/>
        <rFont val="Arial"/>
        <family val="2"/>
      </rPr>
      <t>23 in</t>
    </r>
  </si>
  <si>
    <r>
      <rPr>
        <sz val="12"/>
        <color rgb="FF052937"/>
        <rFont val="Arial"/>
        <family val="2"/>
      </rPr>
      <t>Bottom Opening Width- At Seam</t>
    </r>
  </si>
  <si>
    <r>
      <rPr>
        <sz val="12"/>
        <color rgb="FF052937"/>
        <rFont val="Arial"/>
        <family val="2"/>
      </rPr>
      <t>S&amp;K108</t>
    </r>
  </si>
  <si>
    <r>
      <rPr>
        <sz val="12"/>
        <color rgb="FF052937"/>
        <rFont val="Arial"/>
        <family val="2"/>
      </rPr>
      <t>Straight with seam relaxed</t>
    </r>
  </si>
  <si>
    <r>
      <rPr>
        <sz val="12"/>
        <color rgb="FF052937"/>
        <rFont val="Arial"/>
        <family val="2"/>
      </rPr>
      <t>17 1/2 in</t>
    </r>
  </si>
  <si>
    <r>
      <rPr>
        <sz val="12"/>
        <color rgb="FF052937"/>
        <rFont val="Arial"/>
        <family val="2"/>
      </rPr>
      <t>19 1/2 in</t>
    </r>
  </si>
  <si>
    <r>
      <rPr>
        <sz val="12"/>
        <color rgb="FF052937"/>
        <rFont val="Arial"/>
        <family val="2"/>
      </rPr>
      <t>Bottom Opening Width- At Edge</t>
    </r>
  </si>
  <si>
    <r>
      <rPr>
        <sz val="12"/>
        <color rgb="FF052937"/>
        <rFont val="Arial"/>
        <family val="2"/>
      </rPr>
      <t>S&amp;K013</t>
    </r>
  </si>
  <si>
    <r>
      <rPr>
        <sz val="12"/>
        <color rgb="FF052937"/>
        <rFont val="Arial"/>
        <family val="2"/>
      </rPr>
      <t>At bottom edge</t>
    </r>
  </si>
  <si>
    <r>
      <rPr>
        <sz val="12"/>
        <color rgb="FF052937"/>
        <rFont val="Arial"/>
        <family val="2"/>
      </rPr>
      <t>15 in</t>
    </r>
  </si>
  <si>
    <r>
      <rPr>
        <sz val="12"/>
        <color rgb="FF052937"/>
        <rFont val="Arial"/>
        <family val="2"/>
      </rPr>
      <t>16 in</t>
    </r>
  </si>
  <si>
    <r>
      <rPr>
        <sz val="12"/>
        <color rgb="FF052937"/>
        <rFont val="Arial"/>
        <family val="2"/>
      </rPr>
      <t>Bottom Hem Height</t>
    </r>
  </si>
  <si>
    <r>
      <rPr>
        <sz val="12"/>
        <color rgb="FF052937"/>
        <rFont val="Arial"/>
        <family val="2"/>
      </rPr>
      <t>S&amp;K014</t>
    </r>
  </si>
  <si>
    <r>
      <rPr>
        <sz val="12"/>
        <color rgb="FF052937"/>
        <rFont val="Arial"/>
        <family val="2"/>
      </rPr>
      <t>Bottom edge to stitch line or trim seam</t>
    </r>
  </si>
  <si>
    <r>
      <rPr>
        <sz val="12"/>
        <color rgb="FF052937"/>
        <rFont val="Arial"/>
        <family val="2"/>
      </rPr>
      <t>3 in</t>
    </r>
  </si>
  <si>
    <r>
      <rPr>
        <sz val="12"/>
        <color rgb="FF052937"/>
        <rFont val="Arial"/>
        <family val="2"/>
      </rPr>
      <t>Sleeve Length from CB Neck</t>
    </r>
  </si>
  <si>
    <r>
      <rPr>
        <sz val="12"/>
        <color rgb="FF052937"/>
        <rFont val="Arial"/>
        <family val="2"/>
      </rPr>
      <t>S&amp;K032</t>
    </r>
  </si>
  <si>
    <r>
      <rPr>
        <sz val="12"/>
        <color rgb="FF052937"/>
        <rFont val="Arial"/>
        <family val="2"/>
      </rPr>
      <t>3-point measure from CB Neck to shoulder point to sleeve edge</t>
    </r>
  </si>
  <si>
    <r>
      <rPr>
        <sz val="12"/>
        <color rgb="FF052937"/>
        <rFont val="Arial"/>
        <family val="2"/>
      </rPr>
      <t>33 in</t>
    </r>
  </si>
  <si>
    <r>
      <rPr>
        <sz val="12"/>
        <color rgb="FF052937"/>
        <rFont val="Arial"/>
        <family val="2"/>
      </rPr>
      <t>34 in</t>
    </r>
  </si>
  <si>
    <r>
      <rPr>
        <sz val="12"/>
        <color rgb="FF052937"/>
        <rFont val="Arial"/>
        <family val="2"/>
      </rPr>
      <t>35 in</t>
    </r>
  </si>
  <si>
    <r>
      <rPr>
        <sz val="12"/>
        <color rgb="FF052937"/>
        <rFont val="Arial"/>
        <family val="2"/>
      </rPr>
      <t>Armhole Drop</t>
    </r>
  </si>
  <si>
    <r>
      <rPr>
        <sz val="12"/>
        <color rgb="FF052937"/>
        <rFont val="Arial"/>
        <family val="2"/>
      </rPr>
      <t>S&amp;K016</t>
    </r>
  </si>
  <si>
    <r>
      <rPr>
        <sz val="12"/>
        <color rgb="FF052937"/>
        <rFont val="Arial"/>
        <family val="2"/>
      </rPr>
      <t>Below HPS - measure perpendicular</t>
    </r>
  </si>
  <si>
    <r>
      <rPr>
        <sz val="12"/>
        <color rgb="FF052937"/>
        <rFont val="Arial"/>
        <family val="2"/>
      </rPr>
      <t>11 3/4 in</t>
    </r>
  </si>
  <si>
    <r>
      <rPr>
        <sz val="12"/>
        <color rgb="FF052937"/>
        <rFont val="Arial"/>
        <family val="2"/>
      </rPr>
      <t>12 1/8 in</t>
    </r>
  </si>
  <si>
    <r>
      <rPr>
        <sz val="12"/>
        <color rgb="FF052937"/>
        <rFont val="Arial"/>
        <family val="2"/>
      </rPr>
      <t>12 1/2 in</t>
    </r>
  </si>
  <si>
    <r>
      <rPr>
        <sz val="12"/>
        <color rgb="FF052937"/>
        <rFont val="Arial"/>
        <family val="2"/>
      </rPr>
      <t>Bicep Width</t>
    </r>
  </si>
  <si>
    <r>
      <rPr>
        <sz val="12"/>
        <color rgb="FF052937"/>
        <rFont val="Arial"/>
        <family val="2"/>
      </rPr>
      <t>S&amp;K017</t>
    </r>
  </si>
  <si>
    <r>
      <rPr>
        <sz val="12"/>
        <color rgb="FF052937"/>
        <rFont val="Arial"/>
        <family val="2"/>
      </rPr>
      <t>1" below armhole- edge to edge</t>
    </r>
  </si>
  <si>
    <r>
      <rPr>
        <sz val="12"/>
        <color rgb="FF052937"/>
        <rFont val="Arial"/>
        <family val="2"/>
      </rPr>
      <t>8 1/2 in</t>
    </r>
  </si>
  <si>
    <r>
      <rPr>
        <sz val="12"/>
        <color rgb="FF052937"/>
        <rFont val="Arial"/>
        <family val="2"/>
      </rPr>
      <t>8 7/8 in</t>
    </r>
  </si>
  <si>
    <r>
      <rPr>
        <sz val="12"/>
        <color rgb="FF052937"/>
        <rFont val="Arial"/>
        <family val="2"/>
      </rPr>
      <t>9 1/4 in</t>
    </r>
  </si>
  <si>
    <r>
      <rPr>
        <sz val="12"/>
        <color rgb="FF052937"/>
        <rFont val="Arial"/>
        <family val="2"/>
      </rPr>
      <t>Forearm Width</t>
    </r>
  </si>
  <si>
    <r>
      <rPr>
        <sz val="12"/>
        <color rgb="FF052937"/>
        <rFont val="Arial"/>
        <family val="2"/>
      </rPr>
      <t>S&amp;K033</t>
    </r>
  </si>
  <si>
    <r>
      <rPr>
        <sz val="12"/>
        <color rgb="FF052937"/>
        <rFont val="Arial"/>
        <family val="2"/>
      </rPr>
      <t>9" up from sleeve cuff edge</t>
    </r>
  </si>
  <si>
    <r>
      <rPr>
        <sz val="12"/>
        <color rgb="FF052937"/>
        <rFont val="Arial"/>
        <family val="2"/>
      </rPr>
      <t>6 3/4 in</t>
    </r>
  </si>
  <si>
    <r>
      <rPr>
        <sz val="12"/>
        <color rgb="FF052937"/>
        <rFont val="Arial"/>
        <family val="2"/>
      </rPr>
      <t>7 in</t>
    </r>
  </si>
  <si>
    <r>
      <rPr>
        <sz val="12"/>
        <color rgb="FF052937"/>
        <rFont val="Arial"/>
        <family val="2"/>
      </rPr>
      <t>Sleeve Opening Width- At Seam</t>
    </r>
  </si>
  <si>
    <r>
      <rPr>
        <sz val="12"/>
        <color rgb="FF052937"/>
        <rFont val="Arial"/>
        <family val="2"/>
      </rPr>
      <t>S&amp;K034</t>
    </r>
  </si>
  <si>
    <r>
      <rPr>
        <sz val="12"/>
        <color rgb="FF052937"/>
        <rFont val="Arial"/>
        <family val="2"/>
      </rPr>
      <t>Width at Seam</t>
    </r>
  </si>
  <si>
    <r>
      <rPr>
        <sz val="12"/>
        <color rgb="FF052937"/>
        <rFont val="Arial"/>
        <family val="2"/>
      </rPr>
      <t>4 1/4 in</t>
    </r>
  </si>
  <si>
    <r>
      <rPr>
        <sz val="12"/>
        <color rgb="FF052937"/>
        <rFont val="Arial"/>
        <family val="2"/>
      </rPr>
      <t>4 1/2 in</t>
    </r>
  </si>
  <si>
    <r>
      <rPr>
        <sz val="12"/>
        <color rgb="FF052937"/>
        <rFont val="Arial"/>
        <family val="2"/>
      </rPr>
      <t>4 3/4 in</t>
    </r>
  </si>
  <si>
    <r>
      <rPr>
        <sz val="12"/>
        <color rgb="FF052937"/>
        <rFont val="Arial"/>
        <family val="2"/>
      </rPr>
      <t>Sleeve Opening Width- At Edge</t>
    </r>
  </si>
  <si>
    <r>
      <rPr>
        <sz val="12"/>
        <color rgb="FF052937"/>
        <rFont val="Arial"/>
        <family val="2"/>
      </rPr>
      <t>S&amp;K73</t>
    </r>
  </si>
  <si>
    <r>
      <rPr>
        <sz val="12"/>
        <color rgb="FF052937"/>
        <rFont val="Arial"/>
        <family val="2"/>
      </rPr>
      <t>At edge</t>
    </r>
  </si>
  <si>
    <r>
      <rPr>
        <sz val="12"/>
        <color rgb="FF052937"/>
        <rFont val="Arial"/>
        <family val="2"/>
      </rPr>
      <t>3 1/4 in</t>
    </r>
  </si>
  <si>
    <r>
      <rPr>
        <sz val="12"/>
        <color rgb="FF052937"/>
        <rFont val="Arial"/>
        <family val="2"/>
      </rPr>
      <t>3 1/2 in</t>
    </r>
  </si>
  <si>
    <r>
      <rPr>
        <sz val="12"/>
        <color rgb="FF052937"/>
        <rFont val="Arial"/>
        <family val="2"/>
      </rPr>
      <t>Sleeve Cuff Height</t>
    </r>
  </si>
  <si>
    <r>
      <rPr>
        <sz val="12"/>
        <color rgb="FF052937"/>
        <rFont val="Arial"/>
        <family val="2"/>
      </rPr>
      <t>S&amp;K36</t>
    </r>
  </si>
  <si>
    <r>
      <rPr>
        <sz val="12"/>
        <color rgb="FF052937"/>
        <rFont val="Arial"/>
        <family val="2"/>
      </rPr>
      <t>Cuff edge to seam</t>
    </r>
  </si>
  <si>
    <r>
      <rPr>
        <sz val="12"/>
        <color rgb="FF052937"/>
        <rFont val="Arial"/>
        <family val="2"/>
      </rPr>
      <t>Neck Trim Height</t>
    </r>
  </si>
  <si>
    <r>
      <rPr>
        <sz val="12"/>
        <color rgb="FF052937"/>
        <rFont val="Arial"/>
        <family val="2"/>
      </rPr>
      <t>S&amp;K020</t>
    </r>
  </si>
  <si>
    <r>
      <rPr>
        <sz val="12"/>
        <color rgb="FF052937"/>
        <rFont val="Arial"/>
        <family val="2"/>
      </rPr>
      <t>Neck Seam to trim edge</t>
    </r>
  </si>
  <si>
    <r>
      <rPr>
        <sz val="12"/>
        <color rgb="FF052937"/>
        <rFont val="Arial"/>
        <family val="2"/>
      </rPr>
      <t>7/8 in</t>
    </r>
  </si>
  <si>
    <r>
      <rPr>
        <sz val="12"/>
        <color rgb="FF052937"/>
        <rFont val="Arial"/>
        <family val="2"/>
      </rPr>
      <t>CF Artwork Placement below CF Neckline</t>
    </r>
  </si>
  <si>
    <r>
      <rPr>
        <sz val="12"/>
        <color rgb="FF052937"/>
        <rFont val="Arial"/>
        <family val="2"/>
      </rPr>
      <t>S&amp;K112</t>
    </r>
  </si>
  <si>
    <r>
      <rPr>
        <sz val="12"/>
        <color rgb="FF052937"/>
        <rFont val="Arial"/>
        <family val="2"/>
      </rPr>
      <t>3 3/8 in</t>
    </r>
  </si>
  <si>
    <t>FW23CS021 Mets Crewneck- 1st FIT - Nina Chavez Booth - COMMENT MẪU FIT</t>
  </si>
  <si>
    <r>
      <rPr>
        <sz val="12"/>
        <color rgb="FF8595A3"/>
        <rFont val="Arial"/>
        <family val="2"/>
      </rPr>
      <t>CREATED ON MAY 18, 2023 5:38 PM</t>
    </r>
  </si>
  <si>
    <r>
      <rPr>
        <sz val="12"/>
        <color rgb="FF8595A3"/>
        <rFont val="Arial"/>
        <family val="2"/>
      </rPr>
      <t>1ST PROTO: SIZE:M, CREATED AT: 05-18-2023</t>
    </r>
  </si>
  <si>
    <r>
      <rPr>
        <sz val="12"/>
        <rFont val="Arial"/>
        <family val="2"/>
      </rPr>
      <t>FIT DATE: 5.18.23</t>
    </r>
  </si>
  <si>
    <r>
      <rPr>
        <sz val="12"/>
        <rFont val="Arial"/>
        <family val="2"/>
      </rPr>
      <t>STATUS: Please submit PPS with all corrections, in correct fabric, color, with correct size artwork @ CF.</t>
    </r>
  </si>
  <si>
    <t>CẦN MAY LẠI MẪU PPS CÓ ĐIỀU CHỈNH, ĐÚNG VẢI, MÀU VÀ ĐÚNG KÍCH HÌNH THÊU Ở THÂN TRƯỚC</t>
  </si>
  <si>
    <t>CONSTRUCTION:</t>
  </si>
  <si>
    <t>1. Chainstitch artwork on the sample looks good</t>
  </si>
  <si>
    <t>a. Please trim backing just a bit closer/cleaner.  See photo.</t>
  </si>
  <si>
    <t>HÌNH THÊU THÂN TRƯỚC ĐẸP NHƯNG CẦN PHẢI CẮT/XÉN BỚT PHẦN ĐẾ THỪA CỦA HÌNH THÊU ( XEM HÌNH MINH HỌA)</t>
  </si>
  <si>
    <t>FIT COMMENTS:</t>
  </si>
  <si>
    <t>1. Drop the front neck 1/4".  New spec is 4".</t>
  </si>
  <si>
    <t>HẠ CỔ TRƯỚC THÊM 1/4". THÔNG SỐ MỚI LÀ 4"</t>
  </si>
  <si>
    <t>2. Increase the shoulder width 1/2".  We are measuring 18" on the sample now.</t>
  </si>
  <si>
    <t>TĂNG THÊM NGANG VAI 1/2". THỐNG SỐ TRÊN MẪU FIT KHÁCH ĐO LÀ 18"</t>
  </si>
  <si>
    <t>3. Bring the across front and across back widths, back to spec.  Both are measuring small.</t>
  </si>
  <si>
    <t>TẤT CÁC CÁC THÔNG SỐ THÂN TRƯỚC VÀ SAU KHÁCH ĐO ĐỀU BỊ ÂM. VUI LÒNG KIỂM TRA</t>
  </si>
  <si>
    <t>4. Chest is within tolerance, please just ensure it meets spec of 23".</t>
  </si>
  <si>
    <t>NGANG NGỰC TRONG DUNG SAI NHƯNG ĐẢM BẢO THEO THÔNG SÔ 23"</t>
  </si>
  <si>
    <r>
      <rPr>
        <sz val="12"/>
        <rFont val="Arial"/>
        <family val="2"/>
      </rPr>
      <t>5. For bottom opening widths, please do not cut/narrow body to the relaxed measurement given.  That's too narrow and shape is odd.</t>
    </r>
  </si>
  <si>
    <t>NGANG LAI , KHÔNG CÓ CẮT GIẢM THÔNG SỐ ĐO THƯỜNG. CÁI DÁNG ÁO BỊ HẸP VỚI  NHÌN KÌ CỤC ( XEM HÌNH SKETCH)</t>
  </si>
  <si>
    <t>a. The bottom rib should be pulling in the body to that relaxed measurement given.</t>
  </si>
  <si>
    <t>RIB LAI PHẢI ĐẨY/ ÔM THÂN KHI ĐO THƯỜNG</t>
  </si>
  <si>
    <t>b. Extended measurement/ width of the body above the rib should be a closer width to the chest (At least 21 1/2" wide or wider)</t>
  </si>
  <si>
    <t>VUI LÒNG TĂNG CHIỀU NGANG THÂN ÁO- PHẦN PHÍA TRÊN VẢI RIB GẦN VỚI NGANG NGỰC 21 1/2" HOẶC LỚN HƠN</t>
  </si>
  <si>
    <t>c. We need to create that sweatshirt blouson effect.  Rib has enough recovery that it should be easy to meet the relaxed widths after applied.  Let us know if there are questions about this.  :)</t>
  </si>
  <si>
    <t>CẦN CÓ HIỆU ỨNG ÁO PHẦN TRÊN BO LAI DƯ RA HƠN PHẦN RIB. ĐIỀU RIB LAI ĐỂ CÓ THỂ ĐỦ ĐÀN HỒI VỀ VỚI THÔNG SỐ ĐÓ THƯỜNG. CÓ THẮC MẮC THÌ PHẢN HỒI LẠI</t>
  </si>
  <si>
    <t>6. We are measuring only 34" for the sleeve length.  Please increase back to spec.</t>
  </si>
  <si>
    <t>DÀI TAY ÁO ĐO CHỈ CÓ 34" . Vui lòng tăng lên để đạt thông số.</t>
  </si>
  <si>
    <t>7. Armhole drop is too high for this stiff fabric.  Please drop to give more room here.  New spec is 12 1/2".</t>
  </si>
  <si>
    <t>HẠ NÁCH CẠN QUÁ CHO VẢI CỨNG NÀY. VUI LÒNG TĂNG THÊM ĐỂ NGƯỜI MẶC THOẢI MÁI ( XEM HÌNH ĐÍNH KÈM). THÔNG SỐ MỚI 12 1/2"</t>
  </si>
  <si>
    <t>a. Increase bicep and forearm width slightly.</t>
  </si>
  <si>
    <t>TĂNG NGANG BẮP TAY VÀ KHỦY TAY THÊM 1 CHÚT</t>
  </si>
  <si>
    <t>FW23CS021 Mets  Crewneck</t>
  </si>
  <si>
    <t>THÔNG SỐ (ÁO MẪU FIT)</t>
  </si>
  <si>
    <t xml:space="preserve">POINT OF MEASURE    </t>
  </si>
  <si>
    <t xml:space="preserve"> CODE</t>
  </si>
  <si>
    <t>HOW TO
MEASURE</t>
  </si>
  <si>
    <t>EXPECTED</t>
  </si>
  <si>
    <t>1ST PROTO - RCVD</t>
  </si>
  <si>
    <t>VARIANCE</t>
  </si>
  <si>
    <t xml:space="preserve">REVISED SPEC             </t>
  </si>
  <si>
    <t>MEASUREMENT NOTES</t>
  </si>
  <si>
    <r>
      <rPr>
        <sz val="12"/>
        <color rgb="FF052937"/>
        <rFont val="Arial"/>
        <family val="2"/>
      </rPr>
      <t>S&amp;K0 1</t>
    </r>
  </si>
  <si>
    <r>
      <rPr>
        <sz val="12"/>
        <color rgb="FF052937"/>
        <rFont val="Arial"/>
        <family val="2"/>
      </rPr>
      <t>Fu ll</t>
    </r>
  </si>
  <si>
    <r>
      <rPr>
        <b/>
        <sz val="12"/>
        <color rgb="FF052937"/>
        <rFont val="Arial"/>
        <family val="2"/>
      </rPr>
      <t>27 in</t>
    </r>
  </si>
  <si>
    <r>
      <rPr>
        <sz val="12"/>
        <color rgb="FF052937"/>
        <rFont val="Arial"/>
        <family val="2"/>
      </rPr>
      <t>26 3/4 in</t>
    </r>
  </si>
  <si>
    <r>
      <rPr>
        <sz val="12"/>
        <color rgb="FF052937"/>
        <rFont val="Arial"/>
        <family val="2"/>
      </rPr>
      <t>-1/4 in</t>
    </r>
  </si>
  <si>
    <r>
      <rPr>
        <sz val="12"/>
        <color rgb="FF052937"/>
        <rFont val="Arial"/>
        <family val="2"/>
      </rPr>
      <t>S&amp;K0 2</t>
    </r>
  </si>
  <si>
    <r>
      <rPr>
        <b/>
        <sz val="12"/>
        <color rgb="FF052937"/>
        <rFont val="Arial"/>
        <family val="2"/>
      </rPr>
      <t>25 3/4
in</t>
    </r>
  </si>
  <si>
    <r>
      <rPr>
        <sz val="12"/>
        <color rgb="FF052937"/>
        <rFont val="Arial"/>
        <family val="2"/>
      </rPr>
      <t>25 1/2 in</t>
    </r>
  </si>
  <si>
    <r>
      <rPr>
        <sz val="12"/>
        <color rgb="FF052937"/>
        <rFont val="Arial"/>
        <family val="2"/>
      </rPr>
      <t>S&amp;K0 4</t>
    </r>
  </si>
  <si>
    <r>
      <rPr>
        <b/>
        <sz val="12"/>
        <color rgb="FF052937"/>
        <rFont val="Arial"/>
        <family val="2"/>
      </rPr>
      <t>3 3/4
in</t>
    </r>
  </si>
  <si>
    <r>
      <rPr>
        <sz val="12"/>
        <color rgb="FF052937"/>
        <rFont val="Arial"/>
        <family val="2"/>
      </rPr>
      <t>0 in</t>
    </r>
  </si>
  <si>
    <r>
      <t>Drop neck 1/4"</t>
    </r>
    <r>
      <rPr>
        <b/>
        <sz val="12"/>
        <color rgb="FF052937"/>
        <rFont val="Arial"/>
        <family val="2"/>
      </rPr>
      <t>&gt;&gt; Hạ thêm 1/4"</t>
    </r>
  </si>
  <si>
    <r>
      <rPr>
        <sz val="12"/>
        <color rgb="FF052937"/>
        <rFont val="Arial"/>
        <family val="2"/>
      </rPr>
      <t>S&amp;K0 5</t>
    </r>
  </si>
  <si>
    <r>
      <rPr>
        <b/>
        <sz val="12"/>
        <color rgb="FF052937"/>
        <rFont val="Arial"/>
        <family val="2"/>
      </rPr>
      <t>1 1/4
in</t>
    </r>
  </si>
  <si>
    <r>
      <rPr>
        <sz val="12"/>
        <color rgb="FF052937"/>
        <rFont val="Arial"/>
        <family val="2"/>
      </rPr>
      <t>S&amp;K0 6</t>
    </r>
  </si>
  <si>
    <r>
      <rPr>
        <b/>
        <sz val="12"/>
        <color rgb="FF052937"/>
        <rFont val="Arial"/>
        <family val="2"/>
      </rPr>
      <t>7 3/4
in</t>
    </r>
  </si>
  <si>
    <r>
      <rPr>
        <sz val="12"/>
        <color rgb="FF052937"/>
        <rFont val="Arial"/>
        <family val="2"/>
      </rPr>
      <t>7 5/8 in</t>
    </r>
  </si>
  <si>
    <r>
      <rPr>
        <sz val="12"/>
        <color rgb="FF052937"/>
        <rFont val="Arial"/>
        <family val="2"/>
      </rPr>
      <t>-1/8 in</t>
    </r>
  </si>
  <si>
    <r>
      <rPr>
        <sz val="12"/>
        <color rgb="FF052937"/>
        <rFont val="Arial"/>
        <family val="2"/>
      </rPr>
      <t>S&amp;K0 7</t>
    </r>
  </si>
  <si>
    <r>
      <rPr>
        <b/>
        <sz val="12"/>
        <color rgb="FF052937"/>
        <rFont val="Arial"/>
        <family val="2"/>
      </rPr>
      <t>1/2 in</t>
    </r>
  </si>
  <si>
    <r>
      <rPr>
        <sz val="12"/>
        <color rgb="FF052937"/>
        <rFont val="Arial"/>
        <family val="2"/>
      </rPr>
      <t>S&amp;K0 8</t>
    </r>
  </si>
  <si>
    <r>
      <rPr>
        <b/>
        <sz val="12"/>
        <color rgb="FF052937"/>
        <rFont val="Arial"/>
        <family val="2"/>
      </rPr>
      <t>1 3/4
in</t>
    </r>
  </si>
  <si>
    <r>
      <rPr>
        <sz val="12"/>
        <color rgb="FF052937"/>
        <rFont val="Arial"/>
        <family val="2"/>
      </rPr>
      <t>1 7/8 in</t>
    </r>
  </si>
  <si>
    <r>
      <rPr>
        <sz val="12"/>
        <color rgb="FF052937"/>
        <rFont val="Arial"/>
        <family val="2"/>
      </rPr>
      <t>S&amp;K0 9</t>
    </r>
  </si>
  <si>
    <r>
      <rPr>
        <sz val="12"/>
        <color rgb="FF052937"/>
        <rFont val="Arial"/>
        <family val="2"/>
      </rPr>
      <t>Ha lf</t>
    </r>
  </si>
  <si>
    <r>
      <rPr>
        <b/>
        <sz val="12"/>
        <color rgb="FF052937"/>
        <rFont val="Arial"/>
        <family val="2"/>
      </rPr>
      <t>18 1/4
in</t>
    </r>
  </si>
  <si>
    <r>
      <rPr>
        <sz val="12"/>
        <color rgb="FF052937"/>
        <rFont val="Arial"/>
        <family val="2"/>
      </rPr>
      <t>18 in</t>
    </r>
  </si>
  <si>
    <r>
      <rPr>
        <sz val="12"/>
        <color rgb="FF052937"/>
        <rFont val="Arial"/>
        <family val="2"/>
      </rPr>
      <t>Increase 1/2"</t>
    </r>
    <r>
      <rPr>
        <sz val="12"/>
        <rFont val="Arial"/>
        <family val="2"/>
      </rPr>
      <t xml:space="preserve"> </t>
    </r>
    <r>
      <rPr>
        <b/>
        <sz val="12"/>
        <rFont val="Arial"/>
        <family val="2"/>
      </rPr>
      <t>&gt;&gt; Tăng 1/2"</t>
    </r>
  </si>
  <si>
    <r>
      <rPr>
        <sz val="12"/>
        <color rgb="FF052937"/>
        <rFont val="Arial"/>
        <family val="2"/>
      </rPr>
      <t>S&amp;K0 10</t>
    </r>
  </si>
  <si>
    <r>
      <rPr>
        <b/>
        <sz val="12"/>
        <color rgb="FF052937"/>
        <rFont val="Arial"/>
        <family val="2"/>
      </rPr>
      <t>17 1/4
in</t>
    </r>
  </si>
  <si>
    <r>
      <rPr>
        <sz val="12"/>
        <color rgb="FF052937"/>
        <rFont val="Arial"/>
        <family val="2"/>
      </rPr>
      <t>16 3/4 in</t>
    </r>
  </si>
  <si>
    <r>
      <rPr>
        <sz val="12"/>
        <color rgb="FF052937"/>
        <rFont val="Arial"/>
        <family val="2"/>
      </rPr>
      <t>-1/2 in</t>
    </r>
  </si>
  <si>
    <r>
      <rPr>
        <sz val="12"/>
        <color rgb="FF052937"/>
        <rFont val="Arial"/>
        <family val="2"/>
      </rPr>
      <t>Bring back to spec</t>
    </r>
    <r>
      <rPr>
        <b/>
        <sz val="12"/>
        <rFont val="Arial"/>
        <family val="2"/>
      </rPr>
      <t xml:space="preserve"> &gt;&gt; Đảm bảo thông số trong dung sai</t>
    </r>
  </si>
  <si>
    <r>
      <rPr>
        <sz val="12"/>
        <color rgb="FF052937"/>
        <rFont val="Arial"/>
        <family val="2"/>
      </rPr>
      <t>S&amp;K0 11</t>
    </r>
  </si>
  <si>
    <r>
      <rPr>
        <b/>
        <sz val="12"/>
        <color rgb="FF052937"/>
        <rFont val="Arial"/>
        <family val="2"/>
      </rPr>
      <t>17 3/4
in</t>
    </r>
  </si>
  <si>
    <r>
      <rPr>
        <sz val="12"/>
        <color rgb="FF052937"/>
        <rFont val="Arial"/>
        <family val="2"/>
      </rPr>
      <t>17 3/8 in</t>
    </r>
  </si>
  <si>
    <r>
      <rPr>
        <sz val="12"/>
        <color rgb="FF052937"/>
        <rFont val="Arial"/>
        <family val="2"/>
      </rPr>
      <t>-3/8 in</t>
    </r>
  </si>
  <si>
    <r>
      <rPr>
        <sz val="12"/>
        <color rgb="FF052937"/>
        <rFont val="Arial"/>
        <family val="2"/>
      </rPr>
      <t>S&amp;K0 12</t>
    </r>
  </si>
  <si>
    <r>
      <rPr>
        <b/>
        <sz val="12"/>
        <color rgb="FF052937"/>
        <rFont val="Arial"/>
        <family val="2"/>
      </rPr>
      <t>23 in</t>
    </r>
  </si>
  <si>
    <r>
      <rPr>
        <sz val="12"/>
        <color rgb="FF052937"/>
        <rFont val="Arial"/>
        <family val="2"/>
      </rPr>
      <t>22 3/4 in</t>
    </r>
  </si>
  <si>
    <r>
      <rPr>
        <sz val="12"/>
        <color rgb="FF052937"/>
        <rFont val="Arial"/>
        <family val="2"/>
      </rPr>
      <t>S&amp;K1 08</t>
    </r>
  </si>
  <si>
    <r>
      <rPr>
        <b/>
        <sz val="12"/>
        <color rgb="FF052937"/>
        <rFont val="Arial"/>
        <family val="2"/>
      </rPr>
      <t>19 1/2
in</t>
    </r>
  </si>
  <si>
    <r>
      <rPr>
        <sz val="12"/>
        <color rgb="FF052937"/>
        <rFont val="Arial"/>
        <family val="2"/>
      </rPr>
      <t>19 in</t>
    </r>
  </si>
  <si>
    <r>
      <t>Relaxed meas. needs to meet this. The extended measurement should be closer to chest. Body should not be cut to narrow to this width, please.</t>
    </r>
    <r>
      <rPr>
        <b/>
        <sz val="12"/>
        <color rgb="FF052937"/>
        <rFont val="Arial"/>
        <family val="2"/>
      </rPr>
      <t xml:space="preserve">
&gt;&gt;Thông số cần đạt đượcnhư yêu cầu. Thông số đo căng cần phải gần bằng thông ố ngang ngực.  Phần thân trên bo lai không được cắt làm hẹp ở đây</t>
    </r>
    <r>
      <rPr>
        <sz val="12"/>
        <color rgb="FF052937"/>
        <rFont val="Arial"/>
        <family val="2"/>
      </rPr>
      <t xml:space="preserve"> ( xem hình minh họa)</t>
    </r>
  </si>
  <si>
    <r>
      <rPr>
        <sz val="12"/>
        <color rgb="FF052937"/>
        <rFont val="Arial"/>
        <family val="2"/>
      </rPr>
      <t>S&amp;K0 13</t>
    </r>
  </si>
  <si>
    <r>
      <rPr>
        <b/>
        <sz val="12"/>
        <color rgb="FF052937"/>
        <rFont val="Arial"/>
        <family val="2"/>
      </rPr>
      <t>17 in</t>
    </r>
  </si>
  <si>
    <r>
      <rPr>
        <sz val="12"/>
        <color rgb="FF052937"/>
        <rFont val="Arial"/>
        <family val="2"/>
      </rPr>
      <t>S&amp;K0 14</t>
    </r>
  </si>
  <si>
    <r>
      <rPr>
        <b/>
        <sz val="12"/>
        <color rgb="FF052937"/>
        <rFont val="Arial"/>
        <family val="2"/>
      </rPr>
      <t>3 in</t>
    </r>
  </si>
  <si>
    <r>
      <rPr>
        <sz val="12"/>
        <color rgb="FF052937"/>
        <rFont val="Arial"/>
        <family val="2"/>
      </rPr>
      <t>S&amp;K0 32</t>
    </r>
  </si>
  <si>
    <r>
      <rPr>
        <b/>
        <sz val="12"/>
        <color rgb="FF052937"/>
        <rFont val="Arial"/>
        <family val="2"/>
      </rPr>
      <t>35 in</t>
    </r>
  </si>
  <si>
    <r>
      <rPr>
        <sz val="12"/>
        <color rgb="FF052937"/>
        <rFont val="Arial"/>
        <family val="2"/>
      </rPr>
      <t>-1 in</t>
    </r>
  </si>
  <si>
    <r>
      <rPr>
        <sz val="12"/>
        <color rgb="FF052937"/>
        <rFont val="Arial"/>
        <family val="2"/>
      </rPr>
      <t>S&amp;K0 16</t>
    </r>
  </si>
  <si>
    <r>
      <rPr>
        <b/>
        <sz val="12"/>
        <color rgb="FF052937"/>
        <rFont val="Arial"/>
        <family val="2"/>
      </rPr>
      <t>11 1/2
in</t>
    </r>
  </si>
  <si>
    <r>
      <rPr>
        <sz val="12"/>
        <color rgb="FF052937"/>
        <rFont val="Arial"/>
        <family val="2"/>
      </rPr>
      <t>Drop armhole</t>
    </r>
    <r>
      <rPr>
        <sz val="12"/>
        <rFont val="Arial"/>
        <family val="2"/>
      </rPr>
      <t xml:space="preserve"> &gt;&gt; hạ nách thêm theo thông số mới</t>
    </r>
  </si>
  <si>
    <r>
      <rPr>
        <sz val="12"/>
        <color rgb="FF052937"/>
        <rFont val="Arial"/>
        <family val="2"/>
      </rPr>
      <t>S&amp;K0 17</t>
    </r>
  </si>
  <si>
    <r>
      <rPr>
        <b/>
        <sz val="12"/>
        <color rgb="FF052937"/>
        <rFont val="Arial"/>
        <family val="2"/>
      </rPr>
      <t>9 in</t>
    </r>
  </si>
  <si>
    <r>
      <rPr>
        <sz val="12"/>
        <color rgb="FF052937"/>
        <rFont val="Arial"/>
        <family val="2"/>
      </rPr>
      <t>9 in</t>
    </r>
  </si>
  <si>
    <r>
      <rPr>
        <sz val="12"/>
        <color rgb="FF052937"/>
        <rFont val="Arial"/>
        <family val="2"/>
      </rPr>
      <t>Increase</t>
    </r>
    <r>
      <rPr>
        <sz val="12"/>
        <rFont val="Arial"/>
        <family val="2"/>
      </rPr>
      <t xml:space="preserve"> &gt;&gt; tăng thông số theo tờ thông số mới</t>
    </r>
  </si>
  <si>
    <r>
      <rPr>
        <sz val="12"/>
        <color rgb="FF052937"/>
        <rFont val="Arial"/>
        <family val="2"/>
      </rPr>
      <t>S&amp;K0 33</t>
    </r>
  </si>
  <si>
    <r>
      <rPr>
        <b/>
        <sz val="12"/>
        <color rgb="FF052937"/>
        <rFont val="Arial"/>
        <family val="2"/>
      </rPr>
      <t>7 in</t>
    </r>
  </si>
  <si>
    <r>
      <rPr>
        <sz val="12"/>
        <color rgb="FF052937"/>
        <rFont val="Arial"/>
        <family val="2"/>
      </rPr>
      <t>S&amp;K0 34</t>
    </r>
  </si>
  <si>
    <r>
      <rPr>
        <b/>
        <sz val="12"/>
        <color rgb="FF052937"/>
        <rFont val="Arial"/>
        <family val="2"/>
      </rPr>
      <t>4 3/4
in</t>
    </r>
  </si>
  <si>
    <r>
      <rPr>
        <sz val="12"/>
        <color rgb="FF052937"/>
        <rFont val="Arial"/>
        <family val="2"/>
      </rPr>
      <t>4 5/8 in</t>
    </r>
  </si>
  <si>
    <r>
      <rPr>
        <sz val="12"/>
        <color rgb="FF052937"/>
        <rFont val="Arial"/>
        <family val="2"/>
      </rPr>
      <t>S&amp;K7 3</t>
    </r>
  </si>
  <si>
    <r>
      <rPr>
        <sz val="12"/>
        <color rgb="FF052937"/>
        <rFont val="Arial"/>
        <family val="2"/>
      </rPr>
      <t>S&amp;K3 6</t>
    </r>
  </si>
  <si>
    <r>
      <rPr>
        <sz val="12"/>
        <color rgb="FF052937"/>
        <rFont val="Arial"/>
        <family val="2"/>
      </rPr>
      <t>S&amp;K0 20</t>
    </r>
  </si>
  <si>
    <r>
      <rPr>
        <b/>
        <sz val="12"/>
        <color rgb="FF052937"/>
        <rFont val="Arial"/>
        <family val="2"/>
      </rPr>
      <t>7/8 in</t>
    </r>
  </si>
  <si>
    <r>
      <rPr>
        <sz val="12"/>
        <color rgb="FF052937"/>
        <rFont val="Arial"/>
        <family val="2"/>
      </rPr>
      <t>S&amp;K1 12</t>
    </r>
  </si>
  <si>
    <r>
      <rPr>
        <b/>
        <sz val="12"/>
        <color rgb="FF052937"/>
        <rFont val="Arial"/>
        <family val="2"/>
      </rPr>
      <t>3 1/2
in</t>
    </r>
  </si>
  <si>
    <r>
      <rPr>
        <sz val="12"/>
        <color rgb="FF052937"/>
        <rFont val="Arial"/>
        <family val="2"/>
      </rPr>
      <t>Placement is ok</t>
    </r>
    <r>
      <rPr>
        <sz val="12"/>
        <rFont val="Arial"/>
        <family val="2"/>
      </rPr>
      <t xml:space="preserve"> &gt;&gt; Vị trí hình thêu đạt</t>
    </r>
  </si>
  <si>
    <r>
      <rPr>
        <b/>
        <sz val="10.5"/>
        <color rgb="FF052937"/>
        <rFont val="Arial"/>
        <family val="2"/>
      </rPr>
      <t>Measurements</t>
    </r>
  </si>
  <si>
    <t xml:space="preserve">Sample Size: M
</t>
  </si>
  <si>
    <t xml:space="preserve">POINT OF MEASURE                                                                                                                           </t>
  </si>
  <si>
    <t xml:space="preserve">CODE                         </t>
  </si>
  <si>
    <t xml:space="preserve">CRITICAL  </t>
  </si>
  <si>
    <t xml:space="preserve"> TYPE  </t>
  </si>
  <si>
    <t xml:space="preserve">TOLERANCE </t>
  </si>
  <si>
    <t xml:space="preserve"> EXPECTED</t>
  </si>
  <si>
    <t>1ST FIT - RCVD</t>
  </si>
  <si>
    <t xml:space="preserve">VARIANCE </t>
  </si>
  <si>
    <t>ADJUST BY +/-</t>
  </si>
  <si>
    <t xml:space="preserve"> REVISED SPEC </t>
  </si>
  <si>
    <t>Front Body Length</t>
  </si>
  <si>
    <t>DÀI ÁO THÂN TRƯỚC</t>
  </si>
  <si>
    <t>S&amp;K01</t>
  </si>
  <si>
    <t>HPS to bottom edge</t>
  </si>
  <si>
    <t>TỪ ĐỈNH VAI ĐẾN MÉP LAI</t>
  </si>
  <si>
    <t>true</t>
  </si>
  <si>
    <t>Full</t>
  </si>
  <si>
    <t>1/2 in</t>
  </si>
  <si>
    <t>27 in</t>
  </si>
  <si>
    <t>Back Body Length</t>
  </si>
  <si>
    <t>DÀI ÁO THÂN SAU</t>
  </si>
  <si>
    <t>S&amp;K02</t>
  </si>
  <si>
    <t>GIỮA CỔ SAU ĐẾN MÉP LAI</t>
  </si>
  <si>
    <t>25 3/4 in</t>
  </si>
  <si>
    <t>Shoulder Seam Forward</t>
  </si>
  <si>
    <t>CHỒM VAI</t>
  </si>
  <si>
    <t>S&amp;K07</t>
  </si>
  <si>
    <t>HPS to seam</t>
  </si>
  <si>
    <t>ĐỈNH VAI ĐẾN ĐƯỜNG MAY</t>
  </si>
  <si>
    <t>false</t>
  </si>
  <si>
    <t>1/8 in</t>
  </si>
  <si>
    <t>Shoulder Slope</t>
  </si>
  <si>
    <t>XUÔI VAI</t>
  </si>
  <si>
    <t>S&amp;K08</t>
  </si>
  <si>
    <t>Shoulder point perpendicular to HPS</t>
  </si>
  <si>
    <t>ĐO TỪ NGANG VAI ĐẾN ĐIỂM NGANG ĐẦU VAI</t>
  </si>
  <si>
    <t>1/4 in</t>
  </si>
  <si>
    <t>1 3/4 in</t>
  </si>
  <si>
    <t>Front Neck Drop</t>
  </si>
  <si>
    <t>HẠ CỔ TRƯỚC</t>
  </si>
  <si>
    <t>S&amp;K04</t>
  </si>
  <si>
    <t>TỪ ĐỈNH VAI ĐẾN ĐƯỜNG MAY CỔ</t>
  </si>
  <si>
    <t>4 in</t>
  </si>
  <si>
    <t>Back Neck Drop</t>
  </si>
  <si>
    <t>HẠ CỔ SAU</t>
  </si>
  <si>
    <t>S&amp;K05</t>
  </si>
  <si>
    <t>Back Neck Width</t>
  </si>
  <si>
    <t>NGANG CỔ SAU</t>
  </si>
  <si>
    <t>S&amp;K06</t>
  </si>
  <si>
    <t>Seam to seam at back neck, at HPS point</t>
  </si>
  <si>
    <t>TỪ ĐƯỜNG MAY ĐẾN ĐƯỜNG MAY TẠI CỔ SAU</t>
  </si>
  <si>
    <t>7 3/4 in</t>
  </si>
  <si>
    <t>Neck Trim Height</t>
  </si>
  <si>
    <t>TO BẢN BO CỔ</t>
  </si>
  <si>
    <t>S&amp;K020</t>
  </si>
  <si>
    <t>Neck Seam to trim edge</t>
  </si>
  <si>
    <t>TỪ ĐƯỜNG TRA CỔ ĐẾN MÉP BO</t>
  </si>
  <si>
    <t>7/8 in</t>
  </si>
  <si>
    <t>Minimum Neck Stretch</t>
  </si>
  <si>
    <t>RỘNG CỔ ĐO CĂNG TỐI THIỂU</t>
  </si>
  <si>
    <t>S&amp;K199</t>
  </si>
  <si>
    <t>Half</t>
  </si>
  <si>
    <t>0 in</t>
  </si>
  <si>
    <t>11 1/2 in</t>
  </si>
  <si>
    <t>Across Shoulder</t>
  </si>
  <si>
    <t>NGANG VAI</t>
  </si>
  <si>
    <t>S&amp;K09</t>
  </si>
  <si>
    <t>Seam to seam</t>
  </si>
  <si>
    <t xml:space="preserve">TỪ ĐƯỜNG MAY ĐẾN ĐƯỜNG MAY </t>
  </si>
  <si>
    <t>3/8 in</t>
  </si>
  <si>
    <t>18 1/2 in</t>
  </si>
  <si>
    <t>Across Front</t>
  </si>
  <si>
    <t>NGANG NGỰC</t>
  </si>
  <si>
    <t>S&amp;K010</t>
  </si>
  <si>
    <t>7" dwn from HPS, Seam to seam</t>
  </si>
  <si>
    <t>HẠ 7" TỪ CAO VAI, ĐO TỪ ĐƯỜNG MAY ĐẾN ĐƯỜNG MAY</t>
  </si>
  <si>
    <t>17 1/4 in</t>
  </si>
  <si>
    <t>Across Back</t>
  </si>
  <si>
    <t>NGANG LƯNG</t>
  </si>
  <si>
    <t>S&amp;K011</t>
  </si>
  <si>
    <t>7" dwn from HPS, Seam to Seam</t>
  </si>
  <si>
    <t>17 3/4 in</t>
  </si>
  <si>
    <t>Chest Width</t>
  </si>
  <si>
    <t>RỘNG NGỰC</t>
  </si>
  <si>
    <t>S&amp;K012</t>
  </si>
  <si>
    <t>1" Below armhole- edge to edge</t>
  </si>
  <si>
    <t>HẠ 1" DƯỚI NGÃ TƯ NÁCH, ĐO TỪ MÉP ĐẾN MÉP</t>
  </si>
  <si>
    <t>22 3/4 in</t>
  </si>
  <si>
    <t>Bottom Opening 2" Above Rib Knit Seam</t>
  </si>
  <si>
    <t xml:space="preserve">NGANG LAI ÁO - 2" TRÊN ĐƯỜNG MAY RIB </t>
  </si>
  <si>
    <t>S&amp;K</t>
  </si>
  <si>
    <t>21 3/4 in</t>
  </si>
  <si>
    <t>Bottom Opening Width- At Edge</t>
  </si>
  <si>
    <t>RỘNG LAI ÁO - TẠI MÉP</t>
  </si>
  <si>
    <t>S&amp;K013</t>
  </si>
  <si>
    <t>At bottom edge</t>
  </si>
  <si>
    <t>TẠI MÉP LAI</t>
  </si>
  <si>
    <t>17 in</t>
  </si>
  <si>
    <t>Bottom Hem Height</t>
  </si>
  <si>
    <t>TO BẢN LAI ÁO</t>
  </si>
  <si>
    <t>S&amp;K014</t>
  </si>
  <si>
    <t>Bottom edge to stitch line or trim seam</t>
  </si>
  <si>
    <t>TỪ MÉP ĐẾN ĐƯỜNG DIỄU</t>
  </si>
  <si>
    <t>2 3/4 in</t>
  </si>
  <si>
    <t>Sleeve Length from CB Neck</t>
  </si>
  <si>
    <t>DÀI TAY TỪ GIỮA CỔ SAU</t>
  </si>
  <si>
    <t>S&amp;K032</t>
  </si>
  <si>
    <t>3-point measure from CB Neck to shoulder point to sleeve edge</t>
  </si>
  <si>
    <t>ĐO 3 ĐIỂM TỪ GIỮA CỔ SAU ĐẾN ĐIỂM VAI ĐẾN MÉP TAY</t>
  </si>
  <si>
    <t>35 in</t>
  </si>
  <si>
    <t>Armhole Drop</t>
  </si>
  <si>
    <t>HẠ NÁCH</t>
  </si>
  <si>
    <t>S&amp;K016</t>
  </si>
  <si>
    <t>Below HPS - measure perpendicular</t>
  </si>
  <si>
    <t>HẠ TỪ CAO VAI ĐẾN ĐIỂM NAGNG NGÃ TƯ NÁCH</t>
  </si>
  <si>
    <t>12 1/2 in</t>
  </si>
  <si>
    <t>Bicep Width</t>
  </si>
  <si>
    <t>NGANG BẮP TAY</t>
  </si>
  <si>
    <t>S&amp;K017</t>
  </si>
  <si>
    <t>1" below armhole- edge to edge</t>
  </si>
  <si>
    <t>9 in</t>
  </si>
  <si>
    <t>Forearm Width</t>
  </si>
  <si>
    <t>CẲNG TAY</t>
  </si>
  <si>
    <t>S&amp;K033</t>
  </si>
  <si>
    <t>9" up from sleeve cuff edge</t>
  </si>
  <si>
    <t>9" TỪ MÉP LAI TAY</t>
  </si>
  <si>
    <t>7 1/8 in</t>
  </si>
  <si>
    <t>Sleeve Opening Width 1" Above Rib Knit Seam</t>
  </si>
  <si>
    <t>CỬA TAY :1" LÊN TỪ ĐƯỜNG MAY RIB</t>
  </si>
  <si>
    <t>5 3/8 in</t>
  </si>
  <si>
    <t>Sleeve Opening Width- At Edge</t>
  </si>
  <si>
    <t xml:space="preserve"> CỬA TAY - TẠI MÉP</t>
  </si>
  <si>
    <t>S&amp;K73</t>
  </si>
  <si>
    <t>At edge</t>
  </si>
  <si>
    <t>3 3/4 in</t>
  </si>
  <si>
    <t>Sleeve Cuff Height</t>
  </si>
  <si>
    <t>TO BẢN LAI TAY</t>
  </si>
  <si>
    <t>S&amp;K36</t>
  </si>
  <si>
    <t>Cuff edge to seam</t>
  </si>
  <si>
    <t>MÉP LAI ĐẾN ĐƯỜNG MAY</t>
  </si>
  <si>
    <t>CF Artwork Placement below CF Neckline</t>
  </si>
  <si>
    <t>ĐỊNH VỊ HÌNH IN DƯỚI VIỀN CỔ TRƯỚC</t>
  </si>
  <si>
    <t>S&amp;K112</t>
  </si>
  <si>
    <t>3 in</t>
  </si>
  <si>
    <t>Loop Label Placement at Sideseam</t>
  </si>
  <si>
    <t>VỊ TRÍ NHÃN SƯỜN CỜ SƯỜN NGAOIF</t>
  </si>
  <si>
    <t>S&amp;K023</t>
  </si>
  <si>
    <t>Bottom edge to bottom of loop label, at the WL side seam</t>
  </si>
  <si>
    <t>MÉP LAI ĐẾN MÉP NHÃN, TẠI SƯỜN TRÁI NGOÀI NGƯỜI MẶC</t>
  </si>
  <si>
    <t>7 in</t>
  </si>
  <si>
    <t xml:space="preserve">THÔNG SỐ </t>
  </si>
  <si>
    <t xml:space="preserve">Sample Size: M
POINT OF MEASURE  </t>
  </si>
  <si>
    <t>A</t>
  </si>
  <si>
    <t xml:space="preserve">CODE   </t>
  </si>
  <si>
    <t xml:space="preserve"> HOW TO MEASURE   </t>
  </si>
  <si>
    <t>TỪ ĐỈNH VAI ĐẾN MÉP</t>
  </si>
  <si>
    <t>TỪ GIỮA CỔ SAU ĐẾN MÉP</t>
  </si>
  <si>
    <t>RỘNG CỔ SAU</t>
  </si>
  <si>
    <t>TỪ ĐƯỜNG MAY ĐẾN ĐƯỜNG MAY, TẠI CỔ, ĐIỂM VAI</t>
  </si>
  <si>
    <t>Increase: TĂNG</t>
  </si>
  <si>
    <r>
      <rPr>
        <sz val="12"/>
        <color rgb="FF052937"/>
        <rFont val="Arial"/>
        <family val="2"/>
      </rPr>
      <t>Minimum Neck Stretch</t>
    </r>
  </si>
  <si>
    <t>RỘNG CỔ ĐO CĂNG TỐI THIỀU</t>
  </si>
  <si>
    <r>
      <rPr>
        <sz val="12"/>
        <color rgb="FF052937"/>
        <rFont val="Arial"/>
        <family val="2"/>
      </rPr>
      <t>S&amp;K199</t>
    </r>
  </si>
  <si>
    <r>
      <rPr>
        <sz val="12"/>
        <color rgb="FF052937"/>
        <rFont val="Arial"/>
        <family val="2"/>
      </rPr>
      <t>11 1/2 in</t>
    </r>
  </si>
  <si>
    <t>Back to Spec: ĐIỀU CHỈNH THÔNG SỐ NẰM TRONG DUNG SAI</t>
  </si>
  <si>
    <t>TỪ ĐIỂM VAI ĐẾN ĐỈNH VAI</t>
  </si>
  <si>
    <t>ĐƯỜNG MAY ĐẾN ĐƯỜNG MAY</t>
  </si>
  <si>
    <t>NGANG THÂN TRƯỚC</t>
  </si>
  <si>
    <t>HẠ 7'' TỪ CAO VAI, ĐƯỜNG MAY ĐẾN ĐƯỜNG MAY</t>
  </si>
  <si>
    <t>NGANG THÂN SAU</t>
  </si>
  <si>
    <t>HẠ 1'' DƯỚI NÁCH - MÉP ĐẾN MÉP</t>
  </si>
  <si>
    <r>
      <rPr>
        <sz val="12"/>
        <color rgb="FF052937"/>
        <rFont val="Arial"/>
        <family val="2"/>
      </rPr>
      <t>Bottom Opening 2" Above Rib Knit Seam</t>
    </r>
  </si>
  <si>
    <t>RỘNG LAI ÁO TRÊN ĐƯỜNG MAY LAI 2''</t>
  </si>
  <si>
    <r>
      <rPr>
        <sz val="12"/>
        <color rgb="FF052937"/>
        <rFont val="Arial"/>
        <family val="2"/>
      </rPr>
      <t>S&amp;K</t>
    </r>
  </si>
  <si>
    <r>
      <rPr>
        <sz val="12"/>
        <color rgb="FF052937"/>
        <rFont val="Arial"/>
        <family val="2"/>
      </rPr>
      <t>21 3/4 in</t>
    </r>
  </si>
  <si>
    <t>RỘNG LAI ÁO TẠI MÉP</t>
  </si>
  <si>
    <t>TẠI MÉP</t>
  </si>
  <si>
    <t>CAO LAI ÁO</t>
  </si>
  <si>
    <t>MÉP ĐẾN ĐƯỜNG DIỄU</t>
  </si>
  <si>
    <r>
      <rPr>
        <sz val="12"/>
        <color rgb="FF052937"/>
        <rFont val="Arial"/>
        <family val="2"/>
      </rPr>
      <t>2 3/4 in</t>
    </r>
  </si>
  <si>
    <r>
      <rPr>
        <sz val="12"/>
        <color rgb="FF052937"/>
        <rFont val="Arial"/>
        <family val="2"/>
      </rPr>
      <t>Reduce</t>
    </r>
    <r>
      <rPr>
        <sz val="12"/>
        <rFont val="Arial"/>
        <family val="2"/>
      </rPr>
      <t>: GIẢM</t>
    </r>
  </si>
  <si>
    <t>ĐO 3 ĐIỂM, TỪ GIỮA CỔ SAU ĐẾ ĐẦU VAI ĐẾN MÉP TAY LAI TAY</t>
  </si>
  <si>
    <t>DƯỚI ĐỈNH VAI - VUÔNG GÓC</t>
  </si>
  <si>
    <t>RỘNG BẮP TAY</t>
  </si>
  <si>
    <t>RỘNG CẲNG TAY</t>
  </si>
  <si>
    <t>TỪ MÉP LAI TAY LÊN 9''</t>
  </si>
  <si>
    <r>
      <rPr>
        <sz val="12"/>
        <color rgb="FF052937"/>
        <rFont val="Arial"/>
        <family val="2"/>
      </rPr>
      <t>7 1/8 in</t>
    </r>
  </si>
  <si>
    <r>
      <rPr>
        <sz val="12"/>
        <color rgb="FF052937"/>
        <rFont val="Arial"/>
        <family val="2"/>
      </rPr>
      <t>Sleeve Opening Width 1" Above Rib Knit Seam</t>
    </r>
  </si>
  <si>
    <t>RỘNG LAI TAY TRÊN ĐƯỜNG MAY LAI 1''</t>
  </si>
  <si>
    <r>
      <rPr>
        <sz val="12"/>
        <color rgb="FF052937"/>
        <rFont val="Arial"/>
        <family val="2"/>
      </rPr>
      <t>5 3/8 in</t>
    </r>
  </si>
  <si>
    <t>RỘNG LAI TAY - TẠI MÉP</t>
  </si>
  <si>
    <t>TỪ MÉP ĐẾN ĐƯỜNG MAY</t>
  </si>
  <si>
    <t>CAO BO CỔ</t>
  </si>
  <si>
    <t>ĐƯỜNG MAY ĐẾN MÉP</t>
  </si>
  <si>
    <r>
      <rPr>
        <sz val="12"/>
        <color rgb="FF052937"/>
        <rFont val="Arial"/>
        <family val="2"/>
      </rPr>
      <t>WL Chest Artwork Placement from HPS</t>
    </r>
  </si>
  <si>
    <t>ĐỊNH VỊ HÌNH IN NGỰC TRÁI TỪ ĐỈNH VAI</t>
  </si>
  <si>
    <r>
      <rPr>
        <sz val="12"/>
        <color rgb="FF052937"/>
        <rFont val="Arial"/>
        <family val="2"/>
      </rPr>
      <t>S&amp;K416</t>
    </r>
  </si>
  <si>
    <r>
      <rPr>
        <sz val="12"/>
        <color rgb="FF052937"/>
        <rFont val="Arial"/>
        <family val="2"/>
      </rPr>
      <t>Lower</t>
    </r>
    <r>
      <rPr>
        <sz val="12"/>
        <rFont val="Arial"/>
        <family val="2"/>
      </rPr>
      <t>: THẤP HƠN</t>
    </r>
  </si>
  <si>
    <r>
      <rPr>
        <sz val="12"/>
        <color rgb="FF052937"/>
        <rFont val="Arial"/>
        <family val="2"/>
      </rPr>
      <t>WL Chest Artwork Placement from CF Line</t>
    </r>
  </si>
  <si>
    <t>ĐỊNH VỊ HÌNH IN NGỰC TRÁI TỪ GIỮA TRƯỚC</t>
  </si>
  <si>
    <r>
      <rPr>
        <sz val="12"/>
        <color rgb="FF052937"/>
        <rFont val="Arial"/>
        <family val="2"/>
      </rPr>
      <t>S&amp;K417</t>
    </r>
  </si>
  <si>
    <r>
      <rPr>
        <sz val="12"/>
        <color rgb="FF052937"/>
        <rFont val="Arial"/>
        <family val="2"/>
      </rPr>
      <t>2 in</t>
    </r>
  </si>
  <si>
    <r>
      <rPr>
        <sz val="12"/>
        <color rgb="FF052937"/>
        <rFont val="Arial"/>
        <family val="2"/>
      </rPr>
      <t>CB Artwork Placement below CB Neck Seam</t>
    </r>
  </si>
  <si>
    <t>ĐỊNH VỊ HÌNH IN THÂN SAU DƯỚI ĐƯỜNG MAY CỔ SAU</t>
  </si>
  <si>
    <r>
      <rPr>
        <sz val="12"/>
        <color rgb="FF052937"/>
        <rFont val="Arial"/>
        <family val="2"/>
      </rPr>
      <t>S&amp;K109</t>
    </r>
  </si>
  <si>
    <r>
      <rPr>
        <sz val="12"/>
        <color rgb="FF052937"/>
        <rFont val="Arial"/>
        <family val="2"/>
      </rPr>
      <t>From CB neck seam to top Artwork</t>
    </r>
  </si>
  <si>
    <t>ĐO TỪ GIỮA ĐƯỜNG MAY CỔ SAU ĐẾN ĐỈNH HÌNH IN</t>
  </si>
  <si>
    <t>SS24CS007 Monogram Crewneck</t>
  </si>
  <si>
    <t>FITTING DATE: 10/12/23</t>
  </si>
  <si>
    <t>MODEL/ATTENDEES: Anthony, Jessica, Lonz, Anastasiya</t>
  </si>
  <si>
    <t>STATUS: 1st Proto Approved to PPS</t>
  </si>
  <si>
    <t>11/10/23 - Increase neck width to 7 3/4"</t>
  </si>
  <si>
    <t>11/10/23 - TĂNG RỘNG CỔ 7 3/4"</t>
  </si>
  <si>
    <t>Fit Comments:</t>
  </si>
  <si>
    <t>1. Minimum neck stretch not being met, sample came in -1/2”, wearer can’t get over the head comfortably. See image.</t>
  </si>
  <si>
    <t>1. CỔ ĐO CĂNG KHÔNG ĐẠT MỨC GIÃN TỐI THIỂU, NGẮN 1/2", NGƯỜI MẶC RẤT KHÓ ĐỂ TRÒNG ĐẦU QUA. XEM HÌNH</t>
  </si>
  <si>
    <t>2. Bottom opening 2” above rib knit seam came in -3/4”. Please go back to spec.</t>
  </si>
  <si>
    <t>2. RỘNG LAI 2" TRÊN ĐƯỜNG MAY BO MẪU BỊ ÂM 3/4". ĐIỀU CHỈNH THÔNG SÔ TRONG DUNG SAI.</t>
  </si>
  <si>
    <t>3. Keep sleeve cap height as sample at 6 1/4”.</t>
  </si>
  <si>
    <t>3. GIỮ THÔNG SỐ CAO ĐẦU TAY NHƯ MẪU 6 1/4"</t>
  </si>
  <si>
    <t>4. Increase sleeve from sleeve opening to 0” at bicep. The goal is to increase forearm but keep sleeve inseam straight as possible. See image.</t>
  </si>
  <si>
    <t>4. TĂNG THÔNG SỐ TAY TỪ RỘNG TAY THÀNH 0" TẠI BẮP TAY. MỤC ĐÍCH TĂNG RỘNG CẲNG TAY NHƯNG VẪN GIỮ TAY TRONG THẲNG NHẤT CÓ THỂ. XEM HÌNH.</t>
  </si>
  <si>
    <t>5. Increase forearm to 7 1/8”</t>
  </si>
  <si>
    <t>5. TĂNG THÔNG SỐ RỘNG CẲNG TAY 7 1/8"</t>
  </si>
  <si>
    <t>6. Increase sleeve opening at pattern sleeve edge to 5 1/2”</t>
  </si>
  <si>
    <t>6.TĂNG RỘNG TAY TẠI RẬP MÉP TAY THÀNH 5 1/2"</t>
  </si>
  <si>
    <t>7. Move WL artwork placement lower from HPS , follow revised.</t>
  </si>
  <si>
    <t>7. DI CHUYỂN HÌNH IN NGỰC TRÁI THẤP HƠN TỪ ĐỈNH VẢI, XEM THÔNG SỐ ĐIỀU CHỈNH</t>
  </si>
  <si>
    <t>8. Reduce bottom rib trim height to 2 3/4”.</t>
  </si>
  <si>
    <t>8. GIẢM ĐỘ CAO RIB Ở LAI 2 3/4"</t>
  </si>
  <si>
    <t>Construction:</t>
  </si>
  <si>
    <t>1. Double needle straddle seam construction on front and back armhole and neck is raised on one side, very slightly on this sample. Team would like seams to be flatter.</t>
  </si>
  <si>
    <t>See image of preferred construction.</t>
  </si>
  <si>
    <t>CẤU TRÚC ĐƯỜNG DIỄU RẼ 2 KIM TẠI NÁCH TRƯỚC/ SAU VÀ CỔ TRÊN MẪU CHỈ NỔI LÊN 1 BÊN, YÊU CẦU NHÌN PHẲNG NHƯ HÌNH THAM KHẢO.</t>
  </si>
  <si>
    <t>2. The neck tape should cover seam as reference. The 1st proto has a lip. Neck tape should not have lip and fully enclose the neck seam. See image.</t>
  </si>
  <si>
    <t>TAPE Ở CỔ  PHẢI CHE HẾT ĐƯỜNG MAY NHƯ MẪU THAM KHẢO. MẪU  PROTO BỊ HỞ MÉP.  TAPE Ở CỔ KHÔNG ĐƯỢC ĐƯỢC HỞ MÉP MÀ PHẢI MAY  ĐÓNG LẠI NHƯ MẪU THAM KHẢO</t>
  </si>
  <si>
    <t>MER.QT-4.BM4</t>
  </si>
  <si>
    <t>02</t>
  </si>
  <si>
    <t>01/01</t>
  </si>
  <si>
    <t>PP MEETING DATE</t>
  </si>
  <si>
    <t xml:space="preserve">BUYER </t>
  </si>
  <si>
    <t>SEASON</t>
  </si>
  <si>
    <t xml:space="preserve">STYLE(s)# </t>
  </si>
  <si>
    <t>ITEM</t>
  </si>
  <si>
    <t>NO.</t>
  </si>
  <si>
    <t>CONTENT</t>
  </si>
  <si>
    <t>ISSUE</t>
  </si>
  <si>
    <t>PIC &amp;
SIGNATURE</t>
  </si>
  <si>
    <r>
      <t xml:space="preserve">METHOD &amp; DATE
</t>
    </r>
    <r>
      <rPr>
        <b/>
        <sz val="8"/>
        <rFont val="Muli"/>
      </rPr>
      <t>FOR HANDLING ISSUE</t>
    </r>
  </si>
  <si>
    <t>Fabric</t>
  </si>
  <si>
    <t>Trims and Accessories</t>
  </si>
  <si>
    <t>Pattern &amp; Marker</t>
  </si>
  <si>
    <t>-CUNG CẤP RẬP THÂN TRƯỚC, SAU NGƯỜI MẶC ĐỦ SIZE</t>
  </si>
  <si>
    <t>Cutting</t>
  </si>
  <si>
    <t>-CẮT CHÍNH XÁC</t>
  </si>
  <si>
    <t>Technical Garment Construction</t>
  </si>
  <si>
    <t xml:space="preserve">-MAY THEO MẪU SIZE SET ĐÃ DUYỆT 
</t>
  </si>
  <si>
    <t>Operation and Attachments</t>
  </si>
  <si>
    <t>Printting</t>
  </si>
  <si>
    <t>Embroidery</t>
  </si>
  <si>
    <t>Washing</t>
  </si>
  <si>
    <t>Packing</t>
  </si>
  <si>
    <r>
      <t xml:space="preserve">THE MEETING HOST (Merchandiser)
</t>
    </r>
    <r>
      <rPr>
        <i/>
        <sz val="12"/>
        <rFont val="Muli"/>
      </rPr>
      <t>Full name &amp; signature</t>
    </r>
  </si>
  <si>
    <r>
      <t xml:space="preserve">OTHER COMMENTS 
</t>
    </r>
    <r>
      <rPr>
        <i/>
        <sz val="12"/>
        <rFont val="Muli"/>
      </rPr>
      <t>Note &amp; signature</t>
    </r>
  </si>
  <si>
    <t>NHÃN XÉ PHÂN SIZE</t>
  </si>
  <si>
    <t>WHITE/ BLACK</t>
  </si>
  <si>
    <t>THEO S/O DUYỆT MÀU GREEN DỰ KIẾN CHUYỂN 24/2/23</t>
  </si>
  <si>
    <t>CUSTOMER :</t>
  </si>
  <si>
    <t>BRAIN DEAD</t>
  </si>
  <si>
    <t>STYLE NUMBER:</t>
  </si>
  <si>
    <t>Ngày cập nhật: 29/6/2021</t>
  </si>
  <si>
    <t>MEASUREMENT BY INCH</t>
  </si>
  <si>
    <t>No.</t>
  </si>
  <si>
    <t>POM Name</t>
  </si>
  <si>
    <t>How to Measure</t>
  </si>
  <si>
    <t>Critical</t>
  </si>
  <si>
    <t>Type</t>
  </si>
  <si>
    <t>Tol +/-</t>
  </si>
  <si>
    <t>XXS</t>
  </si>
  <si>
    <t>FRONT LENGTH FROM HPS</t>
  </si>
  <si>
    <t>DÀI THÂN TRƯỚC ĐO TỪ ĐỈNH VAI</t>
  </si>
  <si>
    <t>full</t>
  </si>
  <si>
    <t>NECK BAND WIDTH</t>
  </si>
  <si>
    <t>NECK WIDTH (SEAM TO SEAM)</t>
  </si>
  <si>
    <t>RỘNG NGANG CỔ</t>
  </si>
  <si>
    <t>7 3/4</t>
  </si>
  <si>
    <t>FRONT NECK DROP (HPS TO EDGE OF BAND)</t>
  </si>
  <si>
    <t>HẠ CỔ TRƯỚC (ĐO TỪ ĐỈNH VAI ĐẾN BO CỔ)</t>
  </si>
  <si>
    <t>3 3/4</t>
  </si>
  <si>
    <t>BACK NECK DROP (HPS TO EDGE OF BAND)</t>
  </si>
  <si>
    <t>HẠ CỔ SAU (ĐO TỪ ĐỈNH VAI ĐẾN BO CỔ)</t>
  </si>
  <si>
    <t>ACROSS SHOULDER (SEAM TO SEAM)</t>
  </si>
  <si>
    <t>RỘNG VAI ( TỪ ĐƯỜNG MAY ĐẾN ĐƯỜNG MAY)</t>
  </si>
  <si>
    <t>24 3/4</t>
  </si>
  <si>
    <t>26 3/4</t>
  </si>
  <si>
    <t>ACROSS CHEST (1" DOWN FROM UNDERARM)</t>
  </si>
  <si>
    <t>NGANG NGỰC ĐO TỪ NÁCH XUỐNG 1''</t>
  </si>
  <si>
    <t>20 1/2</t>
  </si>
  <si>
    <t>22 1/2</t>
  </si>
  <si>
    <t>24 1/2</t>
  </si>
  <si>
    <t>26 1/2</t>
  </si>
  <si>
    <t>28 1/2</t>
  </si>
  <si>
    <t>BOTTOM OPENING</t>
  </si>
  <si>
    <t>RỘNG LAI- ĐO THẲNG</t>
  </si>
  <si>
    <t>half</t>
  </si>
  <si>
    <t>ARMHOLE STRAIGHT</t>
  </si>
  <si>
    <t>NÁCH ĐO THẲNG</t>
  </si>
  <si>
    <t>9 1/2</t>
  </si>
  <si>
    <t>10 1/2</t>
  </si>
  <si>
    <t>11 1/2</t>
  </si>
  <si>
    <t>SLEEVE LENGTH FROM SHOULDER SEAM</t>
  </si>
  <si>
    <t>DÀI TAY</t>
  </si>
  <si>
    <t>7 5/8</t>
  </si>
  <si>
    <t>8 3/8</t>
  </si>
  <si>
    <t>8 3/4</t>
  </si>
  <si>
    <t>BICEP (1" DOWN FROM UNDERARM)</t>
  </si>
  <si>
    <t>BẮP TAY DƯỚI NÁCH 1"</t>
  </si>
  <si>
    <t>9 1/4</t>
  </si>
  <si>
    <t>9 3/4</t>
  </si>
  <si>
    <t>10 1/4</t>
  </si>
  <si>
    <t>10 3/4</t>
  </si>
  <si>
    <t>SLEEVE OPENING</t>
  </si>
  <si>
    <t>CỬA TAY ( ĐO THẲNG)</t>
  </si>
  <si>
    <t>8 1/2</t>
  </si>
  <si>
    <t>SLEEVE AND SHIRT HEM WIDTH</t>
  </si>
  <si>
    <t>TO BẢN LAI TAY, LAI ÁO</t>
  </si>
  <si>
    <t>Comments</t>
  </si>
  <si>
    <t xml:space="preserve">STYLE </t>
  </si>
  <si>
    <t>KNIT</t>
  </si>
  <si>
    <t>Issue</t>
  </si>
  <si>
    <t>Responsible</t>
  </si>
  <si>
    <t>Complition Date</t>
  </si>
  <si>
    <t>-CÓ</t>
  </si>
  <si>
    <t>-CUNG CẤP RẬP THÂN TRƯỚC + THÂN SAU NGƯỜI MẶC ĐỦ SIZE</t>
  </si>
  <si>
    <t>-CÁCH MAY THEO ÁO MẪU PP B15-TS157 , MÀU WHITE  ĐÃ DUYỆT</t>
  </si>
  <si>
    <t>- POLY BAG NHỎ SẼ ĐÓNG THÙNG RIÊNG XUẤT CHUNG VỚI LÔ HÀNG SẢN XUẤT CHO KHÁCH.
- ĐÓNG HÀNG ĐÚNG QUI CÁCH GẤP HÀNG NHƯ BÌNH THƯỜNG ĐỂ VÀO BAO POLY BAG LỚN VÀ CHO VÀO THÙNG.</t>
  </si>
  <si>
    <t>Printing</t>
  </si>
  <si>
    <t xml:space="preserve">STYLE(S)# </t>
  </si>
  <si>
    <t>Completion Date</t>
  </si>
  <si>
    <t>-CÁCH MAY THEO ÁO MẪU PP B15-TS157 , MÀU WHITE  ĐÃ DUYỆT
-CHỈNH MÁY ĐỂ ĐƯỜNG MAY TRÁNH MO LAI SAU WASH</t>
  </si>
  <si>
    <t>CUTTING</t>
  </si>
  <si>
    <t>TECHNICAL</t>
  </si>
  <si>
    <t>PRINTING</t>
  </si>
  <si>
    <t>OUTSOURCE</t>
  </si>
  <si>
    <t>DYING</t>
  </si>
  <si>
    <t>QC/QA</t>
  </si>
  <si>
    <t>PACKING</t>
  </si>
  <si>
    <t>PROTO - RCVD size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</si>
</sst>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41" formatCode="_(* #,##0_);_(* \(#,##0\);_(* &quot;-&quot;_);_(@_)"/>
    <numFmt numFmtId="44" formatCode="_(&quot;$&quot;* #,##0.00_);_(&quot;$&quot;* \(#,##0.00\);_(&quot;$&quot;* &quot;-&quot;??_);_(@_)"/>
    <numFmt numFmtId="43" formatCode="_(* #,##0.00_);_(* \(#,##0.00\);_(* &quot;-&quot;??_);_(@_)"/>
    <numFmt numFmtId="164" formatCode="[$-409]dd\-mmm\-yy;@"/>
    <numFmt numFmtId="165" formatCode="0.0"/>
    <numFmt numFmtId="166" formatCode="0\ &quot;pcs&quot;"/>
    <numFmt numFmtId="167" formatCode="\$#,##0\ ;\(\$#,##0\)"/>
    <numFmt numFmtId="168" formatCode="0.00_)"/>
    <numFmt numFmtId="169" formatCode="&quot;\&quot;#,##0;[Red]&quot;\&quot;&quot;\&quot;\-#,##0"/>
    <numFmt numFmtId="170" formatCode="&quot;\&quot;#,##0.00;[Red]&quot;\&quot;&quot;\&quot;&quot;\&quot;&quot;\&quot;&quot;\&quot;&quot;\&quot;\-#,##0.00"/>
    <numFmt numFmtId="171" formatCode="&quot;\&quot;#,##0.00;[Red]&quot;\&quot;\-#,##0.00"/>
    <numFmt numFmtId="172" formatCode="&quot;\&quot;#,##0;[Red]&quot;\&quot;\-#,##0"/>
    <numFmt numFmtId="173" formatCode="m/d"/>
    <numFmt numFmtId="174" formatCode="[$-409]d\-mmm\-yy;@"/>
    <numFmt numFmtId="175" formatCode="0.000"/>
    <numFmt numFmtId="176" formatCode="&quot;$&quot;#,##0;\-&quot;$&quot;#,##0"/>
    <numFmt numFmtId="177" formatCode="&quot;$&quot;#,##0;[Red]\-&quot;$&quot;#,##0"/>
    <numFmt numFmtId="178" formatCode="_-&quot;$&quot;* #,##0_-;\-&quot;$&quot;* #,##0_-;_-&quot;$&quot;* &quot;-&quot;_-;_-@_-"/>
    <numFmt numFmtId="179" formatCode="_-* #,##0_-;\-* #,##0_-;_-* &quot;-&quot;_-;_-@_-"/>
    <numFmt numFmtId="180" formatCode="_-&quot;$&quot;* #,##0.00_-;\-&quot;$&quot;* #,##0.00_-;_-&quot;$&quot;* &quot;-&quot;??_-;_-@_-"/>
    <numFmt numFmtId="181" formatCode="_-* #,##0.00_-;\-* #,##0.00_-;_-* &quot;-&quot;??_-;_-@_-"/>
    <numFmt numFmtId="182" formatCode="_-* #,##0.00\ &quot;₫&quot;_-;\-* #,##0.00\ &quot;₫&quot;_-;_-* &quot;-&quot;??\ &quot;₫&quot;_-;_-@_-"/>
    <numFmt numFmtId="183" formatCode="_(* #,##0_);_(* \(#,##0\);_(* &quot;-&quot;??_);_(@_)"/>
    <numFmt numFmtId="184" formatCode="&quot;¥&quot;#,##0;[Red]&quot;¥&quot;&quot;¥&quot;\-#,##0"/>
    <numFmt numFmtId="185" formatCode="&quot;¥&quot;#,##0.00;[Red]&quot;¥&quot;&quot;¥&quot;&quot;¥&quot;&quot;¥&quot;&quot;¥&quot;&quot;¥&quot;\-#,##0.00"/>
    <numFmt numFmtId="186" formatCode="[$-409]d\-mmm;@"/>
    <numFmt numFmtId="187" formatCode="&quot;¥&quot;#,##0.00;[Red]&quot;¥&quot;\-#,##0.00"/>
    <numFmt numFmtId="188" formatCode="&quot;¥&quot;#,##0;[Red]&quot;¥&quot;\-#,##0"/>
    <numFmt numFmtId="189" formatCode="_ * #,##0.00_)\ &quot;F&quot;_ ;_ * \(#,##0.00\)\ &quot;F&quot;_ ;_ * &quot;-&quot;??_)\ &quot;F&quot;_ ;_ @_ "/>
    <numFmt numFmtId="190" formatCode="&quot;ß&quot;\t#,##0_);\(&quot;ß&quot;\t#,##0\)"/>
    <numFmt numFmtId="191" formatCode="_(\ß* \t#,##0_);_(\ß* \(\t#,##0\);_(\ß* &quot;-&quot;_);_(@_)"/>
    <numFmt numFmtId="192" formatCode="_ * #,##0.00_)\ _$_ ;_ * \(#,##0.00\)\ _$_ ;_ * &quot;-&quot;??_)\ _$_ ;_ @_ "/>
    <numFmt numFmtId="193" formatCode="&quot;ß&quot;\t#,##0_);[Red]\(&quot;ß&quot;\t#,##0\)"/>
    <numFmt numFmtId="194" formatCode="_ * #,##0.00_ ;_ * \-#,##0.00_ ;_ * &quot;-&quot;??_ ;_ @_ "/>
    <numFmt numFmtId="195" formatCode="_(* #,##0_);_(* \(#,##0\);_(* &quot;-&quot;?_);@_)"/>
    <numFmt numFmtId="196" formatCode="#,##0.0_);\(#,##0.0\)"/>
    <numFmt numFmtId="197" formatCode="_(* #,##0.0000_);_(* \(#,##0.0000\);_(* &quot;-&quot;??_);_(@_)"/>
    <numFmt numFmtId="198" formatCode="0.0%;[Red]\(0.0%\)"/>
    <numFmt numFmtId="199" formatCode="_ * #,##0.00_)&quot;£&quot;_ ;_ * \(#,##0.00\)&quot;£&quot;_ ;_ * &quot;-&quot;??_)&quot;£&quot;_ ;_ @_ "/>
    <numFmt numFmtId="200" formatCode="0.0%;\(0.0%\)"/>
    <numFmt numFmtId="201" formatCode="_-* #,##0.00\ _₫_-;\-* #,##0.00\ _₫_-;_-* &quot;-&quot;??\ _₫_-;_-@_-"/>
    <numFmt numFmtId="202" formatCode="_-&quot;₫&quot;* #,##0.00_-;\-&quot;₫&quot;* #,##0.00_-;_-&quot;₫&quot;* &quot;-&quot;??_-;_-@_-"/>
    <numFmt numFmtId="203" formatCode="_(&quot;€&quot;* #,##0.00_);_(&quot;€&quot;* \(#,##0.00\);_(&quot;€&quot;* &quot;-&quot;??_);_(@_)"/>
    <numFmt numFmtId="204" formatCode="#,###"/>
    <numFmt numFmtId="205" formatCode="&quot;\&quot;#,##0;[Red]\-&quot;\&quot;#,##0"/>
    <numFmt numFmtId="206" formatCode="&quot;\&quot;#,##0.00;\-&quot;\&quot;#,##0.00"/>
    <numFmt numFmtId="207" formatCode="#,##0.000_);\(#,##0.000\)"/>
    <numFmt numFmtId="208" formatCode="#,##0.00\ &quot;F&quot;;[Red]\-#,##0.00\ &quot;F&quot;"/>
    <numFmt numFmtId="209" formatCode="#,##0\ &quot;F&quot;;\-#,##0\ &quot;F&quot;"/>
    <numFmt numFmtId="210" formatCode="#,##0\ &quot;F&quot;;[Red]\-#,##0\ &quot;F&quot;"/>
    <numFmt numFmtId="211" formatCode="_-* #,##0\ &quot;F&quot;_-;\-* #,##0\ &quot;F&quot;_-;_-* &quot;-&quot;\ &quot;F&quot;_-;_-@_-"/>
    <numFmt numFmtId="212" formatCode="#,##0.00\ &quot;F&quot;;\-#,##0.00\ &quot;F&quot;"/>
    <numFmt numFmtId="213" formatCode="_ &quot;\&quot;* #,##0_ ;_ &quot;\&quot;* \-#,##0_ ;_ &quot;\&quot;* &quot;-&quot;_ ;_ @_ "/>
    <numFmt numFmtId="214" formatCode="_ &quot;\&quot;* #,##0.00_ ;_ &quot;\&quot;* \-#,##0.00_ ;_ &quot;\&quot;* &quot;-&quot;??_ ;_ @_ "/>
  </numFmts>
  <fonts count="283">
    <font>
      <sz val="11"/>
      <color theme="1"/>
      <name val="Calibri"/>
      <family val="2"/>
      <scheme val="minor"/>
    </font>
    <font>
      <sz val="11"/>
      <color theme="1"/>
      <name val="Calibri"/>
      <family val="2"/>
      <scheme val="minor"/>
    </font>
    <font>
      <sz val="16"/>
      <name val="Calibri"/>
      <family val="2"/>
      <scheme val="minor"/>
    </font>
    <font>
      <b/>
      <sz val="22"/>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0"/>
      <name val="굴림체"/>
      <family val="3"/>
      <charset val="129"/>
    </font>
    <font>
      <sz val="14"/>
      <name val="Calibri"/>
      <family val="2"/>
      <scheme val="minor"/>
    </font>
    <font>
      <b/>
      <sz val="14"/>
      <name val="Calibri"/>
      <family val="2"/>
      <scheme val="minor"/>
    </font>
    <font>
      <sz val="22"/>
      <name val="Calibri"/>
      <family val="2"/>
      <scheme val="minor"/>
    </font>
    <font>
      <b/>
      <sz val="22"/>
      <color rgb="FF000000"/>
      <name val="Calibri"/>
      <family val="2"/>
      <scheme val="minor"/>
    </font>
    <font>
      <sz val="16"/>
      <color rgb="FF000000"/>
      <name val="Calibri"/>
      <family val="2"/>
      <scheme val="minor"/>
    </font>
    <font>
      <i/>
      <u/>
      <sz val="18"/>
      <name val="Calibri"/>
      <family val="2"/>
      <scheme val="minor"/>
    </font>
    <font>
      <b/>
      <sz val="26"/>
      <name val="Muli"/>
    </font>
    <font>
      <b/>
      <sz val="16"/>
      <name val="Muli"/>
    </font>
    <font>
      <sz val="16"/>
      <color theme="1"/>
      <name val="Muli"/>
    </font>
    <font>
      <sz val="13"/>
      <name val="Muli"/>
    </font>
    <font>
      <sz val="26"/>
      <name val="Muli"/>
    </font>
    <font>
      <b/>
      <u/>
      <sz val="26"/>
      <name val="Muli"/>
    </font>
    <font>
      <b/>
      <sz val="22"/>
      <name val="Muli"/>
    </font>
    <font>
      <b/>
      <i/>
      <sz val="22"/>
      <name val="Muli"/>
    </font>
    <font>
      <b/>
      <sz val="18"/>
      <name val="Muli"/>
    </font>
    <font>
      <sz val="22"/>
      <name val="Muli"/>
    </font>
    <font>
      <b/>
      <sz val="26"/>
      <color indexed="48"/>
      <name val="Muli"/>
    </font>
    <font>
      <b/>
      <sz val="22"/>
      <color indexed="48"/>
      <name val="Muli"/>
    </font>
    <font>
      <b/>
      <sz val="24"/>
      <name val="Muli"/>
    </font>
    <font>
      <b/>
      <sz val="28"/>
      <name val="Muli"/>
    </font>
    <font>
      <sz val="28"/>
      <name val="Muli"/>
    </font>
    <font>
      <sz val="20"/>
      <name val="Muli"/>
    </font>
    <font>
      <sz val="18"/>
      <name val="Muli"/>
    </font>
    <font>
      <sz val="16"/>
      <name val="Muli"/>
    </font>
    <font>
      <sz val="18"/>
      <color indexed="8"/>
      <name val="Muli"/>
    </font>
    <font>
      <sz val="16"/>
      <color indexed="8"/>
      <name val="Muli"/>
    </font>
    <font>
      <b/>
      <sz val="12"/>
      <name val="Muli"/>
    </font>
    <font>
      <b/>
      <u/>
      <sz val="18"/>
      <name val="Muli"/>
    </font>
    <font>
      <b/>
      <sz val="20"/>
      <name val="Muli"/>
    </font>
    <font>
      <b/>
      <sz val="19"/>
      <name val="Muli"/>
    </font>
    <font>
      <b/>
      <sz val="22"/>
      <color theme="9" tint="-0.249977111117893"/>
      <name val="Muli"/>
    </font>
    <font>
      <b/>
      <sz val="26"/>
      <color theme="9" tint="-0.249977111117893"/>
      <name val="Muli"/>
    </font>
    <font>
      <sz val="15"/>
      <name val="Muli"/>
    </font>
    <font>
      <b/>
      <u/>
      <sz val="12"/>
      <color indexed="48"/>
      <name val="Muli"/>
    </font>
    <font>
      <u/>
      <sz val="15"/>
      <name val="Muli"/>
    </font>
    <font>
      <b/>
      <sz val="22"/>
      <color theme="9"/>
      <name val="Muli"/>
    </font>
    <font>
      <sz val="12"/>
      <name val="Muli"/>
    </font>
    <font>
      <b/>
      <sz val="11"/>
      <name val="Muli"/>
    </font>
    <font>
      <b/>
      <sz val="11"/>
      <color indexed="48"/>
      <name val="Muli"/>
    </font>
    <font>
      <sz val="11"/>
      <name val="Muli"/>
    </font>
    <font>
      <sz val="11"/>
      <color theme="1"/>
      <name val="Muli"/>
    </font>
    <font>
      <sz val="24"/>
      <name val="Muli"/>
    </font>
    <font>
      <b/>
      <sz val="36"/>
      <name val="Muli"/>
    </font>
    <font>
      <b/>
      <sz val="22"/>
      <color theme="1"/>
      <name val="Muli"/>
    </font>
    <font>
      <b/>
      <sz val="10"/>
      <color theme="1"/>
      <name val="Muli"/>
    </font>
    <font>
      <sz val="10"/>
      <color theme="1"/>
      <name val="Muli"/>
    </font>
    <font>
      <b/>
      <sz val="10"/>
      <name val="Muli"/>
    </font>
    <font>
      <sz val="10"/>
      <color rgb="FF000000"/>
      <name val="Arial"/>
      <family val="2"/>
    </font>
    <font>
      <b/>
      <sz val="18"/>
      <color rgb="FFFF0000"/>
      <name val="Muli"/>
    </font>
    <font>
      <sz val="12"/>
      <color theme="1"/>
      <name val="Calibri"/>
      <family val="2"/>
      <scheme val="minor"/>
    </font>
    <font>
      <sz val="14"/>
      <name val="Muli"/>
    </font>
    <font>
      <sz val="11"/>
      <color rgb="FF000000"/>
      <name val="Calibri"/>
      <family val="2"/>
    </font>
    <font>
      <sz val="12"/>
      <name val="Arial"/>
      <family val="2"/>
    </font>
    <font>
      <sz val="12"/>
      <color rgb="FF9C0006"/>
      <name val="Calibri"/>
      <family val="2"/>
      <scheme val="minor"/>
    </font>
    <font>
      <sz val="12"/>
      <name val="VNI-Times"/>
      <family val="2"/>
    </font>
    <font>
      <sz val="12"/>
      <name val="VNtimes new roman"/>
      <family val="2"/>
    </font>
    <font>
      <sz val="14"/>
      <name val="??"/>
      <family val="3"/>
      <charset val="129"/>
    </font>
    <font>
      <sz val="12"/>
      <name val="????"/>
      <family val="1"/>
    </font>
    <font>
      <sz val="12"/>
      <name val="???"/>
      <family val="3"/>
    </font>
    <font>
      <sz val="10"/>
      <name val="???"/>
      <family val="3"/>
      <charset val="129"/>
    </font>
    <font>
      <sz val="12"/>
      <name val="__"/>
      <family val="1"/>
      <charset val="129"/>
    </font>
    <font>
      <sz val="12"/>
      <name val="__"/>
      <family val="1"/>
    </font>
    <font>
      <sz val="12"/>
      <name val="__"/>
      <charset val="129"/>
    </font>
    <font>
      <sz val="14"/>
      <name val="__"/>
      <family val="3"/>
      <charset val="129"/>
    </font>
    <font>
      <sz val="14"/>
      <name val="__"/>
      <family val="3"/>
    </font>
    <font>
      <sz val="12"/>
      <name val="___"/>
      <family val="1"/>
      <charset val="129"/>
    </font>
    <font>
      <sz val="12"/>
      <name val="___"/>
      <family val="1"/>
    </font>
    <font>
      <sz val="12"/>
      <name val="____"/>
      <family val="1"/>
    </font>
    <font>
      <sz val="12"/>
      <name val="____"/>
    </font>
    <font>
      <sz val="10"/>
      <name val="___"/>
      <family val="3"/>
      <charset val="129"/>
    </font>
    <font>
      <sz val="10"/>
      <name val="___"/>
      <family val="3"/>
    </font>
    <font>
      <sz val="12"/>
      <name val="___"/>
      <family val="3"/>
    </font>
    <font>
      <sz val="12"/>
      <name val="____"/>
      <charset val="136"/>
    </font>
    <font>
      <sz val="10"/>
      <name val="VNI-Times"/>
      <family val="2"/>
    </font>
    <font>
      <b/>
      <sz val="11"/>
      <name val="Arial"/>
      <family val="2"/>
    </font>
    <font>
      <b/>
      <u/>
      <sz val="14"/>
      <color indexed="8"/>
      <name val=".VnBook-AntiquaH"/>
      <family val="2"/>
    </font>
    <font>
      <sz val="12"/>
      <name val="¹ÙÅÁÃ¼"/>
      <family val="2"/>
      <charset val="129"/>
    </font>
    <font>
      <i/>
      <sz val="12"/>
      <color indexed="8"/>
      <name val=".VnBook-AntiquaH"/>
      <family val="2"/>
    </font>
    <font>
      <sz val="11"/>
      <color indexed="8"/>
      <name val="Calibri"/>
      <family val="2"/>
    </font>
    <font>
      <sz val="12"/>
      <color indexed="8"/>
      <name val="新細明體"/>
      <family val="1"/>
      <charset val="136"/>
    </font>
    <font>
      <sz val="12"/>
      <color indexed="8"/>
      <name val="新細明體"/>
      <family val="1"/>
    </font>
    <font>
      <b/>
      <sz val="12"/>
      <color indexed="8"/>
      <name val=".VnBook-Antiqua"/>
      <family val="2"/>
    </font>
    <font>
      <i/>
      <sz val="12"/>
      <color indexed="8"/>
      <name val=".VnBook-Antiqua"/>
      <family val="2"/>
    </font>
    <font>
      <sz val="11"/>
      <color indexed="9"/>
      <name val="Calibri"/>
      <family val="2"/>
    </font>
    <font>
      <sz val="12"/>
      <color indexed="9"/>
      <name val="新細明體"/>
      <family val="1"/>
      <charset val="136"/>
    </font>
    <font>
      <sz val="12"/>
      <color indexed="9"/>
      <name val="新細明體"/>
      <family val="1"/>
    </font>
    <font>
      <sz val="12"/>
      <name val="¹UAAA¼"/>
      <family val="3"/>
      <charset val="129"/>
    </font>
    <font>
      <sz val="12"/>
      <name val="¹UAAA¼"/>
      <family val="3"/>
    </font>
    <font>
      <sz val="11"/>
      <color indexed="10"/>
      <name val="Calibri"/>
      <family val="2"/>
    </font>
    <font>
      <sz val="11"/>
      <color indexed="20"/>
      <name val="Calibri"/>
      <family val="2"/>
    </font>
    <font>
      <sz val="9"/>
      <name val="Arial"/>
      <family val="2"/>
    </font>
    <font>
      <sz val="11"/>
      <name val="µ¸¿ò"/>
      <family val="2"/>
      <charset val="129"/>
    </font>
    <font>
      <sz val="11"/>
      <name val="µ¸¿ò"/>
      <family val="1"/>
    </font>
    <font>
      <sz val="10"/>
      <name val="Helv"/>
      <family val="2"/>
    </font>
    <font>
      <sz val="10"/>
      <name val="Helv"/>
    </font>
    <font>
      <b/>
      <sz val="11"/>
      <color indexed="52"/>
      <name val="Calibri"/>
      <family val="2"/>
    </font>
    <font>
      <b/>
      <sz val="10"/>
      <name val="Helv"/>
      <family val="2"/>
    </font>
    <font>
      <b/>
      <sz val="10"/>
      <name val="Helv"/>
    </font>
    <font>
      <sz val="11"/>
      <color indexed="52"/>
      <name val="Calibri"/>
      <family val="2"/>
    </font>
    <font>
      <b/>
      <sz val="11"/>
      <color indexed="9"/>
      <name val="Calibri"/>
      <family val="2"/>
    </font>
    <font>
      <sz val="10"/>
      <name val="VNI-Aptima"/>
      <family val="2"/>
    </font>
    <font>
      <sz val="10"/>
      <name val="VNI-Aptima"/>
    </font>
    <font>
      <b/>
      <sz val="10"/>
      <name val="Arial"/>
      <family val="2"/>
    </font>
    <font>
      <b/>
      <sz val="10"/>
      <name val="Verdana"/>
      <family val="2"/>
    </font>
    <font>
      <sz val="11"/>
      <color indexed="62"/>
      <name val="Calibri"/>
      <family val="2"/>
    </font>
    <font>
      <i/>
      <sz val="11"/>
      <color indexed="23"/>
      <name val="Calibri"/>
      <family val="2"/>
    </font>
    <font>
      <sz val="11"/>
      <color indexed="17"/>
      <name val="Calibri"/>
      <family val="2"/>
    </font>
    <font>
      <b/>
      <sz val="12"/>
      <name val=".VnBook-AntiquaH"/>
      <family val="2"/>
    </font>
    <font>
      <b/>
      <sz val="12"/>
      <name val="Helv"/>
      <family val="2"/>
    </font>
    <font>
      <b/>
      <sz val="12"/>
      <name val="Helv"/>
    </font>
    <font>
      <b/>
      <sz val="15"/>
      <color indexed="56"/>
      <name val="Calibri"/>
      <family val="2"/>
    </font>
    <font>
      <b/>
      <sz val="13"/>
      <color indexed="56"/>
      <name val="Calibri"/>
      <family val="2"/>
    </font>
    <font>
      <b/>
      <sz val="11"/>
      <color indexed="56"/>
      <name val="Calibri"/>
      <family val="2"/>
    </font>
    <font>
      <b/>
      <sz val="14"/>
      <name val=".VnTimeH"/>
      <family val="2"/>
    </font>
    <font>
      <u/>
      <sz val="10"/>
      <color indexed="12"/>
      <name val="Arial"/>
      <family val="2"/>
    </font>
    <font>
      <sz val="11"/>
      <color indexed="14"/>
      <name val="Calibri"/>
      <family val="2"/>
    </font>
    <font>
      <b/>
      <sz val="11"/>
      <name val="Helv"/>
      <family val="2"/>
    </font>
    <font>
      <b/>
      <sz val="11"/>
      <name val="Helv"/>
    </font>
    <font>
      <sz val="10"/>
      <name val=".VnAvant"/>
      <family val="2"/>
    </font>
    <font>
      <sz val="11"/>
      <color indexed="60"/>
      <name val="Calibri"/>
      <family val="2"/>
    </font>
    <font>
      <b/>
      <sz val="12"/>
      <name val="VN-NTime"/>
      <family val="2"/>
    </font>
    <font>
      <b/>
      <sz val="12"/>
      <name val="VN-NTime"/>
    </font>
    <font>
      <b/>
      <i/>
      <sz val="16"/>
      <name val="Helv"/>
      <family val="2"/>
    </font>
    <font>
      <sz val="12"/>
      <name val="바탕체"/>
      <family val="3"/>
      <charset val="129"/>
    </font>
    <font>
      <sz val="12"/>
      <name val="바탕체"/>
      <family val="1"/>
    </font>
    <font>
      <sz val="11"/>
      <color indexed="19"/>
      <name val="Calibri"/>
      <family val="2"/>
    </font>
    <font>
      <sz val="12"/>
      <name val="宋体"/>
    </font>
    <font>
      <sz val="12"/>
      <name val="宋体"/>
      <charset val="134"/>
    </font>
    <font>
      <sz val="14"/>
      <name val="System"/>
      <family val="2"/>
    </font>
    <font>
      <b/>
      <sz val="11"/>
      <color indexed="63"/>
      <name val="Calibri"/>
      <family val="2"/>
    </font>
    <font>
      <sz val="12"/>
      <name val="Helv"/>
      <family val="2"/>
    </font>
    <font>
      <sz val="12"/>
      <name val="Helv"/>
    </font>
    <font>
      <b/>
      <sz val="10"/>
      <name val="MS Sans Serif"/>
      <family val="2"/>
    </font>
    <font>
      <b/>
      <sz val="10"/>
      <name val="VNI-Aptima"/>
      <family val="2"/>
    </font>
    <font>
      <sz val="13"/>
      <name val=".VnTime"/>
      <family val="2"/>
    </font>
    <font>
      <sz val="12"/>
      <name val="VNTime"/>
    </font>
    <font>
      <sz val="12"/>
      <name val="VNTime"/>
      <family val="2"/>
    </font>
    <font>
      <b/>
      <sz val="18"/>
      <color indexed="56"/>
      <name val="Cambria"/>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2"/>
      <name val="VNI-Brush"/>
      <family val="2"/>
    </font>
    <font>
      <b/>
      <sz val="12"/>
      <name val="VNI-Brush"/>
    </font>
    <font>
      <b/>
      <sz val="14"/>
      <name val="VNI-Helve"/>
      <family val="2"/>
    </font>
    <font>
      <b/>
      <sz val="14"/>
      <name val="VNI-Helve"/>
    </font>
    <font>
      <b/>
      <u/>
      <sz val="11"/>
      <name val="VNI-Times"/>
      <family val="2"/>
    </font>
    <font>
      <b/>
      <u/>
      <sz val="11"/>
      <name val="VNI-Times"/>
    </font>
    <font>
      <sz val="10"/>
      <name val="VNtimes new roman"/>
      <family val="2"/>
    </font>
    <font>
      <b/>
      <sz val="12"/>
      <name val=".VnTime"/>
      <family val="2"/>
    </font>
    <font>
      <b/>
      <sz val="10"/>
      <name val=".VnTime"/>
      <family val="2"/>
    </font>
    <font>
      <sz val="10"/>
      <name val=".VnTime"/>
      <family val="2"/>
    </font>
    <font>
      <sz val="9"/>
      <name val=".VnTime"/>
      <family val="2"/>
    </font>
    <font>
      <sz val="14"/>
      <name val=".VnArial"/>
      <family val="2"/>
    </font>
    <font>
      <sz val="10"/>
      <name val=" "/>
      <family val="1"/>
      <charset val="136"/>
    </font>
    <font>
      <sz val="12"/>
      <name val="바탕체"/>
      <family val="3"/>
    </font>
    <font>
      <sz val="11"/>
      <name val="돋움"/>
      <family val="2"/>
      <charset val="129"/>
    </font>
    <font>
      <sz val="12"/>
      <name val="新細明體"/>
      <family val="1"/>
      <charset val="136"/>
    </font>
    <font>
      <sz val="12"/>
      <name val="新細明體"/>
      <family val="1"/>
    </font>
    <font>
      <sz val="12"/>
      <color indexed="60"/>
      <name val="新細明體"/>
      <family val="1"/>
      <charset val="136"/>
    </font>
    <font>
      <sz val="12"/>
      <color indexed="60"/>
      <name val="新細明體"/>
      <family val="1"/>
    </font>
    <font>
      <b/>
      <sz val="12"/>
      <color indexed="8"/>
      <name val="新細明體"/>
      <family val="1"/>
      <charset val="136"/>
    </font>
    <font>
      <b/>
      <sz val="12"/>
      <color indexed="8"/>
      <name val="新細明體"/>
      <family val="1"/>
    </font>
    <font>
      <sz val="12"/>
      <color indexed="20"/>
      <name val="新細明體"/>
      <family val="1"/>
      <charset val="136"/>
    </font>
    <font>
      <sz val="12"/>
      <color indexed="20"/>
      <name val="新細明體"/>
      <family val="1"/>
    </font>
    <font>
      <sz val="12"/>
      <color indexed="14"/>
      <name val="新細明體"/>
      <family val="1"/>
    </font>
    <font>
      <sz val="12"/>
      <color indexed="17"/>
      <name val="新細明體"/>
      <family val="1"/>
      <charset val="136"/>
    </font>
    <font>
      <sz val="12"/>
      <color indexed="17"/>
      <name val="新細明體"/>
      <family val="1"/>
    </font>
    <font>
      <b/>
      <sz val="18"/>
      <color indexed="56"/>
      <name val="新細明體"/>
      <family val="1"/>
      <charset val="136"/>
    </font>
    <font>
      <b/>
      <sz val="15"/>
      <color indexed="56"/>
      <name val="新細明體"/>
      <family val="1"/>
      <charset val="136"/>
    </font>
    <font>
      <b/>
      <sz val="15"/>
      <color indexed="56"/>
      <name val="新細明體"/>
      <family val="1"/>
    </font>
    <font>
      <b/>
      <sz val="13"/>
      <color indexed="56"/>
      <name val="新細明體"/>
      <family val="1"/>
      <charset val="136"/>
    </font>
    <font>
      <b/>
      <sz val="13"/>
      <color indexed="56"/>
      <name val="新細明體"/>
      <family val="1"/>
    </font>
    <font>
      <b/>
      <sz val="11"/>
      <color indexed="56"/>
      <name val="新細明體"/>
      <family val="1"/>
      <charset val="136"/>
    </font>
    <font>
      <b/>
      <sz val="11"/>
      <color indexed="56"/>
      <name val="新細明體"/>
      <family val="1"/>
    </font>
    <font>
      <b/>
      <sz val="18"/>
      <color indexed="56"/>
      <name val="新細明體"/>
      <family val="1"/>
    </font>
    <font>
      <b/>
      <sz val="18"/>
      <color indexed="62"/>
      <name val="新細明體"/>
      <family val="1"/>
    </font>
    <font>
      <b/>
      <sz val="12"/>
      <color indexed="9"/>
      <name val="新細明體"/>
      <family val="1"/>
      <charset val="136"/>
    </font>
    <font>
      <b/>
      <sz val="12"/>
      <color indexed="9"/>
      <name val="新細明體"/>
      <family val="1"/>
    </font>
    <font>
      <b/>
      <sz val="12"/>
      <color indexed="52"/>
      <name val="新細明體"/>
      <family val="1"/>
      <charset val="136"/>
    </font>
    <font>
      <b/>
      <sz val="12"/>
      <color indexed="52"/>
      <name val="新細明體"/>
      <family val="1"/>
    </font>
    <font>
      <i/>
      <sz val="12"/>
      <color indexed="23"/>
      <name val="新細明體"/>
      <family val="1"/>
      <charset val="136"/>
    </font>
    <font>
      <i/>
      <sz val="12"/>
      <color indexed="23"/>
      <name val="新細明體"/>
      <family val="1"/>
    </font>
    <font>
      <sz val="12"/>
      <color indexed="10"/>
      <name val="新細明體"/>
      <family val="1"/>
      <charset val="136"/>
    </font>
    <font>
      <sz val="12"/>
      <color indexed="10"/>
      <name val="新細明體"/>
      <family val="1"/>
    </font>
    <font>
      <sz val="12"/>
      <name val="Courier"/>
      <family val="3"/>
    </font>
    <font>
      <sz val="12"/>
      <color indexed="62"/>
      <name val="新細明體"/>
      <family val="1"/>
      <charset val="136"/>
    </font>
    <font>
      <sz val="12"/>
      <color indexed="62"/>
      <name val="新細明體"/>
      <family val="1"/>
    </font>
    <font>
      <b/>
      <sz val="12"/>
      <color indexed="63"/>
      <name val="新細明體"/>
      <family val="1"/>
      <charset val="136"/>
    </font>
    <font>
      <b/>
      <sz val="12"/>
      <color indexed="63"/>
      <name val="新細明體"/>
      <family val="1"/>
    </font>
    <font>
      <sz val="12"/>
      <color indexed="52"/>
      <name val="新細明體"/>
      <family val="1"/>
      <charset val="136"/>
    </font>
    <font>
      <sz val="12"/>
      <color indexed="52"/>
      <name val="新細明體"/>
      <family val="1"/>
    </font>
    <font>
      <sz val="8"/>
      <name val="Arial"/>
      <family val="2"/>
      <charset val="204"/>
    </font>
    <font>
      <b/>
      <sz val="11"/>
      <name val="Times New Roman"/>
      <family val="1"/>
      <charset val="204"/>
    </font>
    <font>
      <sz val="10"/>
      <color theme="1"/>
      <name val="Calibri"/>
      <family val="2"/>
      <scheme val="minor"/>
    </font>
    <font>
      <sz val="10"/>
      <color theme="1"/>
      <name val="Calibri"/>
      <family val="1"/>
      <charset val="136"/>
      <scheme val="minor"/>
    </font>
    <font>
      <sz val="11"/>
      <color theme="1"/>
      <name val="Calibri"/>
      <family val="1"/>
      <charset val="136"/>
      <scheme val="minor"/>
    </font>
    <font>
      <sz val="11"/>
      <color indexed="19"/>
      <name val="Calibri"/>
      <family val="2"/>
      <scheme val="minor"/>
    </font>
    <font>
      <sz val="12"/>
      <color theme="1"/>
      <name val="Arial"/>
      <family val="2"/>
    </font>
    <font>
      <sz val="11"/>
      <color theme="1"/>
      <name val="Calibri"/>
      <family val="2"/>
      <charset val="163"/>
      <scheme val="minor"/>
    </font>
    <font>
      <sz val="10"/>
      <color theme="1"/>
      <name val="Arial"/>
      <family val="2"/>
    </font>
    <font>
      <b/>
      <sz val="40"/>
      <name val="Muli"/>
    </font>
    <font>
      <sz val="40"/>
      <name val="Muli"/>
    </font>
    <font>
      <b/>
      <sz val="46"/>
      <name val="Muli"/>
    </font>
    <font>
      <b/>
      <sz val="11"/>
      <color theme="1"/>
      <name val="Muli"/>
    </font>
    <font>
      <b/>
      <sz val="8"/>
      <name val="Muli"/>
    </font>
    <font>
      <b/>
      <sz val="12"/>
      <name val="EuclidCircularA-Regular"/>
    </font>
    <font>
      <i/>
      <sz val="12"/>
      <name val="Muli"/>
    </font>
    <font>
      <b/>
      <sz val="22"/>
      <color rgb="FFFF0000"/>
      <name val="Muli"/>
    </font>
    <font>
      <sz val="10"/>
      <color rgb="FF000000"/>
      <name val="Times New Roman"/>
      <family val="1"/>
    </font>
    <font>
      <b/>
      <u/>
      <sz val="22"/>
      <name val="Muli"/>
    </font>
    <font>
      <sz val="18"/>
      <color rgb="FF000000"/>
      <name val="Times New Roman"/>
      <family val="1"/>
    </font>
    <font>
      <sz val="11"/>
      <color rgb="FF000000"/>
      <name val="Times New Roman"/>
      <family val="1"/>
    </font>
    <font>
      <b/>
      <sz val="11"/>
      <color theme="1"/>
      <name val="Arial"/>
      <family val="2"/>
    </font>
    <font>
      <sz val="11"/>
      <color theme="1"/>
      <name val="Times New Roman"/>
      <family val="1"/>
    </font>
    <font>
      <sz val="11"/>
      <name val="Arial"/>
      <family val="2"/>
    </font>
    <font>
      <sz val="11"/>
      <color rgb="FF052937"/>
      <name val="Arial"/>
      <family val="2"/>
    </font>
    <font>
      <i/>
      <sz val="12"/>
      <color rgb="FF000000"/>
      <name val="Times New Roman"/>
      <family val="1"/>
    </font>
    <font>
      <b/>
      <i/>
      <sz val="12"/>
      <color theme="1"/>
      <name val="Arial"/>
      <family val="2"/>
    </font>
    <font>
      <i/>
      <sz val="12"/>
      <name val="Arial"/>
      <family val="2"/>
    </font>
    <font>
      <b/>
      <sz val="14"/>
      <color theme="1"/>
      <name val="Calibri"/>
      <family val="2"/>
      <scheme val="minor"/>
    </font>
    <font>
      <b/>
      <sz val="14"/>
      <color theme="1"/>
      <name val="Times New Roman"/>
      <family val="1"/>
    </font>
    <font>
      <b/>
      <sz val="11"/>
      <color theme="1"/>
      <name val="Calibri"/>
      <family val="2"/>
      <scheme val="minor"/>
    </font>
    <font>
      <b/>
      <sz val="16"/>
      <color theme="1"/>
      <name val="Calibri"/>
      <family val="2"/>
      <scheme val="minor"/>
    </font>
    <font>
      <b/>
      <sz val="10"/>
      <color rgb="FF052937"/>
      <name val="Arial"/>
      <family val="2"/>
    </font>
    <font>
      <sz val="7"/>
      <color rgb="FF052937"/>
      <name val="Arial"/>
      <family val="2"/>
    </font>
    <font>
      <sz val="7"/>
      <name val="Arial"/>
      <family val="2"/>
    </font>
    <font>
      <sz val="12"/>
      <color rgb="FF8595A3"/>
      <name val="Arial"/>
      <family val="2"/>
    </font>
    <font>
      <b/>
      <sz val="12"/>
      <color theme="1"/>
      <name val="Calibri"/>
      <family val="2"/>
      <scheme val="minor"/>
    </font>
    <font>
      <b/>
      <sz val="12"/>
      <color rgb="FF052937"/>
      <name val="Arial"/>
      <family val="2"/>
    </font>
    <font>
      <b/>
      <sz val="12"/>
      <color rgb="FFA5BCCC"/>
      <name val="Arial"/>
      <family val="2"/>
    </font>
    <font>
      <sz val="12"/>
      <color rgb="FF052937"/>
      <name val="Arial"/>
      <family val="2"/>
    </font>
    <font>
      <sz val="16"/>
      <color theme="1"/>
      <name val="Calibri"/>
      <family val="2"/>
      <scheme val="minor"/>
    </font>
    <font>
      <b/>
      <sz val="16"/>
      <name val="Arial"/>
      <family val="2"/>
    </font>
    <font>
      <b/>
      <sz val="16"/>
      <color rgb="FF052937"/>
      <name val="Arial"/>
      <family val="2"/>
    </font>
    <font>
      <b/>
      <sz val="20"/>
      <name val="Arial"/>
      <family val="2"/>
    </font>
    <font>
      <sz val="20"/>
      <color theme="1"/>
      <name val="Calibri"/>
      <family val="2"/>
      <scheme val="minor"/>
    </font>
    <font>
      <sz val="18"/>
      <color theme="1"/>
      <name val="Calibri"/>
      <family val="2"/>
      <scheme val="minor"/>
    </font>
    <font>
      <sz val="10"/>
      <color rgb="FF000000"/>
      <name val="Times New Roman"/>
      <family val="1"/>
    </font>
    <font>
      <sz val="24"/>
      <color rgb="FFFF0000"/>
      <name val="Muli"/>
    </font>
    <font>
      <b/>
      <u/>
      <sz val="24"/>
      <name val="Muli"/>
    </font>
    <font>
      <b/>
      <sz val="48"/>
      <name val="Muli"/>
    </font>
    <font>
      <sz val="26"/>
      <color theme="1"/>
      <name val="Calibri"/>
      <family val="2"/>
      <scheme val="minor"/>
    </font>
    <font>
      <b/>
      <sz val="26"/>
      <color rgb="FF000000"/>
      <name val="Calibri"/>
      <family val="2"/>
      <scheme val="minor"/>
    </font>
    <font>
      <b/>
      <sz val="26"/>
      <name val="Calibri"/>
      <family val="2"/>
      <scheme val="minor"/>
    </font>
    <font>
      <sz val="26"/>
      <color rgb="FF000000"/>
      <name val="Calibri"/>
      <family val="2"/>
      <scheme val="minor"/>
    </font>
    <font>
      <sz val="26"/>
      <name val="Calibri"/>
      <family val="2"/>
      <scheme val="minor"/>
    </font>
    <font>
      <b/>
      <sz val="12"/>
      <color rgb="FF000000"/>
      <name val="Arial"/>
      <family val="2"/>
    </font>
    <font>
      <b/>
      <sz val="12"/>
      <color rgb="FF000000"/>
      <name val="Times New Roman"/>
      <family val="1"/>
    </font>
    <font>
      <sz val="11"/>
      <color rgb="FFFF0000"/>
      <name val="Calibri"/>
      <family val="2"/>
      <scheme val="minor"/>
    </font>
    <font>
      <b/>
      <sz val="11"/>
      <color rgb="FFFF0000"/>
      <name val="Calibri"/>
      <family val="2"/>
      <scheme val="minor"/>
    </font>
    <font>
      <b/>
      <sz val="10.5"/>
      <name val="Arial"/>
      <family val="2"/>
    </font>
    <font>
      <b/>
      <sz val="10.5"/>
      <color rgb="FF052937"/>
      <name val="Arial"/>
      <family val="2"/>
    </font>
    <font>
      <sz val="10"/>
      <name val="Arial MT"/>
    </font>
    <font>
      <b/>
      <sz val="9"/>
      <color rgb="FF000000"/>
      <name val="Times New Roman"/>
      <family val="1"/>
    </font>
    <font>
      <b/>
      <sz val="9"/>
      <color theme="1"/>
      <name val="Calibri"/>
      <family val="2"/>
      <scheme val="minor"/>
    </font>
    <font>
      <sz val="72"/>
      <color theme="1"/>
      <name val="Muli"/>
    </font>
    <font>
      <b/>
      <sz val="72"/>
      <color theme="1"/>
      <name val="Muli"/>
    </font>
    <font>
      <sz val="16"/>
      <name val="Arial MT"/>
    </font>
    <font>
      <b/>
      <sz val="10"/>
      <color rgb="FF000000"/>
      <name val="Times New Roman"/>
      <family val="1"/>
    </font>
    <font>
      <b/>
      <sz val="10"/>
      <color theme="1"/>
      <name val="Calibri"/>
      <family val="2"/>
      <scheme val="minor"/>
    </font>
  </fonts>
  <fills count="50">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theme="0" tint="-4.9989318521683403E-2"/>
        <bgColor indexed="64"/>
      </patternFill>
    </fill>
    <fill>
      <patternFill patternType="solid">
        <fgColor indexed="45"/>
        <bgColor indexed="64"/>
      </patternFill>
    </fill>
    <fill>
      <patternFill patternType="solid">
        <fgColor indexed="43"/>
        <bgColor indexed="64"/>
      </patternFill>
    </fill>
    <fill>
      <patternFill patternType="solid">
        <fgColor rgb="FFFFFFFF"/>
        <bgColor rgb="FFFFFFFF"/>
      </patternFill>
    </fill>
    <fill>
      <patternFill patternType="solid">
        <fgColor theme="8" tint="0.59999389629810485"/>
        <bgColor indexed="64"/>
      </patternFill>
    </fill>
    <fill>
      <patternFill patternType="solid">
        <fgColor rgb="FFFFFF00"/>
        <bgColor rgb="FFFFFFFF"/>
      </patternFill>
    </fill>
    <fill>
      <patternFill patternType="solid">
        <fgColor theme="0" tint="-0.14999847407452621"/>
        <bgColor indexed="41"/>
      </patternFill>
    </fill>
    <fill>
      <patternFill patternType="solid">
        <fgColor theme="9" tint="0.59999389629810485"/>
        <bgColor indexed="41"/>
      </patternFill>
    </fill>
    <fill>
      <patternFill patternType="solid">
        <fgColor rgb="FF92D05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C7CE"/>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gray125">
        <fgColor indexed="15"/>
      </patternFill>
    </fill>
    <fill>
      <patternFill patternType="solid">
        <fgColor theme="5" tint="0.59999389629810485"/>
        <bgColor indexed="64"/>
      </patternFill>
    </fill>
    <fill>
      <patternFill patternType="solid">
        <fgColor rgb="FFF5FAFF"/>
      </patternFill>
    </fill>
    <fill>
      <patternFill patternType="solid">
        <fgColor rgb="FFF0FFF1"/>
      </patternFill>
    </fill>
    <fill>
      <patternFill patternType="solid">
        <fgColor rgb="FFFFEFF2"/>
      </patternFill>
    </fill>
  </fills>
  <borders count="82">
    <border>
      <left/>
      <right/>
      <top/>
      <bottom/>
      <diagonal/>
    </border>
    <border>
      <left/>
      <right/>
      <top style="thin">
        <color indexed="55"/>
      </top>
      <bottom style="thin">
        <color indexed="55"/>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bottom style="dotted">
        <color indexed="64"/>
      </bottom>
      <diagonal/>
    </border>
    <border>
      <left style="medium">
        <color indexed="64"/>
      </left>
      <right style="medium">
        <color indexed="64"/>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bottom/>
      <diagonal/>
    </border>
    <border>
      <left style="medium">
        <color indexed="64"/>
      </left>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rgb="FF000000"/>
      </bottom>
      <diagonal/>
    </border>
    <border>
      <left/>
      <right style="medium">
        <color auto="1"/>
      </right>
      <top/>
      <bottom style="medium">
        <color rgb="FF000000"/>
      </bottom>
      <diagonal/>
    </border>
    <border>
      <left/>
      <right/>
      <top style="medium">
        <color rgb="FF000000"/>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medium">
        <color indexed="64"/>
      </left>
      <right style="medium">
        <color indexed="64"/>
      </right>
      <top style="dotted">
        <color indexed="64"/>
      </top>
      <bottom style="hair">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style="thin">
        <color indexed="64"/>
      </right>
      <top/>
      <bottom/>
      <diagonal/>
    </border>
    <border>
      <left style="thin">
        <color indexed="64"/>
      </left>
      <right style="thin">
        <color indexed="64"/>
      </right>
      <top style="double">
        <color indexed="64"/>
      </top>
      <bottom style="hair">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hair">
        <color indexed="64"/>
      </bottom>
      <diagonal/>
    </border>
    <border>
      <left/>
      <right style="medium">
        <color indexed="0"/>
      </right>
      <top/>
      <bottom/>
      <diagonal/>
    </border>
    <border>
      <left/>
      <right/>
      <top/>
      <bottom style="thick">
        <color indexed="49"/>
      </bottom>
      <diagonal/>
    </border>
    <border>
      <left/>
      <right/>
      <top/>
      <bottom style="medium">
        <color indexed="49"/>
      </bottom>
      <diagonal/>
    </border>
    <border>
      <left/>
      <right/>
      <top style="thin">
        <color indexed="62"/>
      </top>
      <bottom style="double">
        <color indexed="62"/>
      </bottom>
      <diagonal/>
    </border>
    <border>
      <left style="medium">
        <color indexed="9"/>
      </left>
      <right style="medium">
        <color indexed="9"/>
      </right>
      <top style="medium">
        <color indexed="9"/>
      </top>
      <bottom style="medium">
        <color indexed="9"/>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rgb="FFD0D8DE"/>
      </left>
      <right/>
      <top style="thin">
        <color rgb="FFD0D8DE"/>
      </top>
      <bottom style="thin">
        <color rgb="FFD0D8DE"/>
      </bottom>
      <diagonal/>
    </border>
    <border>
      <left/>
      <right style="thin">
        <color rgb="FFD0D8DE"/>
      </right>
      <top style="thin">
        <color rgb="FFD0D8DE"/>
      </top>
      <bottom style="thin">
        <color rgb="FFD0D8DE"/>
      </bottom>
      <diagonal/>
    </border>
    <border>
      <left style="thin">
        <color rgb="FFD0D8DE"/>
      </left>
      <right style="thin">
        <color rgb="FFD0D8DE"/>
      </right>
      <top style="thin">
        <color rgb="FFD0D8DE"/>
      </top>
      <bottom style="thin">
        <color rgb="FFD0D8DE"/>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rgb="FFD0D8DE"/>
      </top>
      <bottom style="thin">
        <color rgb="FFD0D8DE"/>
      </bottom>
      <diagonal/>
    </border>
    <border>
      <left style="thin">
        <color indexed="64"/>
      </left>
      <right/>
      <top style="thin">
        <color indexed="64"/>
      </top>
      <bottom/>
      <diagonal/>
    </border>
  </borders>
  <cellStyleXfs count="3555">
    <xf numFmtId="0" fontId="0" fillId="0" borderId="0"/>
    <xf numFmtId="0" fontId="1" fillId="0" borderId="0"/>
    <xf numFmtId="0" fontId="4"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0" fontId="6" fillId="0" borderId="11">
      <alignment horizontal="center"/>
    </xf>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3"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xf numFmtId="0" fontId="4" fillId="0" borderId="0" applyFont="0" applyFill="0" applyBorder="0" applyAlignment="0" applyProtection="0"/>
    <xf numFmtId="43" fontId="4" fillId="0" borderId="0" applyBorder="0" applyAlignment="0" applyProtection="0"/>
    <xf numFmtId="2" fontId="4" fillId="0" borderId="0" applyFont="0" applyFill="0" applyBorder="0" applyAlignment="0" applyProtection="0"/>
    <xf numFmtId="38" fontId="8" fillId="5" borderId="0" applyNumberFormat="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10" fontId="8" fillId="7" borderId="14" applyNumberFormat="0" applyBorder="0" applyAlignment="0" applyProtection="0"/>
    <xf numFmtId="168" fontId="11" fillId="0" borderId="0"/>
    <xf numFmtId="0" fontId="4" fillId="0" borderId="0"/>
    <xf numFmtId="0" fontId="4" fillId="0" borderId="0"/>
    <xf numFmtId="0" fontId="12" fillId="0" borderId="0"/>
    <xf numFmtId="0" fontId="13" fillId="0" borderId="0"/>
    <xf numFmtId="0" fontId="7" fillId="0" borderId="0" applyFill="0"/>
    <xf numFmtId="0" fontId="13" fillId="0" borderId="0"/>
    <xf numFmtId="0" fontId="14" fillId="0" borderId="0"/>
    <xf numFmtId="0" fontId="7" fillId="0" borderId="0"/>
    <xf numFmtId="0" fontId="7" fillId="0" borderId="0" applyFill="0"/>
    <xf numFmtId="0" fontId="4" fillId="0" borderId="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15" fillId="8" borderId="21" applyNumberFormat="0" applyProtection="0">
      <alignment horizontal="right" vertical="center"/>
    </xf>
    <xf numFmtId="0" fontId="4" fillId="9" borderId="21" applyNumberFormat="0" applyProtection="0">
      <alignment horizontal="left" vertical="center" indent="1"/>
    </xf>
    <xf numFmtId="0" fontId="4" fillId="0" borderId="0"/>
    <xf numFmtId="40" fontId="16" fillId="0" borderId="0"/>
    <xf numFmtId="0" fontId="4" fillId="0" borderId="22" applyNumberFormat="0" applyFont="0" applyFill="0" applyAlignment="0" applyProtection="0"/>
    <xf numFmtId="0" fontId="17" fillId="0" borderId="0"/>
    <xf numFmtId="40" fontId="18" fillId="0" borderId="0" applyFont="0" applyFill="0" applyBorder="0" applyAlignment="0" applyProtection="0"/>
    <xf numFmtId="38"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9" fillId="0" borderId="0"/>
    <xf numFmtId="0" fontId="20" fillId="0" borderId="0"/>
    <xf numFmtId="0" fontId="12" fillId="0" borderId="0"/>
    <xf numFmtId="0" fontId="68" fillId="0" borderId="0"/>
    <xf numFmtId="0" fontId="1" fillId="0" borderId="0"/>
    <xf numFmtId="0" fontId="1" fillId="0" borderId="0"/>
    <xf numFmtId="0" fontId="70" fillId="0" borderId="0"/>
    <xf numFmtId="0" fontId="70" fillId="0" borderId="0"/>
    <xf numFmtId="0" fontId="1" fillId="0" borderId="0"/>
    <xf numFmtId="0" fontId="72" fillId="0" borderId="0"/>
    <xf numFmtId="0" fontId="74" fillId="21" borderId="0" applyNumberFormat="0" applyBorder="0" applyAlignment="0" applyProtection="0"/>
    <xf numFmtId="178" fontId="75"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75" fillId="0" borderId="0" applyFont="0" applyFill="0" applyBorder="0" applyAlignment="0" applyProtection="0"/>
    <xf numFmtId="183" fontId="76" fillId="0" borderId="58" applyFont="0" applyBorder="0"/>
    <xf numFmtId="183" fontId="76" fillId="0" borderId="58" applyFont="0" applyBorder="0"/>
    <xf numFmtId="170" fontId="4" fillId="0" borderId="0" applyFont="0" applyFill="0" applyBorder="0" applyAlignment="0" applyProtection="0"/>
    <xf numFmtId="0" fontId="77"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40" fontId="77" fillId="0" borderId="0" applyFont="0" applyFill="0" applyBorder="0" applyAlignment="0" applyProtection="0"/>
    <xf numFmtId="38" fontId="77" fillId="0" borderId="0" applyFont="0" applyFill="0" applyBorder="0" applyAlignment="0" applyProtection="0"/>
    <xf numFmtId="179" fontId="78" fillId="0" borderId="0" applyFont="0" applyFill="0" applyBorder="0" applyAlignment="0" applyProtection="0"/>
    <xf numFmtId="9" fontId="79" fillId="0" borderId="0" applyFont="0" applyFill="0" applyBorder="0" applyAlignment="0" applyProtection="0"/>
    <xf numFmtId="0" fontId="80" fillId="0" borderId="0"/>
    <xf numFmtId="0" fontId="81" fillId="0" borderId="0"/>
    <xf numFmtId="0" fontId="82" fillId="0" borderId="0"/>
    <xf numFmtId="0" fontId="82" fillId="0" borderId="0"/>
    <xf numFmtId="186" fontId="81" fillId="0" borderId="0"/>
    <xf numFmtId="186" fontId="81" fillId="0" borderId="0"/>
    <xf numFmtId="186" fontId="81" fillId="0" borderId="0"/>
    <xf numFmtId="0" fontId="83" fillId="0" borderId="0"/>
    <xf numFmtId="0" fontId="82" fillId="0" borderId="0"/>
    <xf numFmtId="0" fontId="82" fillId="0" borderId="0"/>
    <xf numFmtId="186" fontId="83" fillId="0" borderId="0"/>
    <xf numFmtId="186" fontId="83" fillId="0" borderId="0"/>
    <xf numFmtId="186"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4"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71" fontId="86" fillId="0" borderId="0" applyFont="0" applyFill="0" applyBorder="0" applyAlignment="0" applyProtection="0"/>
    <xf numFmtId="187" fontId="87" fillId="0" borderId="0" applyFont="0" applyFill="0" applyBorder="0" applyAlignment="0" applyProtection="0"/>
    <xf numFmtId="187" fontId="87" fillId="0" borderId="0" applyFont="0" applyFill="0" applyBorder="0" applyAlignment="0" applyProtection="0"/>
    <xf numFmtId="187" fontId="87" fillId="0" borderId="0" applyFont="0" applyFill="0" applyBorder="0" applyAlignment="0" applyProtection="0"/>
    <xf numFmtId="187" fontId="87"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78" fontId="88"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178" fontId="88" fillId="0" borderId="0" applyFont="0" applyFill="0" applyBorder="0" applyAlignment="0" applyProtection="0"/>
    <xf numFmtId="0" fontId="90" fillId="0" borderId="0"/>
    <xf numFmtId="0" fontId="91" fillId="0" borderId="0"/>
    <xf numFmtId="0" fontId="91" fillId="0" borderId="0"/>
    <xf numFmtId="186" fontId="90" fillId="0" borderId="0"/>
    <xf numFmtId="186" fontId="90" fillId="0" borderId="0"/>
    <xf numFmtId="186" fontId="90" fillId="0" borderId="0"/>
    <xf numFmtId="0" fontId="91" fillId="0" borderId="0"/>
    <xf numFmtId="0" fontId="91" fillId="0" borderId="0"/>
    <xf numFmtId="179" fontId="88" fillId="0" borderId="0" applyFont="0" applyFill="0" applyBorder="0" applyAlignment="0" applyProtection="0"/>
    <xf numFmtId="179" fontId="89" fillId="0" borderId="0" applyFont="0" applyFill="0" applyBorder="0" applyAlignment="0" applyProtection="0"/>
    <xf numFmtId="179" fontId="89" fillId="0" borderId="0" applyFont="0" applyFill="0" applyBorder="0" applyAlignment="0" applyProtection="0"/>
    <xf numFmtId="179" fontId="88" fillId="0" borderId="0" applyFont="0" applyFill="0" applyBorder="0" applyAlignment="0" applyProtection="0"/>
    <xf numFmtId="40" fontId="84"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38" fontId="84" fillId="0" borderId="0" applyFont="0" applyFill="0" applyBorder="0" applyAlignment="0" applyProtection="0"/>
    <xf numFmtId="38" fontId="85" fillId="0" borderId="0" applyFont="0" applyFill="0" applyBorder="0" applyAlignment="0" applyProtection="0"/>
    <xf numFmtId="38" fontId="85" fillId="0" borderId="0" applyFont="0" applyFill="0" applyBorder="0" applyAlignment="0" applyProtection="0"/>
    <xf numFmtId="9" fontId="92"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181" fontId="88" fillId="0" borderId="0" applyFont="0" applyFill="0" applyBorder="0" applyAlignment="0" applyProtection="0"/>
    <xf numFmtId="181" fontId="89" fillId="0" borderId="0" applyFont="0" applyFill="0" applyBorder="0" applyAlignment="0" applyProtection="0"/>
    <xf numFmtId="181" fontId="89" fillId="0" borderId="0" applyFont="0" applyFill="0" applyBorder="0" applyAlignment="0" applyProtection="0"/>
    <xf numFmtId="181" fontId="88"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72" fontId="86" fillId="0" borderId="0" applyFont="0" applyFill="0" applyBorder="0" applyAlignment="0" applyProtection="0"/>
    <xf numFmtId="188" fontId="87" fillId="0" borderId="0" applyFont="0" applyFill="0" applyBorder="0" applyAlignment="0" applyProtection="0"/>
    <xf numFmtId="188" fontId="87" fillId="0" borderId="0" applyFont="0" applyFill="0" applyBorder="0" applyAlignment="0" applyProtection="0"/>
    <xf numFmtId="172" fontId="86" fillId="0" borderId="0" applyFont="0" applyFill="0" applyBorder="0" applyAlignment="0" applyProtection="0"/>
    <xf numFmtId="188" fontId="87" fillId="0" borderId="0" applyFont="0" applyFill="0" applyBorder="0" applyAlignment="0" applyProtection="0"/>
    <xf numFmtId="188" fontId="87" fillId="0" borderId="0" applyFont="0" applyFill="0" applyBorder="0" applyAlignment="0" applyProtection="0"/>
    <xf numFmtId="188" fontId="87" fillId="0" borderId="0" applyFont="0" applyFill="0" applyBorder="0" applyAlignment="0" applyProtection="0"/>
    <xf numFmtId="188" fontId="87" fillId="0" borderId="0" applyFont="0" applyFill="0" applyBorder="0" applyAlignment="0" applyProtection="0"/>
    <xf numFmtId="188" fontId="87" fillId="0" borderId="0" applyFont="0" applyFill="0" applyBorder="0" applyAlignment="0" applyProtection="0"/>
    <xf numFmtId="188" fontId="87"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88" fillId="0" borderId="0"/>
    <xf numFmtId="0" fontId="89" fillId="0" borderId="0"/>
    <xf numFmtId="0" fontId="89" fillId="0" borderId="0"/>
    <xf numFmtId="186" fontId="88" fillId="0" borderId="0"/>
    <xf numFmtId="186" fontId="88" fillId="0" borderId="0"/>
    <xf numFmtId="0" fontId="88" fillId="0" borderId="0"/>
    <xf numFmtId="0" fontId="93" fillId="0" borderId="0"/>
    <xf numFmtId="0" fontId="89" fillId="0" borderId="0"/>
    <xf numFmtId="0" fontId="89" fillId="0" borderId="0"/>
    <xf numFmtId="186" fontId="93" fillId="0" borderId="0"/>
    <xf numFmtId="186" fontId="93" fillId="0" borderId="0"/>
    <xf numFmtId="186" fontId="93" fillId="0" borderId="0"/>
    <xf numFmtId="0" fontId="88" fillId="0" borderId="0"/>
    <xf numFmtId="0" fontId="89" fillId="0" borderId="0"/>
    <xf numFmtId="0" fontId="89" fillId="0" borderId="0"/>
    <xf numFmtId="186" fontId="88" fillId="0" borderId="0"/>
    <xf numFmtId="186" fontId="88" fillId="0" borderId="0"/>
    <xf numFmtId="186" fontId="88" fillId="0" borderId="0"/>
    <xf numFmtId="0" fontId="89" fillId="0" borderId="0"/>
    <xf numFmtId="0" fontId="89" fillId="0" borderId="0"/>
    <xf numFmtId="0" fontId="89" fillId="0" borderId="0"/>
    <xf numFmtId="0" fontId="88" fillId="0" borderId="0"/>
    <xf numFmtId="0" fontId="89" fillId="0" borderId="0"/>
    <xf numFmtId="0" fontId="89" fillId="0" borderId="0"/>
    <xf numFmtId="186" fontId="88" fillId="0" borderId="0"/>
    <xf numFmtId="186" fontId="88" fillId="0" borderId="0"/>
    <xf numFmtId="186" fontId="88" fillId="0" borderId="0"/>
    <xf numFmtId="0" fontId="89" fillId="0" borderId="0"/>
    <xf numFmtId="0" fontId="89" fillId="0" borderId="0"/>
    <xf numFmtId="0" fontId="89" fillId="0" borderId="0"/>
    <xf numFmtId="0" fontId="93" fillId="0" borderId="0"/>
    <xf numFmtId="0" fontId="89" fillId="0" borderId="0"/>
    <xf numFmtId="0" fontId="89" fillId="0" borderId="0"/>
    <xf numFmtId="186" fontId="93" fillId="0" borderId="0"/>
    <xf numFmtId="186" fontId="93" fillId="0" borderId="0"/>
    <xf numFmtId="186" fontId="93" fillId="0" borderId="0"/>
    <xf numFmtId="0" fontId="89" fillId="0" borderId="0"/>
    <xf numFmtId="0" fontId="89" fillId="0" borderId="0"/>
    <xf numFmtId="0" fontId="89" fillId="0" borderId="0"/>
    <xf numFmtId="0" fontId="89" fillId="0" borderId="0"/>
    <xf numFmtId="0" fontId="93" fillId="0" borderId="0"/>
    <xf numFmtId="0" fontId="89" fillId="0" borderId="0"/>
    <xf numFmtId="0" fontId="89" fillId="0" borderId="0"/>
    <xf numFmtId="186" fontId="93" fillId="0" borderId="0"/>
    <xf numFmtId="186" fontId="93" fillId="0" borderId="0"/>
    <xf numFmtId="186" fontId="93" fillId="0" borderId="0"/>
    <xf numFmtId="0" fontId="89" fillId="0" borderId="0"/>
    <xf numFmtId="0" fontId="89" fillId="0" borderId="0"/>
    <xf numFmtId="0" fontId="89" fillId="0" borderId="0"/>
    <xf numFmtId="0" fontId="89" fillId="0" borderId="0"/>
    <xf numFmtId="0" fontId="93" fillId="0" borderId="0"/>
    <xf numFmtId="0" fontId="89" fillId="0" borderId="0"/>
    <xf numFmtId="0" fontId="89" fillId="0" borderId="0"/>
    <xf numFmtId="186" fontId="93" fillId="0" borderId="0"/>
    <xf numFmtId="186" fontId="93" fillId="0" borderId="0"/>
    <xf numFmtId="186" fontId="93" fillId="0" borderId="0"/>
    <xf numFmtId="0" fontId="89" fillId="0" borderId="0"/>
    <xf numFmtId="0" fontId="89" fillId="0" borderId="0"/>
    <xf numFmtId="0" fontId="89" fillId="0" borderId="0"/>
    <xf numFmtId="0" fontId="89" fillId="0" borderId="0"/>
    <xf numFmtId="0" fontId="89" fillId="0" borderId="0"/>
    <xf numFmtId="0" fontId="89" fillId="0" borderId="0"/>
    <xf numFmtId="0" fontId="93" fillId="0" borderId="0"/>
    <xf numFmtId="0" fontId="89" fillId="0" borderId="0"/>
    <xf numFmtId="0" fontId="89" fillId="0" borderId="0"/>
    <xf numFmtId="186" fontId="93" fillId="0" borderId="0"/>
    <xf numFmtId="186" fontId="93" fillId="0" borderId="0"/>
    <xf numFmtId="186" fontId="93" fillId="0" borderId="0"/>
    <xf numFmtId="0" fontId="88" fillId="0" borderId="0"/>
    <xf numFmtId="0" fontId="89" fillId="0" borderId="0"/>
    <xf numFmtId="0" fontId="89" fillId="0" borderId="0"/>
    <xf numFmtId="186" fontId="88" fillId="0" borderId="0"/>
    <xf numFmtId="186" fontId="88" fillId="0" borderId="0"/>
    <xf numFmtId="186" fontId="88" fillId="0" borderId="0"/>
    <xf numFmtId="0" fontId="89" fillId="0" borderId="0"/>
    <xf numFmtId="0" fontId="89" fillId="0" borderId="0"/>
    <xf numFmtId="0" fontId="89" fillId="0" borderId="0"/>
    <xf numFmtId="0" fontId="88" fillId="0" borderId="0"/>
    <xf numFmtId="0" fontId="89" fillId="0" borderId="0"/>
    <xf numFmtId="0" fontId="89" fillId="0" borderId="0"/>
    <xf numFmtId="186" fontId="88" fillId="0" borderId="0"/>
    <xf numFmtId="186" fontId="88" fillId="0" borderId="0"/>
    <xf numFmtId="186" fontId="88" fillId="0" borderId="0"/>
    <xf numFmtId="0" fontId="89" fillId="0" borderId="0"/>
    <xf numFmtId="0" fontId="89" fillId="0" borderId="0"/>
    <xf numFmtId="0" fontId="89" fillId="0" borderId="0"/>
    <xf numFmtId="0" fontId="93" fillId="0" borderId="0"/>
    <xf numFmtId="186" fontId="93" fillId="0" borderId="0"/>
    <xf numFmtId="186" fontId="93" fillId="0" borderId="0"/>
    <xf numFmtId="186" fontId="93" fillId="0" borderId="0"/>
    <xf numFmtId="0" fontId="88" fillId="0" borderId="0"/>
    <xf numFmtId="0" fontId="89" fillId="0" borderId="0"/>
    <xf numFmtId="0" fontId="89" fillId="0" borderId="0"/>
    <xf numFmtId="186" fontId="88" fillId="0" borderId="0"/>
    <xf numFmtId="186" fontId="88" fillId="0" borderId="0"/>
    <xf numFmtId="186" fontId="88" fillId="0" borderId="0"/>
    <xf numFmtId="0" fontId="89" fillId="0" borderId="0"/>
    <xf numFmtId="180" fontId="88" fillId="0" borderId="0" applyFont="0" applyFill="0" applyBorder="0" applyAlignment="0" applyProtection="0"/>
    <xf numFmtId="180" fontId="89" fillId="0" borderId="0" applyFont="0" applyFill="0" applyBorder="0" applyAlignment="0" applyProtection="0"/>
    <xf numFmtId="180" fontId="89" fillId="0" borderId="0" applyFont="0" applyFill="0" applyBorder="0" applyAlignment="0" applyProtection="0"/>
    <xf numFmtId="180" fontId="88" fillId="0" borderId="0" applyFont="0" applyFill="0" applyBorder="0" applyAlignment="0" applyProtection="0"/>
    <xf numFmtId="0" fontId="89" fillId="0" borderId="0"/>
    <xf numFmtId="0" fontId="89" fillId="0" borderId="0"/>
    <xf numFmtId="0" fontId="89" fillId="0" borderId="0"/>
    <xf numFmtId="0" fontId="89" fillId="0" borderId="0"/>
    <xf numFmtId="0" fontId="88" fillId="0" borderId="0"/>
    <xf numFmtId="0" fontId="89" fillId="0" borderId="0"/>
    <xf numFmtId="0" fontId="89" fillId="0" borderId="0"/>
    <xf numFmtId="186" fontId="88" fillId="0" borderId="0"/>
    <xf numFmtId="186" fontId="88" fillId="0" borderId="0"/>
    <xf numFmtId="186" fontId="88" fillId="0" borderId="0"/>
    <xf numFmtId="0" fontId="89" fillId="0" borderId="0"/>
    <xf numFmtId="0" fontId="88" fillId="0" borderId="0"/>
    <xf numFmtId="0" fontId="89" fillId="0" borderId="0"/>
    <xf numFmtId="0" fontId="89" fillId="0" borderId="0"/>
    <xf numFmtId="186" fontId="88" fillId="0" borderId="0"/>
    <xf numFmtId="186" fontId="88" fillId="0" borderId="0"/>
    <xf numFmtId="186" fontId="88"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9" fillId="0" borderId="0"/>
    <xf numFmtId="186" fontId="88" fillId="0" borderId="0"/>
    <xf numFmtId="186" fontId="88" fillId="0" borderId="0"/>
    <xf numFmtId="186" fontId="88" fillId="0" borderId="0"/>
    <xf numFmtId="0" fontId="89" fillId="0" borderId="0"/>
    <xf numFmtId="0" fontId="88" fillId="0" borderId="0"/>
    <xf numFmtId="0" fontId="89" fillId="0" borderId="0"/>
    <xf numFmtId="0" fontId="89" fillId="0" borderId="0"/>
    <xf numFmtId="186" fontId="88" fillId="0" borderId="0"/>
    <xf numFmtId="186" fontId="88" fillId="0" borderId="0"/>
    <xf numFmtId="186" fontId="88" fillId="0" borderId="0"/>
    <xf numFmtId="0" fontId="89" fillId="0" borderId="0"/>
    <xf numFmtId="0" fontId="4" fillId="0" borderId="0"/>
    <xf numFmtId="0" fontId="4" fillId="0" borderId="0"/>
    <xf numFmtId="186" fontId="4" fillId="0" borderId="0"/>
    <xf numFmtId="186" fontId="4" fillId="0" borderId="0"/>
    <xf numFmtId="186" fontId="4" fillId="0" borderId="0"/>
    <xf numFmtId="0" fontId="4" fillId="0" borderId="0"/>
    <xf numFmtId="0" fontId="4" fillId="0" borderId="0"/>
    <xf numFmtId="186" fontId="4" fillId="0" borderId="0"/>
    <xf numFmtId="186" fontId="4" fillId="0" borderId="0"/>
    <xf numFmtId="186"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4" fillId="0" borderId="0"/>
    <xf numFmtId="186" fontId="4" fillId="0" borderId="0"/>
    <xf numFmtId="18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4" fillId="0" borderId="0"/>
    <xf numFmtId="186" fontId="4" fillId="0" borderId="0"/>
    <xf numFmtId="186" fontId="4" fillId="0" borderId="0"/>
    <xf numFmtId="0" fontId="4" fillId="0" borderId="0"/>
    <xf numFmtId="0" fontId="4" fillId="0" borderId="0"/>
    <xf numFmtId="0" fontId="84"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78" fontId="94"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94" fillId="0" borderId="0" applyFont="0" applyFill="0" applyBorder="0" applyAlignment="0" applyProtection="0"/>
    <xf numFmtId="0"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178" fontId="94"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94" fillId="0" borderId="0" applyFont="0" applyFill="0" applyBorder="0" applyAlignment="0" applyProtection="0"/>
    <xf numFmtId="178" fontId="75"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75" fillId="0" borderId="0" applyFont="0" applyFill="0" applyBorder="0" applyAlignment="0" applyProtection="0"/>
    <xf numFmtId="181" fontId="75"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75" fillId="0" borderId="0" applyFont="0" applyFill="0" applyBorder="0" applyAlignment="0" applyProtection="0"/>
    <xf numFmtId="181" fontId="94"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94" fillId="0" borderId="0" applyFont="0" applyFill="0" applyBorder="0" applyAlignment="0" applyProtection="0"/>
    <xf numFmtId="179" fontId="75"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75" fillId="0" borderId="0" applyFont="0" applyFill="0" applyBorder="0" applyAlignment="0" applyProtection="0"/>
    <xf numFmtId="178" fontId="94"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94" fillId="0" borderId="0" applyFont="0" applyFill="0" applyBorder="0" applyAlignment="0" applyProtection="0"/>
    <xf numFmtId="181" fontId="94"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94" fillId="0" borderId="0" applyFont="0" applyFill="0" applyBorder="0" applyAlignment="0" applyProtection="0"/>
    <xf numFmtId="181" fontId="75"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75" fillId="0" borderId="0" applyFont="0" applyFill="0" applyBorder="0" applyAlignment="0" applyProtection="0"/>
    <xf numFmtId="179" fontId="94"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94" fillId="0" borderId="0" applyFont="0" applyFill="0" applyBorder="0" applyAlignment="0" applyProtection="0"/>
    <xf numFmtId="179" fontId="75"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75" fillId="0" borderId="0" applyFont="0" applyFill="0" applyBorder="0" applyAlignment="0" applyProtection="0"/>
    <xf numFmtId="181" fontId="75"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75" fillId="0" borderId="0" applyFont="0" applyFill="0" applyBorder="0" applyAlignment="0" applyProtection="0"/>
    <xf numFmtId="179" fontId="94"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94" fillId="0" borderId="0" applyFont="0" applyFill="0" applyBorder="0" applyAlignment="0" applyProtection="0"/>
    <xf numFmtId="181" fontId="94"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94" fillId="0" borderId="0" applyFont="0" applyFill="0" applyBorder="0" applyAlignment="0" applyProtection="0"/>
    <xf numFmtId="179" fontId="75"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75" fillId="0" borderId="0" applyFont="0" applyFill="0" applyBorder="0" applyAlignment="0" applyProtection="0"/>
    <xf numFmtId="178" fontId="75"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75" fillId="0" borderId="0" applyFont="0" applyFill="0" applyBorder="0" applyAlignment="0" applyProtection="0"/>
    <xf numFmtId="179" fontId="75"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75" fillId="0" borderId="0" applyFont="0" applyFill="0" applyBorder="0" applyAlignment="0" applyProtection="0"/>
    <xf numFmtId="179" fontId="94"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94" fillId="0" borderId="0" applyFont="0" applyFill="0" applyBorder="0" applyAlignment="0" applyProtection="0"/>
    <xf numFmtId="181" fontId="94"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94" fillId="0" borderId="0" applyFont="0" applyFill="0" applyBorder="0" applyAlignment="0" applyProtection="0"/>
    <xf numFmtId="178" fontId="75"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75" fillId="0" borderId="0" applyFont="0" applyFill="0" applyBorder="0" applyAlignment="0" applyProtection="0"/>
    <xf numFmtId="181" fontId="75"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75" fillId="0" borderId="0" applyFont="0" applyFill="0" applyBorder="0" applyAlignment="0" applyProtection="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0" fontId="96" fillId="5" borderId="0"/>
    <xf numFmtId="186" fontId="96" fillId="5" borderId="0"/>
    <xf numFmtId="186" fontId="96" fillId="5" borderId="0"/>
    <xf numFmtId="186" fontId="96" fillId="5" borderId="0"/>
    <xf numFmtId="9" fontId="97" fillId="0" borderId="0" applyFont="0" applyFill="0" applyBorder="0" applyAlignment="0" applyProtection="0"/>
    <xf numFmtId="0" fontId="98" fillId="5" borderId="0"/>
    <xf numFmtId="186" fontId="98" fillId="5" borderId="0"/>
    <xf numFmtId="186" fontId="98" fillId="5" borderId="0"/>
    <xf numFmtId="186" fontId="98" fillId="5" borderId="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6" borderId="0" applyNumberFormat="0" applyBorder="0" applyAlignment="0" applyProtection="0"/>
    <xf numFmtId="0" fontId="99" fillId="27" borderId="0" applyNumberFormat="0" applyBorder="0" applyAlignment="0" applyProtection="0"/>
    <xf numFmtId="0" fontId="99" fillId="28" borderId="0" applyNumberFormat="0" applyBorder="0" applyAlignment="0" applyProtection="0"/>
    <xf numFmtId="0" fontId="99" fillId="29" borderId="0" applyNumberFormat="0" applyBorder="0" applyAlignment="0" applyProtection="0"/>
    <xf numFmtId="0" fontId="99" fillId="25" borderId="0" applyNumberFormat="0" applyBorder="0" applyAlignment="0" applyProtection="0"/>
    <xf numFmtId="0" fontId="99" fillId="23" borderId="0" applyNumberFormat="0" applyBorder="0" applyAlignment="0" applyProtection="0"/>
    <xf numFmtId="0" fontId="100" fillId="26" borderId="0" applyNumberFormat="0" applyBorder="0" applyAlignment="0" applyProtection="0">
      <alignment vertical="center"/>
    </xf>
    <xf numFmtId="0" fontId="101" fillId="26" borderId="0" applyNumberFormat="0" applyBorder="0" applyAlignment="0" applyProtection="0">
      <alignment vertical="center"/>
    </xf>
    <xf numFmtId="186" fontId="100" fillId="26" borderId="0" applyNumberFormat="0" applyBorder="0" applyAlignment="0" applyProtection="0">
      <alignment vertical="center"/>
    </xf>
    <xf numFmtId="186" fontId="100" fillId="26" borderId="0" applyNumberFormat="0" applyBorder="0" applyAlignment="0" applyProtection="0">
      <alignment vertical="center"/>
    </xf>
    <xf numFmtId="186" fontId="100" fillId="26" borderId="0" applyNumberFormat="0" applyBorder="0" applyAlignment="0" applyProtection="0">
      <alignment vertical="center"/>
    </xf>
    <xf numFmtId="0" fontId="100" fillId="27" borderId="0" applyNumberFormat="0" applyBorder="0" applyAlignment="0" applyProtection="0">
      <alignment vertical="center"/>
    </xf>
    <xf numFmtId="0" fontId="101" fillId="27" borderId="0" applyNumberFormat="0" applyBorder="0" applyAlignment="0" applyProtection="0">
      <alignment vertical="center"/>
    </xf>
    <xf numFmtId="186" fontId="100" fillId="27" borderId="0" applyNumberFormat="0" applyBorder="0" applyAlignment="0" applyProtection="0">
      <alignment vertical="center"/>
    </xf>
    <xf numFmtId="186" fontId="100" fillId="27" borderId="0" applyNumberFormat="0" applyBorder="0" applyAlignment="0" applyProtection="0">
      <alignment vertical="center"/>
    </xf>
    <xf numFmtId="186" fontId="100" fillId="27" borderId="0" applyNumberFormat="0" applyBorder="0" applyAlignment="0" applyProtection="0">
      <alignment vertical="center"/>
    </xf>
    <xf numFmtId="0" fontId="100" fillId="28" borderId="0" applyNumberFormat="0" applyBorder="0" applyAlignment="0" applyProtection="0">
      <alignment vertical="center"/>
    </xf>
    <xf numFmtId="0" fontId="101" fillId="28" borderId="0" applyNumberFormat="0" applyBorder="0" applyAlignment="0" applyProtection="0">
      <alignment vertical="center"/>
    </xf>
    <xf numFmtId="186" fontId="100" fillId="28" borderId="0" applyNumberFormat="0" applyBorder="0" applyAlignment="0" applyProtection="0">
      <alignment vertical="center"/>
    </xf>
    <xf numFmtId="186" fontId="100" fillId="28" borderId="0" applyNumberFormat="0" applyBorder="0" applyAlignment="0" applyProtection="0">
      <alignment vertical="center"/>
    </xf>
    <xf numFmtId="186" fontId="100" fillId="28" borderId="0" applyNumberFormat="0" applyBorder="0" applyAlignment="0" applyProtection="0">
      <alignment vertical="center"/>
    </xf>
    <xf numFmtId="0" fontId="100" fillId="29" borderId="0" applyNumberFormat="0" applyBorder="0" applyAlignment="0" applyProtection="0">
      <alignment vertical="center"/>
    </xf>
    <xf numFmtId="0" fontId="101" fillId="29" borderId="0" applyNumberFormat="0" applyBorder="0" applyAlignment="0" applyProtection="0">
      <alignment vertical="center"/>
    </xf>
    <xf numFmtId="186" fontId="100" fillId="29" borderId="0" applyNumberFormat="0" applyBorder="0" applyAlignment="0" applyProtection="0">
      <alignment vertical="center"/>
    </xf>
    <xf numFmtId="186" fontId="100" fillId="29" borderId="0" applyNumberFormat="0" applyBorder="0" applyAlignment="0" applyProtection="0">
      <alignment vertical="center"/>
    </xf>
    <xf numFmtId="186" fontId="100" fillId="29" borderId="0" applyNumberFormat="0" applyBorder="0" applyAlignment="0" applyProtection="0">
      <alignment vertical="center"/>
    </xf>
    <xf numFmtId="0" fontId="100" fillId="25" borderId="0" applyNumberFormat="0" applyBorder="0" applyAlignment="0" applyProtection="0">
      <alignment vertical="center"/>
    </xf>
    <xf numFmtId="0" fontId="101" fillId="25" borderId="0" applyNumberFormat="0" applyBorder="0" applyAlignment="0" applyProtection="0">
      <alignment vertical="center"/>
    </xf>
    <xf numFmtId="186" fontId="100" fillId="25" borderId="0" applyNumberFormat="0" applyBorder="0" applyAlignment="0" applyProtection="0">
      <alignment vertical="center"/>
    </xf>
    <xf numFmtId="186" fontId="100" fillId="25" borderId="0" applyNumberFormat="0" applyBorder="0" applyAlignment="0" applyProtection="0">
      <alignment vertical="center"/>
    </xf>
    <xf numFmtId="186" fontId="100" fillId="25" borderId="0" applyNumberFormat="0" applyBorder="0" applyAlignment="0" applyProtection="0">
      <alignment vertical="center"/>
    </xf>
    <xf numFmtId="0" fontId="100" fillId="23" borderId="0" applyNumberFormat="0" applyBorder="0" applyAlignment="0" applyProtection="0">
      <alignment vertical="center"/>
    </xf>
    <xf numFmtId="0" fontId="101" fillId="23" borderId="0" applyNumberFormat="0" applyBorder="0" applyAlignment="0" applyProtection="0">
      <alignment vertical="center"/>
    </xf>
    <xf numFmtId="186" fontId="100" fillId="23" borderId="0" applyNumberFormat="0" applyBorder="0" applyAlignment="0" applyProtection="0">
      <alignment vertical="center"/>
    </xf>
    <xf numFmtId="186" fontId="100" fillId="23" borderId="0" applyNumberFormat="0" applyBorder="0" applyAlignment="0" applyProtection="0">
      <alignment vertical="center"/>
    </xf>
    <xf numFmtId="186" fontId="100" fillId="23" borderId="0" applyNumberFormat="0" applyBorder="0" applyAlignment="0" applyProtection="0">
      <alignment vertical="center"/>
    </xf>
    <xf numFmtId="0" fontId="102" fillId="5" borderId="0"/>
    <xf numFmtId="186" fontId="102" fillId="5" borderId="0"/>
    <xf numFmtId="186" fontId="102" fillId="5" borderId="0"/>
    <xf numFmtId="186" fontId="102" fillId="5" borderId="0"/>
    <xf numFmtId="0" fontId="103" fillId="0" borderId="0">
      <alignment wrapText="1"/>
    </xf>
    <xf numFmtId="186" fontId="103" fillId="0" borderId="0">
      <alignment wrapText="1"/>
    </xf>
    <xf numFmtId="186" fontId="103" fillId="0" borderId="0">
      <alignment wrapText="1"/>
    </xf>
    <xf numFmtId="186" fontId="103" fillId="0" borderId="0">
      <alignment wrapText="1"/>
    </xf>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33" borderId="0" applyNumberFormat="0" applyBorder="0" applyAlignment="0" applyProtection="0"/>
    <xf numFmtId="0" fontId="99" fillId="31" borderId="0" applyNumberFormat="0" applyBorder="0" applyAlignment="0" applyProtection="0"/>
    <xf numFmtId="0" fontId="99" fillId="34" borderId="0" applyNumberFormat="0" applyBorder="0" applyAlignment="0" applyProtection="0"/>
    <xf numFmtId="0" fontId="99" fillId="29" borderId="0" applyNumberFormat="0" applyBorder="0" applyAlignment="0" applyProtection="0"/>
    <xf numFmtId="0" fontId="99" fillId="33" borderId="0" applyNumberFormat="0" applyBorder="0" applyAlignment="0" applyProtection="0"/>
    <xf numFmtId="0" fontId="99" fillId="35" borderId="0" applyNumberFormat="0" applyBorder="0" applyAlignment="0" applyProtection="0"/>
    <xf numFmtId="0" fontId="100" fillId="33" borderId="0" applyNumberFormat="0" applyBorder="0" applyAlignment="0" applyProtection="0">
      <alignment vertical="center"/>
    </xf>
    <xf numFmtId="0" fontId="101" fillId="33" borderId="0" applyNumberFormat="0" applyBorder="0" applyAlignment="0" applyProtection="0">
      <alignment vertical="center"/>
    </xf>
    <xf numFmtId="186" fontId="100" fillId="33" borderId="0" applyNumberFormat="0" applyBorder="0" applyAlignment="0" applyProtection="0">
      <alignment vertical="center"/>
    </xf>
    <xf numFmtId="186" fontId="100" fillId="33" borderId="0" applyNumberFormat="0" applyBorder="0" applyAlignment="0" applyProtection="0">
      <alignment vertical="center"/>
    </xf>
    <xf numFmtId="186" fontId="100" fillId="33" borderId="0" applyNumberFormat="0" applyBorder="0" applyAlignment="0" applyProtection="0">
      <alignment vertical="center"/>
    </xf>
    <xf numFmtId="0" fontId="100" fillId="31" borderId="0" applyNumberFormat="0" applyBorder="0" applyAlignment="0" applyProtection="0">
      <alignment vertical="center"/>
    </xf>
    <xf numFmtId="0" fontId="101" fillId="31" borderId="0" applyNumberFormat="0" applyBorder="0" applyAlignment="0" applyProtection="0">
      <alignment vertical="center"/>
    </xf>
    <xf numFmtId="186" fontId="100" fillId="31" borderId="0" applyNumberFormat="0" applyBorder="0" applyAlignment="0" applyProtection="0">
      <alignment vertical="center"/>
    </xf>
    <xf numFmtId="186" fontId="100" fillId="31" borderId="0" applyNumberFormat="0" applyBorder="0" applyAlignment="0" applyProtection="0">
      <alignment vertical="center"/>
    </xf>
    <xf numFmtId="186" fontId="100" fillId="31" borderId="0" applyNumberFormat="0" applyBorder="0" applyAlignment="0" applyProtection="0">
      <alignment vertical="center"/>
    </xf>
    <xf numFmtId="0" fontId="100" fillId="34" borderId="0" applyNumberFormat="0" applyBorder="0" applyAlignment="0" applyProtection="0">
      <alignment vertical="center"/>
    </xf>
    <xf numFmtId="0" fontId="101" fillId="34" borderId="0" applyNumberFormat="0" applyBorder="0" applyAlignment="0" applyProtection="0">
      <alignment vertical="center"/>
    </xf>
    <xf numFmtId="186" fontId="100" fillId="34" borderId="0" applyNumberFormat="0" applyBorder="0" applyAlignment="0" applyProtection="0">
      <alignment vertical="center"/>
    </xf>
    <xf numFmtId="186" fontId="100" fillId="34" borderId="0" applyNumberFormat="0" applyBorder="0" applyAlignment="0" applyProtection="0">
      <alignment vertical="center"/>
    </xf>
    <xf numFmtId="186" fontId="100" fillId="34" borderId="0" applyNumberFormat="0" applyBorder="0" applyAlignment="0" applyProtection="0">
      <alignment vertical="center"/>
    </xf>
    <xf numFmtId="0" fontId="100" fillId="29" borderId="0" applyNumberFormat="0" applyBorder="0" applyAlignment="0" applyProtection="0">
      <alignment vertical="center"/>
    </xf>
    <xf numFmtId="0" fontId="101" fillId="29" borderId="0" applyNumberFormat="0" applyBorder="0" applyAlignment="0" applyProtection="0">
      <alignment vertical="center"/>
    </xf>
    <xf numFmtId="186" fontId="100" fillId="29" borderId="0" applyNumberFormat="0" applyBorder="0" applyAlignment="0" applyProtection="0">
      <alignment vertical="center"/>
    </xf>
    <xf numFmtId="186" fontId="100" fillId="29" borderId="0" applyNumberFormat="0" applyBorder="0" applyAlignment="0" applyProtection="0">
      <alignment vertical="center"/>
    </xf>
    <xf numFmtId="186" fontId="100" fillId="29" borderId="0" applyNumberFormat="0" applyBorder="0" applyAlignment="0" applyProtection="0">
      <alignment vertical="center"/>
    </xf>
    <xf numFmtId="0" fontId="100" fillId="33" borderId="0" applyNumberFormat="0" applyBorder="0" applyAlignment="0" applyProtection="0">
      <alignment vertical="center"/>
    </xf>
    <xf numFmtId="0" fontId="101" fillId="33" borderId="0" applyNumberFormat="0" applyBorder="0" applyAlignment="0" applyProtection="0">
      <alignment vertical="center"/>
    </xf>
    <xf numFmtId="186" fontId="100" fillId="33" borderId="0" applyNumberFormat="0" applyBorder="0" applyAlignment="0" applyProtection="0">
      <alignment vertical="center"/>
    </xf>
    <xf numFmtId="186" fontId="100" fillId="33" borderId="0" applyNumberFormat="0" applyBorder="0" applyAlignment="0" applyProtection="0">
      <alignment vertical="center"/>
    </xf>
    <xf numFmtId="186" fontId="100" fillId="33" borderId="0" applyNumberFormat="0" applyBorder="0" applyAlignment="0" applyProtection="0">
      <alignment vertical="center"/>
    </xf>
    <xf numFmtId="0" fontId="100" fillId="35" borderId="0" applyNumberFormat="0" applyBorder="0" applyAlignment="0" applyProtection="0">
      <alignment vertical="center"/>
    </xf>
    <xf numFmtId="0" fontId="101" fillId="35" borderId="0" applyNumberFormat="0" applyBorder="0" applyAlignment="0" applyProtection="0">
      <alignment vertical="center"/>
    </xf>
    <xf numFmtId="186" fontId="100" fillId="35" borderId="0" applyNumberFormat="0" applyBorder="0" applyAlignment="0" applyProtection="0">
      <alignment vertical="center"/>
    </xf>
    <xf numFmtId="186" fontId="100" fillId="35" borderId="0" applyNumberFormat="0" applyBorder="0" applyAlignment="0" applyProtection="0">
      <alignment vertical="center"/>
    </xf>
    <xf numFmtId="186" fontId="100" fillId="35" borderId="0" applyNumberFormat="0" applyBorder="0" applyAlignment="0" applyProtection="0">
      <alignment vertical="center"/>
    </xf>
    <xf numFmtId="0" fontId="104" fillId="36" borderId="0" applyNumberFormat="0" applyBorder="0" applyAlignment="0" applyProtection="0"/>
    <xf numFmtId="0" fontId="104" fillId="31" borderId="0" applyNumberFormat="0" applyBorder="0" applyAlignment="0" applyProtection="0"/>
    <xf numFmtId="0" fontId="104" fillId="32" borderId="0" applyNumberFormat="0" applyBorder="0" applyAlignment="0" applyProtection="0"/>
    <xf numFmtId="0" fontId="104" fillId="30" borderId="0" applyNumberFormat="0" applyBorder="0" applyAlignment="0" applyProtection="0"/>
    <xf numFmtId="0" fontId="104" fillId="36" borderId="0" applyNumberFormat="0" applyBorder="0" applyAlignment="0" applyProtection="0"/>
    <xf numFmtId="0" fontId="104" fillId="23" borderId="0" applyNumberFormat="0" applyBorder="0" applyAlignment="0" applyProtection="0"/>
    <xf numFmtId="0" fontId="104" fillId="37" borderId="0" applyNumberFormat="0" applyBorder="0" applyAlignment="0" applyProtection="0"/>
    <xf numFmtId="0" fontId="104" fillId="31"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36" borderId="0" applyNumberFormat="0" applyBorder="0" applyAlignment="0" applyProtection="0"/>
    <xf numFmtId="0" fontId="104" fillId="39" borderId="0" applyNumberFormat="0" applyBorder="0" applyAlignment="0" applyProtection="0"/>
    <xf numFmtId="0" fontId="105" fillId="37" borderId="0" applyNumberFormat="0" applyBorder="0" applyAlignment="0" applyProtection="0">
      <alignment vertical="center"/>
    </xf>
    <xf numFmtId="0" fontId="106" fillId="37" borderId="0" applyNumberFormat="0" applyBorder="0" applyAlignment="0" applyProtection="0">
      <alignment vertical="center"/>
    </xf>
    <xf numFmtId="186" fontId="105" fillId="37" borderId="0" applyNumberFormat="0" applyBorder="0" applyAlignment="0" applyProtection="0">
      <alignment vertical="center"/>
    </xf>
    <xf numFmtId="186" fontId="105" fillId="37" borderId="0" applyNumberFormat="0" applyBorder="0" applyAlignment="0" applyProtection="0">
      <alignment vertical="center"/>
    </xf>
    <xf numFmtId="186" fontId="105" fillId="37" borderId="0" applyNumberFormat="0" applyBorder="0" applyAlignment="0" applyProtection="0">
      <alignment vertical="center"/>
    </xf>
    <xf numFmtId="0" fontId="105" fillId="31" borderId="0" applyNumberFormat="0" applyBorder="0" applyAlignment="0" applyProtection="0">
      <alignment vertical="center"/>
    </xf>
    <xf numFmtId="0" fontId="106" fillId="31" borderId="0" applyNumberFormat="0" applyBorder="0" applyAlignment="0" applyProtection="0">
      <alignment vertical="center"/>
    </xf>
    <xf numFmtId="186" fontId="105" fillId="31" borderId="0" applyNumberFormat="0" applyBorder="0" applyAlignment="0" applyProtection="0">
      <alignment vertical="center"/>
    </xf>
    <xf numFmtId="186" fontId="105" fillId="31" borderId="0" applyNumberFormat="0" applyBorder="0" applyAlignment="0" applyProtection="0">
      <alignment vertical="center"/>
    </xf>
    <xf numFmtId="186" fontId="105" fillId="31" borderId="0" applyNumberFormat="0" applyBorder="0" applyAlignment="0" applyProtection="0">
      <alignment vertical="center"/>
    </xf>
    <xf numFmtId="0" fontId="105" fillId="34" borderId="0" applyNumberFormat="0" applyBorder="0" applyAlignment="0" applyProtection="0">
      <alignment vertical="center"/>
    </xf>
    <xf numFmtId="0" fontId="106" fillId="34" borderId="0" applyNumberFormat="0" applyBorder="0" applyAlignment="0" applyProtection="0">
      <alignment vertical="center"/>
    </xf>
    <xf numFmtId="186" fontId="105" fillId="34" borderId="0" applyNumberFormat="0" applyBorder="0" applyAlignment="0" applyProtection="0">
      <alignment vertical="center"/>
    </xf>
    <xf numFmtId="186" fontId="105" fillId="34" borderId="0" applyNumberFormat="0" applyBorder="0" applyAlignment="0" applyProtection="0">
      <alignment vertical="center"/>
    </xf>
    <xf numFmtId="186" fontId="105" fillId="34" borderId="0" applyNumberFormat="0" applyBorder="0" applyAlignment="0" applyProtection="0">
      <alignment vertical="center"/>
    </xf>
    <xf numFmtId="0" fontId="105" fillId="38" borderId="0" applyNumberFormat="0" applyBorder="0" applyAlignment="0" applyProtection="0">
      <alignment vertical="center"/>
    </xf>
    <xf numFmtId="0" fontId="106" fillId="38" borderId="0" applyNumberFormat="0" applyBorder="0" applyAlignment="0" applyProtection="0">
      <alignment vertical="center"/>
    </xf>
    <xf numFmtId="186" fontId="105" fillId="38" borderId="0" applyNumberFormat="0" applyBorder="0" applyAlignment="0" applyProtection="0">
      <alignment vertical="center"/>
    </xf>
    <xf numFmtId="186" fontId="105" fillId="38" borderId="0" applyNumberFormat="0" applyBorder="0" applyAlignment="0" applyProtection="0">
      <alignment vertical="center"/>
    </xf>
    <xf numFmtId="186" fontId="105" fillId="38" borderId="0" applyNumberFormat="0" applyBorder="0" applyAlignment="0" applyProtection="0">
      <alignment vertical="center"/>
    </xf>
    <xf numFmtId="0" fontId="105" fillId="36" borderId="0" applyNumberFormat="0" applyBorder="0" applyAlignment="0" applyProtection="0">
      <alignment vertical="center"/>
    </xf>
    <xf numFmtId="0" fontId="106" fillId="36" borderId="0" applyNumberFormat="0" applyBorder="0" applyAlignment="0" applyProtection="0">
      <alignment vertical="center"/>
    </xf>
    <xf numFmtId="186" fontId="105" fillId="36" borderId="0" applyNumberFormat="0" applyBorder="0" applyAlignment="0" applyProtection="0">
      <alignment vertical="center"/>
    </xf>
    <xf numFmtId="186" fontId="105" fillId="36" borderId="0" applyNumberFormat="0" applyBorder="0" applyAlignment="0" applyProtection="0">
      <alignment vertical="center"/>
    </xf>
    <xf numFmtId="186" fontId="105" fillId="36" borderId="0" applyNumberFormat="0" applyBorder="0" applyAlignment="0" applyProtection="0">
      <alignment vertical="center"/>
    </xf>
    <xf numFmtId="0" fontId="105" fillId="39" borderId="0" applyNumberFormat="0" applyBorder="0" applyAlignment="0" applyProtection="0">
      <alignment vertical="center"/>
    </xf>
    <xf numFmtId="0" fontId="106" fillId="39" borderId="0" applyNumberFormat="0" applyBorder="0" applyAlignment="0" applyProtection="0">
      <alignment vertical="center"/>
    </xf>
    <xf numFmtId="186" fontId="105" fillId="39" borderId="0" applyNumberFormat="0" applyBorder="0" applyAlignment="0" applyProtection="0">
      <alignment vertical="center"/>
    </xf>
    <xf numFmtId="186" fontId="105" fillId="39" borderId="0" applyNumberFormat="0" applyBorder="0" applyAlignment="0" applyProtection="0">
      <alignment vertical="center"/>
    </xf>
    <xf numFmtId="186" fontId="105" fillId="39" borderId="0" applyNumberFormat="0" applyBorder="0" applyAlignment="0" applyProtection="0">
      <alignment vertical="center"/>
    </xf>
    <xf numFmtId="0" fontId="104" fillId="40"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38" borderId="0" applyNumberFormat="0" applyBorder="0" applyAlignment="0" applyProtection="0"/>
    <xf numFmtId="0" fontId="104" fillId="36" borderId="0" applyNumberFormat="0" applyBorder="0" applyAlignment="0" applyProtection="0"/>
    <xf numFmtId="0" fontId="104" fillId="43" borderId="0" applyNumberFormat="0" applyBorder="0" applyAlignment="0" applyProtection="0"/>
    <xf numFmtId="189" fontId="4" fillId="0" borderId="0" applyFont="0" applyFill="0" applyBorder="0" applyAlignment="0" applyProtection="0"/>
    <xf numFmtId="0" fontId="107" fillId="0" borderId="0" applyFont="0" applyFill="0" applyBorder="0" applyAlignment="0" applyProtection="0"/>
    <xf numFmtId="190" fontId="4" fillId="0" borderId="0" applyFont="0" applyFill="0" applyBorder="0" applyAlignment="0" applyProtection="0"/>
    <xf numFmtId="165" fontId="4" fillId="0" borderId="0" applyFont="0" applyFill="0" applyBorder="0" applyAlignment="0" applyProtection="0"/>
    <xf numFmtId="0" fontId="107"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0" fontId="108" fillId="0" borderId="0" applyFont="0" applyFill="0" applyBorder="0" applyAlignment="0" applyProtection="0"/>
    <xf numFmtId="193" fontId="4" fillId="0" borderId="0" applyFont="0" applyFill="0" applyBorder="0" applyAlignment="0" applyProtection="0"/>
    <xf numFmtId="175" fontId="4" fillId="0" borderId="0" applyFont="0" applyFill="0" applyBorder="0" applyAlignment="0" applyProtection="0"/>
    <xf numFmtId="0" fontId="107" fillId="0" borderId="0" applyFont="0" applyFill="0" applyBorder="0" applyAlignment="0" applyProtection="0"/>
    <xf numFmtId="194" fontId="97" fillId="0" borderId="0" applyFont="0" applyFill="0" applyBorder="0" applyAlignment="0" applyProtection="0"/>
    <xf numFmtId="178" fontId="75"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75" fillId="0" borderId="0" applyFont="0" applyFill="0" applyBorder="0" applyAlignment="0" applyProtection="0"/>
    <xf numFmtId="0" fontId="109" fillId="0" borderId="0" applyNumberFormat="0" applyFill="0" applyBorder="0" applyAlignment="0" applyProtection="0"/>
    <xf numFmtId="0" fontId="110" fillId="27" borderId="0" applyNumberFormat="0" applyBorder="0" applyAlignment="0" applyProtection="0"/>
    <xf numFmtId="195" fontId="111" fillId="0" borderId="0" applyAlignment="0" applyProtection="0"/>
    <xf numFmtId="0" fontId="107" fillId="0" borderId="0"/>
    <xf numFmtId="0" fontId="112" fillId="0" borderId="0"/>
    <xf numFmtId="0" fontId="108" fillId="0" borderId="0"/>
    <xf numFmtId="0" fontId="113" fillId="0" borderId="0"/>
    <xf numFmtId="0" fontId="4" fillId="0" borderId="0" applyFill="0" applyBorder="0" applyAlignment="0"/>
    <xf numFmtId="0" fontId="4" fillId="0" borderId="0" applyFill="0" applyBorder="0" applyAlignment="0"/>
    <xf numFmtId="0" fontId="4" fillId="0" borderId="0" applyFill="0" applyBorder="0" applyAlignment="0"/>
    <xf numFmtId="186" fontId="4" fillId="0" borderId="0" applyFill="0" applyBorder="0" applyAlignment="0"/>
    <xf numFmtId="186" fontId="4" fillId="0" borderId="0" applyFill="0" applyBorder="0" applyAlignment="0"/>
    <xf numFmtId="186" fontId="4" fillId="0" borderId="0" applyFill="0" applyBorder="0" applyAlignment="0"/>
    <xf numFmtId="196" fontId="114" fillId="0" borderId="0" applyFill="0" applyBorder="0" applyAlignment="0"/>
    <xf numFmtId="196" fontId="115" fillId="0" borderId="0" applyFill="0" applyBorder="0" applyAlignment="0"/>
    <xf numFmtId="196" fontId="114" fillId="0" borderId="0" applyFill="0" applyBorder="0" applyAlignment="0"/>
    <xf numFmtId="197" fontId="114" fillId="0" borderId="0" applyFill="0" applyBorder="0" applyAlignment="0"/>
    <xf numFmtId="197" fontId="115" fillId="0" borderId="0" applyFill="0" applyBorder="0" applyAlignment="0"/>
    <xf numFmtId="197" fontId="114" fillId="0" borderId="0" applyFill="0" applyBorder="0" applyAlignment="0"/>
    <xf numFmtId="198" fontId="114" fillId="0" borderId="0" applyFill="0" applyBorder="0" applyAlignment="0"/>
    <xf numFmtId="198" fontId="115" fillId="0" borderId="0" applyFill="0" applyBorder="0" applyAlignment="0"/>
    <xf numFmtId="198" fontId="114" fillId="0" borderId="0" applyFill="0" applyBorder="0" applyAlignment="0"/>
    <xf numFmtId="199" fontId="4" fillId="0" borderId="0" applyFill="0" applyBorder="0" applyAlignment="0"/>
    <xf numFmtId="199" fontId="4" fillId="0" borderId="0" applyFill="0" applyBorder="0" applyAlignment="0"/>
    <xf numFmtId="199" fontId="4" fillId="0" borderId="0" applyFill="0" applyBorder="0" applyAlignment="0"/>
    <xf numFmtId="199" fontId="4" fillId="0" borderId="0" applyFill="0" applyBorder="0" applyAlignment="0"/>
    <xf numFmtId="180" fontId="114" fillId="0" borderId="0" applyFill="0" applyBorder="0" applyAlignment="0"/>
    <xf numFmtId="180" fontId="115" fillId="0" borderId="0" applyFill="0" applyBorder="0" applyAlignment="0"/>
    <xf numFmtId="180" fontId="115" fillId="0" borderId="0" applyFill="0" applyBorder="0" applyAlignment="0"/>
    <xf numFmtId="180" fontId="114" fillId="0" borderId="0" applyFill="0" applyBorder="0" applyAlignment="0"/>
    <xf numFmtId="200" fontId="114" fillId="0" borderId="0" applyFill="0" applyBorder="0" applyAlignment="0"/>
    <xf numFmtId="200" fontId="115" fillId="0" borderId="0" applyFill="0" applyBorder="0" applyAlignment="0"/>
    <xf numFmtId="200" fontId="114" fillId="0" borderId="0" applyFill="0" applyBorder="0" applyAlignment="0"/>
    <xf numFmtId="196" fontId="114" fillId="0" borderId="0" applyFill="0" applyBorder="0" applyAlignment="0"/>
    <xf numFmtId="196" fontId="115" fillId="0" borderId="0" applyFill="0" applyBorder="0" applyAlignment="0"/>
    <xf numFmtId="196" fontId="114" fillId="0" borderId="0" applyFill="0" applyBorder="0" applyAlignment="0"/>
    <xf numFmtId="0" fontId="116" fillId="22" borderId="59" applyNumberFormat="0" applyAlignment="0" applyProtection="0"/>
    <xf numFmtId="0" fontId="116" fillId="30" borderId="59" applyNumberFormat="0" applyAlignment="0" applyProtection="0"/>
    <xf numFmtId="0" fontId="117" fillId="0" borderId="0"/>
    <xf numFmtId="0" fontId="118" fillId="0" borderId="0"/>
    <xf numFmtId="186" fontId="117" fillId="0" borderId="0"/>
    <xf numFmtId="186" fontId="117" fillId="0" borderId="0"/>
    <xf numFmtId="0" fontId="117" fillId="0" borderId="0"/>
    <xf numFmtId="0" fontId="119" fillId="0" borderId="60" applyNumberFormat="0" applyFill="0" applyAlignment="0" applyProtection="0"/>
    <xf numFmtId="0" fontId="120" fillId="44" borderId="61" applyNumberFormat="0" applyAlignment="0" applyProtection="0"/>
    <xf numFmtId="1" fontId="121" fillId="0" borderId="10" applyBorder="0"/>
    <xf numFmtId="1" fontId="122" fillId="0" borderId="10" applyBorder="0"/>
    <xf numFmtId="1" fontId="121" fillId="0" borderId="10" applyBorder="0"/>
    <xf numFmtId="0" fontId="123" fillId="0" borderId="0" applyNumberFormat="0" applyFill="0" applyBorder="0" applyAlignment="0" applyProtection="0"/>
    <xf numFmtId="180" fontId="114" fillId="0" borderId="0" applyFont="0" applyFill="0" applyBorder="0" applyAlignment="0" applyProtection="0"/>
    <xf numFmtId="180" fontId="115" fillId="0" borderId="0" applyFont="0" applyFill="0" applyBorder="0" applyAlignment="0" applyProtection="0"/>
    <xf numFmtId="180" fontId="115" fillId="0" borderId="0" applyFont="0" applyFill="0" applyBorder="0" applyAlignment="0" applyProtection="0"/>
    <xf numFmtId="180" fontId="1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99" fillId="0" borderId="0" applyFont="0" applyFill="0" applyBorder="0" applyAlignment="0" applyProtection="0"/>
    <xf numFmtId="181" fontId="1" fillId="0" borderId="0" applyFont="0" applyFill="0" applyBorder="0" applyAlignment="0" applyProtection="0"/>
    <xf numFmtId="181" fontId="99"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20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216" fillId="0" borderId="0" applyFont="0" applyFill="0" applyBorder="0" applyAlignment="0" applyProtection="0"/>
    <xf numFmtId="201" fontId="4" fillId="0" borderId="0" quotePrefix="1">
      <protection locked="0"/>
    </xf>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14" fillId="24" borderId="62" applyNumberFormat="0" applyFont="0" applyAlignment="0" applyProtection="0"/>
    <xf numFmtId="196" fontId="114" fillId="0" borderId="0" applyFont="0" applyFill="0" applyBorder="0" applyAlignment="0" applyProtection="0"/>
    <xf numFmtId="196" fontId="115" fillId="0" borderId="0" applyFont="0" applyFill="0" applyBorder="0" applyAlignment="0" applyProtection="0"/>
    <xf numFmtId="196" fontId="114" fillId="0" borderId="0" applyFont="0" applyFill="0" applyBorder="0" applyAlignment="0" applyProtection="0"/>
    <xf numFmtId="180" fontId="4" fillId="0" borderId="0" applyFont="0" applyFill="0" applyBorder="0" applyAlignment="0" applyProtection="0"/>
    <xf numFmtId="0" fontId="12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99" fillId="0" borderId="0" applyFont="0" applyFill="0" applyBorder="0" applyAlignment="0" applyProtection="0"/>
    <xf numFmtId="180" fontId="99"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99" fillId="0" borderId="0" applyFont="0" applyFill="0" applyBorder="0" applyAlignment="0" applyProtection="0"/>
    <xf numFmtId="180" fontId="99"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216" fillId="0" borderId="0" applyFont="0" applyFill="0" applyBorder="0" applyAlignment="0" applyProtection="0"/>
    <xf numFmtId="180" fontId="216" fillId="0" borderId="0" applyFont="0" applyFill="0" applyBorder="0" applyAlignment="0" applyProtection="0"/>
    <xf numFmtId="180" fontId="217" fillId="0" borderId="0" applyFont="0" applyFill="0" applyBorder="0" applyAlignment="0" applyProtection="0"/>
    <xf numFmtId="182" fontId="1"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180" fontId="1"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14" fillId="0" borderId="0" applyFont="0" applyFill="0" applyBorder="0" applyAlignment="0" applyProtection="0"/>
    <xf numFmtId="180" fontId="1"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4" fontId="15" fillId="0" borderId="0" applyFill="0" applyBorder="0" applyAlignment="0"/>
    <xf numFmtId="0" fontId="94" fillId="0" borderId="0"/>
    <xf numFmtId="0" fontId="7" fillId="0" borderId="0"/>
    <xf numFmtId="186" fontId="94" fillId="0" borderId="0"/>
    <xf numFmtId="186" fontId="94" fillId="0" borderId="0"/>
    <xf numFmtId="0" fontId="94" fillId="0" borderId="0"/>
    <xf numFmtId="180" fontId="114" fillId="0" borderId="0" applyFill="0" applyBorder="0" applyAlignment="0"/>
    <xf numFmtId="180" fontId="115" fillId="0" borderId="0" applyFill="0" applyBorder="0" applyAlignment="0"/>
    <xf numFmtId="180" fontId="115" fillId="0" borderId="0" applyFill="0" applyBorder="0" applyAlignment="0"/>
    <xf numFmtId="180" fontId="114" fillId="0" borderId="0" applyFill="0" applyBorder="0" applyAlignment="0"/>
    <xf numFmtId="196" fontId="114" fillId="0" borderId="0" applyFill="0" applyBorder="0" applyAlignment="0"/>
    <xf numFmtId="196" fontId="115" fillId="0" borderId="0" applyFill="0" applyBorder="0" applyAlignment="0"/>
    <xf numFmtId="196" fontId="114" fillId="0" borderId="0" applyFill="0" applyBorder="0" applyAlignment="0"/>
    <xf numFmtId="180" fontId="114" fillId="0" borderId="0" applyFill="0" applyBorder="0" applyAlignment="0"/>
    <xf numFmtId="180" fontId="115" fillId="0" borderId="0" applyFill="0" applyBorder="0" applyAlignment="0"/>
    <xf numFmtId="180" fontId="115" fillId="0" borderId="0" applyFill="0" applyBorder="0" applyAlignment="0"/>
    <xf numFmtId="180" fontId="114" fillId="0" borderId="0" applyFill="0" applyBorder="0" applyAlignment="0"/>
    <xf numFmtId="200" fontId="114" fillId="0" borderId="0" applyFill="0" applyBorder="0" applyAlignment="0"/>
    <xf numFmtId="200" fontId="115" fillId="0" borderId="0" applyFill="0" applyBorder="0" applyAlignment="0"/>
    <xf numFmtId="200" fontId="114" fillId="0" borderId="0" applyFill="0" applyBorder="0" applyAlignment="0"/>
    <xf numFmtId="196" fontId="114" fillId="0" borderId="0" applyFill="0" applyBorder="0" applyAlignment="0"/>
    <xf numFmtId="196" fontId="115" fillId="0" borderId="0" applyFill="0" applyBorder="0" applyAlignment="0"/>
    <xf numFmtId="196" fontId="114" fillId="0" borderId="0" applyFill="0" applyBorder="0" applyAlignment="0"/>
    <xf numFmtId="0" fontId="125" fillId="23" borderId="59" applyNumberFormat="0" applyAlignment="0" applyProtection="0"/>
    <xf numFmtId="203" fontId="14" fillId="0" borderId="0" applyFont="0" applyFill="0" applyBorder="0" applyAlignment="0" applyProtection="0"/>
    <xf numFmtId="203" fontId="14" fillId="0" borderId="0" applyFont="0" applyFill="0" applyBorder="0" applyAlignment="0" applyProtection="0"/>
    <xf numFmtId="181" fontId="4" fillId="0" borderId="0" applyBorder="0" applyAlignment="0" applyProtection="0"/>
    <xf numFmtId="0" fontId="126" fillId="0" borderId="0" applyNumberForma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0" fontId="127" fillId="28" borderId="0" applyNumberFormat="0" applyBorder="0" applyAlignment="0" applyProtection="0"/>
    <xf numFmtId="38" fontId="8" fillId="5" borderId="0" applyNumberFormat="0" applyBorder="0" applyAlignment="0" applyProtection="0"/>
    <xf numFmtId="38" fontId="214" fillId="5" borderId="0" applyNumberFormat="0" applyBorder="0" applyAlignment="0" applyProtection="0"/>
    <xf numFmtId="0" fontId="128" fillId="0" borderId="0" applyNumberFormat="0" applyFont="0" applyBorder="0" applyAlignment="0">
      <alignment horizontal="left" vertical="center"/>
    </xf>
    <xf numFmtId="186" fontId="128" fillId="0" borderId="0" applyNumberFormat="0" applyFont="0" applyBorder="0" applyAlignment="0">
      <alignment horizontal="left" vertical="center"/>
    </xf>
    <xf numFmtId="186" fontId="128" fillId="0" borderId="0" applyNumberFormat="0" applyFont="0" applyBorder="0" applyAlignment="0">
      <alignment horizontal="left" vertical="center"/>
    </xf>
    <xf numFmtId="186" fontId="128" fillId="0" borderId="0" applyNumberFormat="0" applyFont="0" applyBorder="0" applyAlignment="0">
      <alignment horizontal="left" vertical="center"/>
    </xf>
    <xf numFmtId="0" fontId="129" fillId="0" borderId="0">
      <alignment horizontal="left"/>
    </xf>
    <xf numFmtId="0" fontId="130" fillId="0" borderId="0">
      <alignment horizontal="left"/>
    </xf>
    <xf numFmtId="186" fontId="129" fillId="0" borderId="0">
      <alignment horizontal="left"/>
    </xf>
    <xf numFmtId="186" fontId="129" fillId="0" borderId="0">
      <alignment horizontal="left"/>
    </xf>
    <xf numFmtId="0" fontId="129" fillId="0" borderId="0">
      <alignment horizontal="left"/>
    </xf>
    <xf numFmtId="0" fontId="10" fillId="0" borderId="6" applyNumberFormat="0" applyAlignment="0" applyProtection="0">
      <alignment horizontal="left" vertical="center"/>
    </xf>
    <xf numFmtId="186" fontId="10" fillId="0" borderId="6" applyNumberFormat="0" applyAlignment="0" applyProtection="0">
      <alignment horizontal="left" vertical="center"/>
    </xf>
    <xf numFmtId="186" fontId="10" fillId="0" borderId="6" applyNumberFormat="0" applyAlignment="0" applyProtection="0">
      <alignment horizontal="left" vertical="center"/>
    </xf>
    <xf numFmtId="186" fontId="10" fillId="0" borderId="6" applyNumberFormat="0" applyAlignment="0" applyProtection="0">
      <alignment horizontal="left" vertical="center"/>
    </xf>
    <xf numFmtId="0" fontId="10" fillId="0" borderId="12">
      <alignment horizontal="left" vertical="center"/>
    </xf>
    <xf numFmtId="0" fontId="10" fillId="0" borderId="12">
      <alignment horizontal="left" vertical="center"/>
    </xf>
    <xf numFmtId="186" fontId="10" fillId="0" borderId="12">
      <alignment horizontal="left" vertical="center"/>
    </xf>
    <xf numFmtId="0" fontId="10" fillId="0" borderId="12">
      <alignment horizontal="left" vertical="center"/>
    </xf>
    <xf numFmtId="186" fontId="10" fillId="0" borderId="12">
      <alignment horizontal="left" vertical="center"/>
    </xf>
    <xf numFmtId="0" fontId="10" fillId="0" borderId="12">
      <alignment horizontal="left" vertical="center"/>
    </xf>
    <xf numFmtId="186" fontId="10" fillId="0" borderId="12">
      <alignment horizontal="left" vertical="center"/>
    </xf>
    <xf numFmtId="0" fontId="131" fillId="0" borderId="63" applyNumberFormat="0" applyFill="0" applyAlignment="0" applyProtection="0"/>
    <xf numFmtId="0" fontId="132" fillId="0" borderId="64" applyNumberFormat="0" applyFill="0" applyAlignment="0" applyProtection="0"/>
    <xf numFmtId="0" fontId="133" fillId="0" borderId="65" applyNumberFormat="0" applyFill="0" applyAlignment="0" applyProtection="0"/>
    <xf numFmtId="0" fontId="133" fillId="0" borderId="0" applyNumberFormat="0" applyFill="0" applyBorder="0" applyAlignment="0" applyProtection="0"/>
    <xf numFmtId="49" fontId="134" fillId="0" borderId="14">
      <alignment vertical="center"/>
    </xf>
    <xf numFmtId="49" fontId="134" fillId="0" borderId="14">
      <alignment vertical="center"/>
    </xf>
    <xf numFmtId="49" fontId="134" fillId="0" borderId="14">
      <alignment vertical="center"/>
    </xf>
    <xf numFmtId="49" fontId="134" fillId="0" borderId="14">
      <alignment vertical="center"/>
    </xf>
    <xf numFmtId="186" fontId="135" fillId="0" borderId="0" applyNumberFormat="0" applyFill="0" applyBorder="0" applyAlignment="0" applyProtection="0">
      <alignment vertical="top"/>
      <protection locked="0"/>
    </xf>
    <xf numFmtId="179" fontId="94"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94" fillId="0" borderId="0" applyFont="0" applyFill="0" applyBorder="0" applyAlignment="0" applyProtection="0"/>
    <xf numFmtId="10" fontId="8" fillId="7" borderId="14" applyNumberFormat="0" applyBorder="0" applyAlignment="0" applyProtection="0"/>
    <xf numFmtId="10" fontId="8" fillId="7" borderId="14" applyNumberFormat="0" applyBorder="0" applyAlignment="0" applyProtection="0"/>
    <xf numFmtId="10" fontId="8" fillId="7" borderId="14" applyNumberFormat="0" applyBorder="0" applyAlignment="0" applyProtection="0"/>
    <xf numFmtId="10" fontId="8" fillId="7" borderId="14" applyNumberFormat="0" applyBorder="0" applyAlignment="0" applyProtection="0"/>
    <xf numFmtId="0" fontId="125" fillId="23" borderId="59" applyNumberFormat="0" applyAlignment="0" applyProtection="0"/>
    <xf numFmtId="0" fontId="125" fillId="23" borderId="59" applyNumberFormat="0" applyAlignment="0" applyProtection="0"/>
    <xf numFmtId="0" fontId="125" fillId="23" borderId="59" applyNumberFormat="0" applyAlignment="0" applyProtection="0"/>
    <xf numFmtId="0" fontId="125" fillId="23" borderId="59" applyNumberFormat="0" applyAlignment="0" applyProtection="0"/>
    <xf numFmtId="0" fontId="136" fillId="27" borderId="0" applyNumberFormat="0" applyBorder="0" applyAlignment="0" applyProtection="0"/>
    <xf numFmtId="0" fontId="5" fillId="0" borderId="0"/>
    <xf numFmtId="186" fontId="5" fillId="0" borderId="0"/>
    <xf numFmtId="186" fontId="5" fillId="0" borderId="0"/>
    <xf numFmtId="186" fontId="5" fillId="0" borderId="0"/>
    <xf numFmtId="186" fontId="5" fillId="0" borderId="0"/>
    <xf numFmtId="180" fontId="114" fillId="0" borderId="0" applyFill="0" applyBorder="0" applyAlignment="0"/>
    <xf numFmtId="180" fontId="115" fillId="0" borderId="0" applyFill="0" applyBorder="0" applyAlignment="0"/>
    <xf numFmtId="180" fontId="115" fillId="0" borderId="0" applyFill="0" applyBorder="0" applyAlignment="0"/>
    <xf numFmtId="180" fontId="114" fillId="0" borderId="0" applyFill="0" applyBorder="0" applyAlignment="0"/>
    <xf numFmtId="196" fontId="114" fillId="0" borderId="0" applyFill="0" applyBorder="0" applyAlignment="0"/>
    <xf numFmtId="196" fontId="115" fillId="0" borderId="0" applyFill="0" applyBorder="0" applyAlignment="0"/>
    <xf numFmtId="196" fontId="114" fillId="0" borderId="0" applyFill="0" applyBorder="0" applyAlignment="0"/>
    <xf numFmtId="180" fontId="114" fillId="0" borderId="0" applyFill="0" applyBorder="0" applyAlignment="0"/>
    <xf numFmtId="180" fontId="115" fillId="0" borderId="0" applyFill="0" applyBorder="0" applyAlignment="0"/>
    <xf numFmtId="180" fontId="115" fillId="0" borderId="0" applyFill="0" applyBorder="0" applyAlignment="0"/>
    <xf numFmtId="180" fontId="114" fillId="0" borderId="0" applyFill="0" applyBorder="0" applyAlignment="0"/>
    <xf numFmtId="200" fontId="114" fillId="0" borderId="0" applyFill="0" applyBorder="0" applyAlignment="0"/>
    <xf numFmtId="200" fontId="115" fillId="0" borderId="0" applyFill="0" applyBorder="0" applyAlignment="0"/>
    <xf numFmtId="200" fontId="114" fillId="0" borderId="0" applyFill="0" applyBorder="0" applyAlignment="0"/>
    <xf numFmtId="196" fontId="114" fillId="0" borderId="0" applyFill="0" applyBorder="0" applyAlignment="0"/>
    <xf numFmtId="196" fontId="115" fillId="0" borderId="0" applyFill="0" applyBorder="0" applyAlignment="0"/>
    <xf numFmtId="196" fontId="114" fillId="0" borderId="0" applyFill="0" applyBorder="0" applyAlignment="0"/>
    <xf numFmtId="0" fontId="119" fillId="0" borderId="60" applyNumberFormat="0" applyFill="0" applyAlignment="0" applyProtection="0"/>
    <xf numFmtId="179" fontId="4" fillId="0" borderId="0" applyFont="0" applyFill="0" applyBorder="0" applyAlignment="0" applyProtection="0"/>
    <xf numFmtId="181" fontId="4" fillId="0" borderId="0" applyFont="0" applyFill="0" applyBorder="0" applyAlignment="0" applyProtection="0"/>
    <xf numFmtId="0" fontId="137" fillId="0" borderId="29"/>
    <xf numFmtId="0" fontId="138" fillId="0" borderId="29"/>
    <xf numFmtId="186" fontId="137" fillId="0" borderId="29"/>
    <xf numFmtId="186" fontId="137" fillId="0" borderId="29"/>
    <xf numFmtId="0" fontId="137" fillId="0" borderId="29"/>
    <xf numFmtId="204" fontId="139" fillId="0" borderId="66"/>
    <xf numFmtId="204" fontId="139" fillId="0" borderId="66"/>
    <xf numFmtId="204" fontId="139" fillId="0" borderId="66"/>
    <xf numFmtId="204" fontId="139" fillId="0" borderId="66"/>
    <xf numFmtId="205" fontId="4" fillId="0" borderId="0" applyFont="0" applyFill="0" applyBorder="0" applyAlignment="0" applyProtection="0"/>
    <xf numFmtId="206" fontId="4" fillId="0" borderId="0" applyFont="0" applyFill="0" applyBorder="0" applyAlignment="0" applyProtection="0"/>
    <xf numFmtId="0" fontId="73" fillId="0" borderId="0" applyNumberFormat="0" applyFont="0" applyFill="0" applyAlignment="0"/>
    <xf numFmtId="186" fontId="73" fillId="0" borderId="0" applyNumberFormat="0" applyFont="0" applyFill="0" applyAlignment="0"/>
    <xf numFmtId="186" fontId="73" fillId="0" borderId="0" applyNumberFormat="0" applyFont="0" applyFill="0" applyAlignment="0"/>
    <xf numFmtId="186" fontId="73" fillId="0" borderId="0" applyNumberFormat="0" applyFont="0" applyFill="0" applyAlignment="0"/>
    <xf numFmtId="0" fontId="140" fillId="32" borderId="0" applyNumberFormat="0" applyBorder="0" applyAlignment="0" applyProtection="0"/>
    <xf numFmtId="0" fontId="140" fillId="32" borderId="0" applyNumberFormat="0" applyBorder="0" applyAlignment="0" applyProtection="0"/>
    <xf numFmtId="0" fontId="141" fillId="0" borderId="14" applyNumberFormat="0" applyFont="0" applyFill="0" applyBorder="0" applyAlignment="0">
      <alignment horizontal="center"/>
    </xf>
    <xf numFmtId="0" fontId="141" fillId="0" borderId="14" applyNumberFormat="0" applyFont="0" applyFill="0" applyBorder="0" applyAlignment="0">
      <alignment horizontal="center"/>
    </xf>
    <xf numFmtId="0" fontId="142" fillId="0" borderId="14" applyNumberFormat="0" applyFont="0" applyFill="0" applyBorder="0" applyAlignment="0">
      <alignment horizontal="center"/>
    </xf>
    <xf numFmtId="0" fontId="141" fillId="0" borderId="14" applyNumberFormat="0" applyFont="0" applyFill="0" applyBorder="0" applyAlignment="0">
      <alignment horizontal="center"/>
    </xf>
    <xf numFmtId="186" fontId="141" fillId="0" borderId="14" applyNumberFormat="0" applyFont="0" applyFill="0" applyBorder="0" applyAlignment="0">
      <alignment horizontal="center"/>
    </xf>
    <xf numFmtId="0" fontId="141" fillId="0" borderId="14" applyNumberFormat="0" applyFont="0" applyFill="0" applyBorder="0" applyAlignment="0">
      <alignment horizontal="center"/>
    </xf>
    <xf numFmtId="186" fontId="141" fillId="0" borderId="14" applyNumberFormat="0" applyFont="0" applyFill="0" applyBorder="0" applyAlignment="0">
      <alignment horizontal="center"/>
    </xf>
    <xf numFmtId="0" fontId="142" fillId="0" borderId="14" applyNumberFormat="0" applyFont="0" applyFill="0" applyBorder="0" applyAlignment="0">
      <alignment horizontal="center"/>
    </xf>
    <xf numFmtId="168" fontId="143" fillId="0" borderId="0"/>
    <xf numFmtId="0" fontId="144" fillId="0" borderId="0"/>
    <xf numFmtId="0" fontId="145" fillId="0" borderId="0"/>
    <xf numFmtId="0" fontId="145" fillId="0" borderId="0"/>
    <xf numFmtId="186" fontId="144" fillId="0" borderId="0"/>
    <xf numFmtId="186" fontId="144" fillId="0" borderId="0"/>
    <xf numFmtId="0" fontId="144"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4" fillId="0" borderId="0"/>
    <xf numFmtId="186" fontId="1" fillId="0" borderId="0"/>
    <xf numFmtId="186"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6" fillId="0" borderId="0"/>
    <xf numFmtId="0" fontId="4" fillId="0" borderId="0"/>
    <xf numFmtId="186" fontId="4" fillId="0" borderId="0"/>
    <xf numFmtId="186" fontId="4" fillId="0" borderId="0"/>
    <xf numFmtId="186"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216" fillId="0" borderId="0"/>
    <xf numFmtId="0" fontId="216" fillId="0" borderId="0"/>
    <xf numFmtId="0" fontId="216" fillId="0" borderId="0"/>
    <xf numFmtId="0" fontId="4" fillId="0" borderId="0"/>
    <xf numFmtId="0" fontId="1" fillId="0" borderId="0"/>
    <xf numFmtId="186" fontId="4" fillId="0" borderId="0"/>
    <xf numFmtId="186" fontId="4" fillId="0" borderId="0"/>
    <xf numFmtId="186" fontId="4" fillId="0" borderId="0"/>
    <xf numFmtId="0" fontId="4" fillId="0" borderId="0"/>
    <xf numFmtId="0" fontId="216" fillId="0" borderId="0"/>
    <xf numFmtId="0" fontId="216" fillId="0" borderId="0"/>
    <xf numFmtId="0" fontId="216" fillId="0" borderId="0"/>
    <xf numFmtId="0" fontId="216" fillId="0" borderId="0"/>
    <xf numFmtId="0" fontId="218"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4" fillId="0" borderId="0"/>
    <xf numFmtId="0" fontId="4" fillId="0" borderId="0"/>
    <xf numFmtId="0" fontId="4" fillId="0" borderId="0"/>
    <xf numFmtId="0" fontId="1" fillId="0" borderId="0"/>
    <xf numFmtId="186" fontId="4" fillId="0" borderId="0"/>
    <xf numFmtId="0" fontId="4" fillId="0" borderId="0"/>
    <xf numFmtId="0" fontId="4" fillId="0" borderId="0"/>
    <xf numFmtId="0" fontId="1" fillId="0" borderId="0"/>
    <xf numFmtId="186" fontId="4" fillId="0" borderId="0"/>
    <xf numFmtId="0" fontId="4" fillId="0" borderId="0"/>
    <xf numFmtId="0" fontId="4" fillId="0" borderId="0"/>
    <xf numFmtId="186" fontId="4" fillId="0" borderId="0"/>
    <xf numFmtId="186" fontId="4" fillId="0" borderId="0"/>
    <xf numFmtId="0" fontId="4" fillId="0" borderId="0"/>
    <xf numFmtId="0" fontId="219" fillId="0" borderId="0"/>
    <xf numFmtId="0" fontId="147" fillId="0" borderId="0"/>
    <xf numFmtId="186" fontId="4" fillId="0" borderId="0"/>
    <xf numFmtId="186" fontId="4" fillId="0" borderId="0"/>
    <xf numFmtId="0" fontId="147" fillId="0" borderId="0"/>
    <xf numFmtId="0" fontId="4" fillId="0" borderId="0"/>
    <xf numFmtId="186" fontId="4" fillId="0" borderId="0"/>
    <xf numFmtId="0" fontId="146" fillId="0" borderId="0"/>
    <xf numFmtId="186" fontId="4" fillId="0" borderId="0"/>
    <xf numFmtId="0" fontId="219" fillId="0" borderId="0"/>
    <xf numFmtId="0" fontId="1" fillId="0" borderId="0"/>
    <xf numFmtId="0" fontId="7" fillId="0" borderId="0" applyFill="0"/>
    <xf numFmtId="186" fontId="4" fillId="0" borderId="0"/>
    <xf numFmtId="0" fontId="7" fillId="0" borderId="0" applyFill="0"/>
    <xf numFmtId="186" fontId="4" fillId="0" borderId="0"/>
    <xf numFmtId="186" fontId="4" fillId="0" borderId="0"/>
    <xf numFmtId="186" fontId="4" fillId="0" borderId="0"/>
    <xf numFmtId="186" fontId="4" fillId="0" borderId="0"/>
    <xf numFmtId="186" fontId="4" fillId="0" borderId="0"/>
    <xf numFmtId="0" fontId="1" fillId="0" borderId="0"/>
    <xf numFmtId="0" fontId="1" fillId="0" borderId="0"/>
    <xf numFmtId="0" fontId="7" fillId="0" borderId="0" applyFill="0"/>
    <xf numFmtId="0" fontId="4" fillId="0" borderId="0"/>
    <xf numFmtId="0" fontId="4" fillId="0" borderId="0"/>
    <xf numFmtId="0" fontId="4" fillId="0" borderId="0"/>
    <xf numFmtId="0" fontId="4" fillId="0" borderId="0" applyProtection="0"/>
    <xf numFmtId="186" fontId="4" fillId="0" borderId="0"/>
    <xf numFmtId="0" fontId="4" fillId="0" borderId="0"/>
    <xf numFmtId="0" fontId="4" fillId="0" borderId="0" applyProtection="0"/>
    <xf numFmtId="0" fontId="148" fillId="0" borderId="0">
      <alignment vertical="center"/>
    </xf>
    <xf numFmtId="0" fontId="4" fillId="0" borderId="0" applyProtection="0"/>
    <xf numFmtId="0" fontId="146" fillId="0" borderId="0"/>
    <xf numFmtId="0" fontId="4" fillId="0" borderId="0"/>
    <xf numFmtId="174" fontId="4" fillId="0" borderId="0"/>
    <xf numFmtId="186" fontId="4" fillId="0" borderId="0"/>
    <xf numFmtId="186" fontId="4" fillId="0" borderId="0"/>
    <xf numFmtId="174" fontId="4" fillId="0" borderId="0"/>
    <xf numFmtId="0" fontId="4" fillId="0" borderId="0"/>
    <xf numFmtId="186" fontId="4" fillId="0" borderId="0"/>
    <xf numFmtId="0" fontId="4" fillId="0" borderId="0"/>
    <xf numFmtId="0" fontId="4" fillId="0" borderId="0"/>
    <xf numFmtId="186" fontId="148" fillId="0" borderId="0"/>
    <xf numFmtId="0" fontId="4" fillId="0" borderId="0"/>
    <xf numFmtId="0" fontId="4" fillId="0" borderId="0"/>
    <xf numFmtId="186" fontId="4" fillId="0" borderId="0"/>
    <xf numFmtId="0" fontId="4" fillId="0" borderId="0"/>
    <xf numFmtId="0" fontId="220" fillId="0" borderId="0"/>
    <xf numFmtId="0" fontId="220"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221" fillId="0" borderId="0"/>
    <xf numFmtId="0" fontId="14" fillId="0" borderId="0"/>
    <xf numFmtId="0" fontId="221" fillId="0" borderId="0"/>
    <xf numFmtId="0" fontId="221" fillId="0" borderId="0"/>
    <xf numFmtId="0" fontId="1" fillId="0" borderId="0"/>
    <xf numFmtId="0" fontId="1" fillId="0" borderId="0"/>
    <xf numFmtId="0" fontId="4" fillId="0" borderId="0"/>
    <xf numFmtId="0" fontId="4" fillId="0" borderId="0"/>
    <xf numFmtId="0" fontId="146" fillId="0" borderId="0"/>
    <xf numFmtId="0" fontId="4" fillId="0" borderId="0"/>
    <xf numFmtId="0" fontId="1" fillId="0" borderId="0"/>
    <xf numFmtId="0" fontId="147" fillId="0" borderId="0"/>
    <xf numFmtId="0" fontId="148" fillId="0" borderId="0"/>
    <xf numFmtId="0" fontId="147" fillId="0" borderId="0"/>
    <xf numFmtId="186" fontId="1" fillId="0" borderId="0"/>
    <xf numFmtId="186" fontId="1" fillId="0" borderId="0"/>
    <xf numFmtId="0" fontId="222" fillId="0" borderId="0"/>
    <xf numFmtId="0" fontId="222" fillId="0" borderId="0"/>
    <xf numFmtId="0" fontId="216"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219" fillId="0" borderId="0"/>
    <xf numFmtId="0" fontId="1" fillId="0" borderId="0"/>
    <xf numFmtId="0" fontId="4" fillId="0" borderId="0"/>
    <xf numFmtId="0" fontId="1" fillId="0" borderId="0"/>
    <xf numFmtId="0" fontId="146" fillId="0" borderId="0"/>
    <xf numFmtId="0" fontId="1" fillId="0" borderId="0"/>
    <xf numFmtId="0" fontId="146" fillId="0" borderId="0"/>
    <xf numFmtId="0" fontId="14" fillId="0" borderId="0"/>
    <xf numFmtId="0" fontId="146" fillId="0" borderId="0"/>
    <xf numFmtId="0" fontId="221" fillId="0" borderId="0"/>
    <xf numFmtId="0" fontId="221" fillId="0" borderId="0"/>
    <xf numFmtId="0" fontId="4" fillId="0" borderId="0"/>
    <xf numFmtId="0" fontId="219" fillId="0" borderId="0"/>
    <xf numFmtId="0" fontId="4" fillId="0" borderId="0"/>
    <xf numFmtId="0" fontId="4" fillId="0" borderId="0"/>
    <xf numFmtId="0" fontId="14" fillId="0" borderId="0"/>
    <xf numFmtId="0" fontId="216" fillId="0" borderId="0"/>
    <xf numFmtId="0" fontId="2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9" fillId="0" borderId="0"/>
    <xf numFmtId="0" fontId="1" fillId="0" borderId="0"/>
    <xf numFmtId="0" fontId="146" fillId="0" borderId="0"/>
    <xf numFmtId="0" fontId="1" fillId="0" borderId="0"/>
    <xf numFmtId="0" fontId="4" fillId="0" borderId="0"/>
    <xf numFmtId="186" fontId="4" fillId="0" borderId="0"/>
    <xf numFmtId="0" fontId="4" fillId="0" borderId="0"/>
    <xf numFmtId="186" fontId="4" fillId="0" borderId="0"/>
    <xf numFmtId="186" fontId="1" fillId="0" borderId="0"/>
    <xf numFmtId="0" fontId="219"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9" fillId="0" borderId="0"/>
    <xf numFmtId="0" fontId="1" fillId="0" borderId="0"/>
    <xf numFmtId="0" fontId="146" fillId="0" borderId="0"/>
    <xf numFmtId="0" fontId="1" fillId="0" borderId="0"/>
    <xf numFmtId="0" fontId="4" fillId="0" borderId="0"/>
    <xf numFmtId="186" fontId="148" fillId="0" borderId="0"/>
    <xf numFmtId="186" fontId="1" fillId="0" borderId="0"/>
    <xf numFmtId="0" fontId="2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186" fontId="4" fillId="0" borderId="0"/>
    <xf numFmtId="186" fontId="4" fillId="0" borderId="0"/>
    <xf numFmtId="186"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9"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46" fillId="0" borderId="0"/>
    <xf numFmtId="0" fontId="146" fillId="0" borderId="0"/>
    <xf numFmtId="186" fontId="1" fillId="0" borderId="0"/>
    <xf numFmtId="186" fontId="1" fillId="0" borderId="0"/>
    <xf numFmtId="186" fontId="1" fillId="0" borderId="0"/>
    <xf numFmtId="186" fontId="1" fillId="0" borderId="0"/>
    <xf numFmtId="0" fontId="2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24" borderId="62" applyNumberFormat="0" applyFont="0" applyAlignment="0" applyProtection="0"/>
    <xf numFmtId="0" fontId="4" fillId="24" borderId="62" applyNumberFormat="0" applyFont="0" applyAlignment="0" applyProtection="0"/>
    <xf numFmtId="0" fontId="4" fillId="24" borderId="62" applyNumberFormat="0" applyFont="0" applyAlignment="0" applyProtection="0"/>
    <xf numFmtId="186" fontId="4" fillId="24" borderId="62" applyNumberFormat="0" applyFont="0" applyAlignment="0" applyProtection="0"/>
    <xf numFmtId="0" fontId="4" fillId="24" borderId="62" applyNumberFormat="0" applyFont="0" applyAlignment="0" applyProtection="0"/>
    <xf numFmtId="186" fontId="4" fillId="24" borderId="62" applyNumberFormat="0" applyFont="0" applyAlignment="0" applyProtection="0"/>
    <xf numFmtId="0" fontId="4" fillId="24" borderId="62" applyNumberFormat="0" applyFont="0" applyAlignment="0" applyProtection="0"/>
    <xf numFmtId="186" fontId="4" fillId="24" borderId="62" applyNumberFormat="0" applyFont="0" applyAlignment="0" applyProtection="0"/>
    <xf numFmtId="0" fontId="4" fillId="24" borderId="62" applyNumberFormat="0" applyFont="0" applyAlignment="0" applyProtection="0"/>
    <xf numFmtId="186" fontId="4" fillId="24" borderId="62" applyNumberFormat="0" applyFont="0" applyAlignment="0" applyProtection="0"/>
    <xf numFmtId="0" fontId="4" fillId="24" borderId="62" applyNumberFormat="0" applyFont="0" applyAlignment="0" applyProtection="0"/>
    <xf numFmtId="186" fontId="4" fillId="24" borderId="62" applyNumberFormat="0" applyFont="0" applyAlignment="0" applyProtection="0"/>
    <xf numFmtId="0" fontId="4" fillId="24" borderId="62" applyNumberFormat="0" applyFont="0" applyAlignment="0" applyProtection="0"/>
    <xf numFmtId="186" fontId="4" fillId="24" borderId="62" applyNumberFormat="0" applyFont="0" applyAlignment="0" applyProtection="0"/>
    <xf numFmtId="0" fontId="4" fillId="24" borderId="62" applyNumberFormat="0" applyFont="0" applyAlignment="0" applyProtection="0"/>
    <xf numFmtId="0" fontId="4" fillId="24" borderId="62" applyNumberFormat="0" applyFont="0" applyAlignment="0" applyProtection="0"/>
    <xf numFmtId="0" fontId="4" fillId="24" borderId="62" applyNumberFormat="0" applyFont="0" applyAlignment="0" applyProtection="0"/>
    <xf numFmtId="0" fontId="4" fillId="24" borderId="62" applyNumberFormat="0" applyFont="0" applyAlignment="0" applyProtection="0"/>
    <xf numFmtId="0" fontId="4" fillId="24" borderId="62" applyNumberFormat="0" applyFont="0" applyAlignment="0" applyProtection="0"/>
    <xf numFmtId="3" fontId="149" fillId="0" borderId="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0" fontId="150" fillId="30" borderId="21" applyNumberFormat="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124" fillId="0" borderId="0" applyFont="0" applyFill="0" applyBorder="0" applyAlignment="0" applyProtection="0"/>
    <xf numFmtId="9" fontId="4" fillId="0" borderId="0" quotePrefix="1">
      <protection locked="0"/>
    </xf>
    <xf numFmtId="9" fontId="5" fillId="0" borderId="24" applyNumberFormat="0" applyBorder="0"/>
    <xf numFmtId="9" fontId="5" fillId="0" borderId="24" applyNumberFormat="0" applyBorder="0"/>
    <xf numFmtId="180" fontId="114" fillId="0" borderId="0" applyFill="0" applyBorder="0" applyAlignment="0"/>
    <xf numFmtId="180" fontId="115" fillId="0" borderId="0" applyFill="0" applyBorder="0" applyAlignment="0"/>
    <xf numFmtId="180" fontId="115" fillId="0" borderId="0" applyFill="0" applyBorder="0" applyAlignment="0"/>
    <xf numFmtId="180" fontId="114" fillId="0" borderId="0" applyFill="0" applyBorder="0" applyAlignment="0"/>
    <xf numFmtId="196" fontId="114" fillId="0" borderId="0" applyFill="0" applyBorder="0" applyAlignment="0"/>
    <xf numFmtId="196" fontId="115" fillId="0" borderId="0" applyFill="0" applyBorder="0" applyAlignment="0"/>
    <xf numFmtId="196" fontId="114" fillId="0" borderId="0" applyFill="0" applyBorder="0" applyAlignment="0"/>
    <xf numFmtId="180" fontId="114" fillId="0" borderId="0" applyFill="0" applyBorder="0" applyAlignment="0"/>
    <xf numFmtId="180" fontId="115" fillId="0" borderId="0" applyFill="0" applyBorder="0" applyAlignment="0"/>
    <xf numFmtId="180" fontId="115" fillId="0" borderId="0" applyFill="0" applyBorder="0" applyAlignment="0"/>
    <xf numFmtId="180" fontId="114" fillId="0" borderId="0" applyFill="0" applyBorder="0" applyAlignment="0"/>
    <xf numFmtId="200" fontId="114" fillId="0" borderId="0" applyFill="0" applyBorder="0" applyAlignment="0"/>
    <xf numFmtId="200" fontId="115" fillId="0" borderId="0" applyFill="0" applyBorder="0" applyAlignment="0"/>
    <xf numFmtId="200" fontId="114" fillId="0" borderId="0" applyFill="0" applyBorder="0" applyAlignment="0"/>
    <xf numFmtId="196" fontId="114" fillId="0" borderId="0" applyFill="0" applyBorder="0" applyAlignment="0"/>
    <xf numFmtId="196" fontId="115" fillId="0" borderId="0" applyFill="0" applyBorder="0" applyAlignment="0"/>
    <xf numFmtId="196" fontId="114" fillId="0" borderId="0" applyFill="0" applyBorder="0" applyAlignment="0"/>
    <xf numFmtId="0" fontId="151" fillId="0" borderId="0"/>
    <xf numFmtId="0" fontId="152" fillId="0" borderId="0"/>
    <xf numFmtId="186" fontId="151" fillId="0" borderId="0"/>
    <xf numFmtId="186" fontId="151" fillId="0" borderId="0"/>
    <xf numFmtId="0" fontId="151" fillId="0" borderId="0"/>
    <xf numFmtId="0" fontId="5" fillId="0" borderId="0" applyNumberFormat="0" applyFont="0" applyFill="0" applyBorder="0" applyAlignment="0" applyProtection="0">
      <alignment horizontal="left"/>
    </xf>
    <xf numFmtId="186" fontId="5" fillId="0" borderId="0" applyNumberFormat="0" applyFont="0" applyFill="0" applyBorder="0" applyAlignment="0" applyProtection="0">
      <alignment horizontal="left"/>
    </xf>
    <xf numFmtId="186" fontId="5" fillId="0" borderId="0" applyNumberFormat="0" applyFont="0" applyFill="0" applyBorder="0" applyAlignment="0" applyProtection="0">
      <alignment horizontal="left"/>
    </xf>
    <xf numFmtId="186" fontId="5" fillId="0" borderId="0" applyNumberFormat="0" applyFont="0" applyFill="0" applyBorder="0" applyAlignment="0" applyProtection="0">
      <alignment horizontal="left"/>
    </xf>
    <xf numFmtId="186" fontId="5" fillId="0" borderId="0" applyNumberFormat="0" applyFont="0" applyFill="0" applyBorder="0" applyAlignment="0" applyProtection="0">
      <alignment horizontal="left"/>
    </xf>
    <xf numFmtId="0" fontId="153" fillId="0" borderId="29">
      <alignment horizontal="center"/>
    </xf>
    <xf numFmtId="186" fontId="153" fillId="0" borderId="29">
      <alignment horizontal="center"/>
    </xf>
    <xf numFmtId="186" fontId="153" fillId="0" borderId="29">
      <alignment horizontal="center"/>
    </xf>
    <xf numFmtId="186" fontId="153" fillId="0" borderId="29">
      <alignment horizontal="center"/>
    </xf>
    <xf numFmtId="0" fontId="154" fillId="0" borderId="0" applyNumberFormat="0" applyFill="0" applyBorder="0" applyAlignment="0" applyProtection="0"/>
    <xf numFmtId="179" fontId="94"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94" fillId="0" borderId="0" applyFont="0" applyFill="0" applyBorder="0" applyAlignment="0" applyProtection="0"/>
    <xf numFmtId="4" fontId="15" fillId="8" borderId="21" applyNumberFormat="0" applyProtection="0">
      <alignment horizontal="right" vertical="center"/>
    </xf>
    <xf numFmtId="4" fontId="15" fillId="8" borderId="21" applyNumberFormat="0" applyProtection="0">
      <alignment horizontal="right" vertical="center"/>
    </xf>
    <xf numFmtId="4" fontId="15" fillId="8" borderId="21" applyNumberFormat="0" applyProtection="0">
      <alignment horizontal="right" vertical="center"/>
    </xf>
    <xf numFmtId="0" fontId="4" fillId="9" borderId="21" applyNumberFormat="0" applyProtection="0">
      <alignment horizontal="left" vertical="center" indent="1"/>
    </xf>
    <xf numFmtId="0" fontId="4" fillId="9" borderId="21" applyNumberFormat="0" applyProtection="0">
      <alignment horizontal="left" vertical="center" indent="1"/>
    </xf>
    <xf numFmtId="0" fontId="4" fillId="9" borderId="21" applyNumberFormat="0" applyProtection="0">
      <alignment horizontal="left" vertical="center" indent="1"/>
    </xf>
    <xf numFmtId="186" fontId="4" fillId="9" borderId="21" applyNumberFormat="0" applyProtection="0">
      <alignment horizontal="left" vertical="center" indent="1"/>
    </xf>
    <xf numFmtId="0" fontId="4" fillId="9" borderId="21" applyNumberFormat="0" applyProtection="0">
      <alignment horizontal="left" vertical="center" indent="1"/>
    </xf>
    <xf numFmtId="186" fontId="4" fillId="9" borderId="21" applyNumberFormat="0" applyProtection="0">
      <alignment horizontal="left" vertical="center" indent="1"/>
    </xf>
    <xf numFmtId="186" fontId="4" fillId="9" borderId="21" applyNumberFormat="0" applyProtection="0">
      <alignment horizontal="left" vertical="center" indent="1"/>
    </xf>
    <xf numFmtId="0" fontId="4" fillId="9" borderId="21" applyNumberFormat="0" applyProtection="0">
      <alignment horizontal="left" vertical="center" indent="1"/>
    </xf>
    <xf numFmtId="186" fontId="4" fillId="9" borderId="21" applyNumberFormat="0" applyProtection="0">
      <alignment horizontal="left" vertical="center" indent="1"/>
    </xf>
    <xf numFmtId="0" fontId="4" fillId="9" borderId="21" applyNumberFormat="0" applyProtection="0">
      <alignment horizontal="left" vertical="center" indent="1"/>
    </xf>
    <xf numFmtId="186" fontId="4" fillId="9" borderId="21" applyNumberFormat="0" applyProtection="0">
      <alignment horizontal="left" vertical="center" indent="1"/>
    </xf>
    <xf numFmtId="186" fontId="4" fillId="9" borderId="21" applyNumberFormat="0" applyProtection="0">
      <alignment horizontal="left" vertical="center" indent="1"/>
    </xf>
    <xf numFmtId="0" fontId="4" fillId="9" borderId="21" applyNumberFormat="0" applyProtection="0">
      <alignment horizontal="left" vertical="center" indent="1"/>
    </xf>
    <xf numFmtId="0" fontId="4" fillId="9" borderId="21" applyNumberFormat="0" applyProtection="0">
      <alignment horizontal="left" vertical="center" indent="1"/>
    </xf>
    <xf numFmtId="186" fontId="4" fillId="9" borderId="21" applyNumberFormat="0" applyProtection="0">
      <alignment horizontal="left" vertical="center" indent="1"/>
    </xf>
    <xf numFmtId="0" fontId="4" fillId="9" borderId="21" applyNumberFormat="0" applyProtection="0">
      <alignment horizontal="left" vertical="center" indent="1"/>
    </xf>
    <xf numFmtId="186" fontId="4" fillId="9" borderId="21" applyNumberFormat="0" applyProtection="0">
      <alignment horizontal="left" vertical="center" indent="1"/>
    </xf>
    <xf numFmtId="186" fontId="4" fillId="9" borderId="21" applyNumberFormat="0" applyProtection="0">
      <alignment horizontal="left" vertical="center" indent="1"/>
    </xf>
    <xf numFmtId="0" fontId="4" fillId="9" borderId="21" applyNumberFormat="0" applyProtection="0">
      <alignment horizontal="left" vertical="center" indent="1"/>
    </xf>
    <xf numFmtId="0" fontId="4" fillId="9" borderId="21" applyNumberFormat="0" applyProtection="0">
      <alignment horizontal="left" vertical="center" indent="1"/>
    </xf>
    <xf numFmtId="0" fontId="4" fillId="9" borderId="21" applyNumberFormat="0" applyProtection="0">
      <alignment horizontal="left" vertical="center" indent="1"/>
    </xf>
    <xf numFmtId="0" fontId="4" fillId="9" borderId="21" applyNumberFormat="0" applyProtection="0">
      <alignment horizontal="left" vertical="center" indent="1"/>
    </xf>
    <xf numFmtId="186" fontId="4" fillId="9" borderId="21" applyNumberFormat="0" applyProtection="0">
      <alignment horizontal="left" vertical="center" indent="1"/>
    </xf>
    <xf numFmtId="186" fontId="4" fillId="9" borderId="21" applyNumberFormat="0" applyProtection="0">
      <alignment horizontal="left" vertical="center" indent="1"/>
    </xf>
    <xf numFmtId="186" fontId="4" fillId="9" borderId="21" applyNumberFormat="0" applyProtection="0">
      <alignment horizontal="left" vertical="center" indent="1"/>
    </xf>
    <xf numFmtId="0" fontId="127" fillId="28" borderId="0" applyNumberFormat="0" applyBorder="0" applyAlignment="0" applyProtection="0"/>
    <xf numFmtId="0" fontId="150" fillId="22" borderId="21" applyNumberFormat="0" applyAlignment="0" applyProtection="0"/>
    <xf numFmtId="0" fontId="4" fillId="0" borderId="0"/>
    <xf numFmtId="0" fontId="114" fillId="0" borderId="0"/>
    <xf numFmtId="0" fontId="115" fillId="0" borderId="0"/>
    <xf numFmtId="0" fontId="115" fillId="0" borderId="0"/>
    <xf numFmtId="186" fontId="114" fillId="0" borderId="0"/>
    <xf numFmtId="186" fontId="114" fillId="0" borderId="0"/>
    <xf numFmtId="186" fontId="114" fillId="0" borderId="0"/>
    <xf numFmtId="179" fontId="94"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94" fillId="0" borderId="0" applyFont="0" applyFill="0" applyBorder="0" applyAlignment="0" applyProtection="0"/>
    <xf numFmtId="179" fontId="94"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94" fillId="0" borderId="0" applyFont="0" applyFill="0" applyBorder="0" applyAlignment="0" applyProtection="0"/>
    <xf numFmtId="178" fontId="94"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94" fillId="0" borderId="0" applyFont="0" applyFill="0" applyBorder="0" applyAlignment="0" applyProtection="0"/>
    <xf numFmtId="0" fontId="137" fillId="0" borderId="0"/>
    <xf numFmtId="0" fontId="138" fillId="0" borderId="0"/>
    <xf numFmtId="186" fontId="137" fillId="0" borderId="0"/>
    <xf numFmtId="186" fontId="137" fillId="0" borderId="0"/>
    <xf numFmtId="0" fontId="137" fillId="0" borderId="0"/>
    <xf numFmtId="208" fontId="155" fillId="0" borderId="15">
      <alignment horizontal="right" vertical="center"/>
    </xf>
    <xf numFmtId="208" fontId="155" fillId="0" borderId="15">
      <alignment horizontal="right" vertical="center"/>
    </xf>
    <xf numFmtId="208" fontId="155" fillId="0" borderId="15">
      <alignment horizontal="right" vertical="center"/>
    </xf>
    <xf numFmtId="49" fontId="15" fillId="0" borderId="0" applyFill="0" applyBorder="0" applyAlignment="0"/>
    <xf numFmtId="209" fontId="4" fillId="0" borderId="0" applyFill="0" applyBorder="0" applyAlignment="0"/>
    <xf numFmtId="209" fontId="4" fillId="0" borderId="0" applyFill="0" applyBorder="0" applyAlignment="0"/>
    <xf numFmtId="209" fontId="4" fillId="0" borderId="0" applyFill="0" applyBorder="0" applyAlignment="0"/>
    <xf numFmtId="209" fontId="4" fillId="0" borderId="0" applyFill="0" applyBorder="0" applyAlignment="0"/>
    <xf numFmtId="210" fontId="4" fillId="0" borderId="0" applyFill="0" applyBorder="0" applyAlignment="0"/>
    <xf numFmtId="210" fontId="4" fillId="0" borderId="0" applyFill="0" applyBorder="0" applyAlignment="0"/>
    <xf numFmtId="210" fontId="4" fillId="0" borderId="0" applyFill="0" applyBorder="0" applyAlignment="0"/>
    <xf numFmtId="210" fontId="4" fillId="0" borderId="0" applyFill="0" applyBorder="0" applyAlignment="0"/>
    <xf numFmtId="0" fontId="126" fillId="0" borderId="0" applyNumberFormat="0" applyFill="0" applyBorder="0" applyAlignment="0" applyProtection="0"/>
    <xf numFmtId="211" fontId="155" fillId="0" borderId="15">
      <alignment horizontal="center"/>
    </xf>
    <xf numFmtId="0" fontId="95" fillId="0" borderId="0" applyNumberFormat="0" applyFill="0" applyBorder="0" applyAlignment="0" applyProtection="0"/>
    <xf numFmtId="211" fontId="155" fillId="0" borderId="15">
      <alignment horizontal="center"/>
    </xf>
    <xf numFmtId="186" fontId="95" fillId="0" borderId="0" applyNumberFormat="0" applyFill="0" applyBorder="0" applyAlignment="0" applyProtection="0"/>
    <xf numFmtId="211" fontId="155" fillId="0" borderId="15">
      <alignment horizontal="center"/>
    </xf>
    <xf numFmtId="186" fontId="95" fillId="0" borderId="0" applyNumberFormat="0" applyFill="0" applyBorder="0" applyAlignment="0" applyProtection="0"/>
    <xf numFmtId="211" fontId="155" fillId="0" borderId="15">
      <alignment horizontal="center"/>
    </xf>
    <xf numFmtId="186" fontId="95" fillId="0" borderId="0" applyNumberFormat="0" applyFill="0" applyBorder="0" applyAlignment="0" applyProtection="0"/>
    <xf numFmtId="211" fontId="155" fillId="0" borderId="15">
      <alignment horizontal="center"/>
    </xf>
    <xf numFmtId="211" fontId="155" fillId="0" borderId="15">
      <alignment horizontal="center"/>
    </xf>
    <xf numFmtId="211" fontId="155" fillId="0" borderId="15">
      <alignment horizontal="center"/>
    </xf>
    <xf numFmtId="211" fontId="155" fillId="0" borderId="15">
      <alignment horizontal="center"/>
    </xf>
    <xf numFmtId="211" fontId="155" fillId="0" borderId="15">
      <alignment horizontal="center"/>
    </xf>
    <xf numFmtId="0" fontId="156" fillId="0" borderId="67"/>
    <xf numFmtId="0" fontId="157" fillId="0" borderId="67"/>
    <xf numFmtId="0" fontId="156" fillId="0" borderId="67"/>
    <xf numFmtId="186" fontId="157" fillId="0" borderId="67"/>
    <xf numFmtId="186" fontId="157" fillId="0" borderId="67"/>
    <xf numFmtId="0" fontId="157" fillId="0" borderId="67"/>
    <xf numFmtId="0"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0"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40" fontId="16" fillId="0" borderId="0"/>
    <xf numFmtId="40" fontId="215" fillId="0" borderId="0"/>
    <xf numFmtId="0" fontId="158" fillId="0" borderId="0" applyNumberFormat="0" applyFill="0" applyBorder="0" applyAlignment="0" applyProtection="0"/>
    <xf numFmtId="0" fontId="159" fillId="0" borderId="0" applyNumberFormat="0" applyFill="0" applyBorder="0" applyAlignment="0" applyProtection="0"/>
    <xf numFmtId="0" fontId="160" fillId="0" borderId="68" applyNumberFormat="0" applyFill="0" applyAlignment="0" applyProtection="0"/>
    <xf numFmtId="0" fontId="161" fillId="0" borderId="64" applyNumberFormat="0" applyFill="0" applyAlignment="0" applyProtection="0"/>
    <xf numFmtId="0" fontId="162" fillId="0" borderId="69" applyNumberFormat="0" applyFill="0" applyAlignment="0" applyProtection="0"/>
    <xf numFmtId="0" fontId="162" fillId="0" borderId="0" applyNumberFormat="0" applyFill="0" applyBorder="0" applyAlignment="0" applyProtection="0"/>
    <xf numFmtId="0" fontId="163" fillId="0" borderId="70" applyNumberFormat="0" applyFill="0" applyAlignment="0" applyProtection="0"/>
    <xf numFmtId="0" fontId="139" fillId="0" borderId="71" applyNumberFormat="0" applyAlignment="0">
      <alignment horizontal="center"/>
    </xf>
    <xf numFmtId="186" fontId="139" fillId="0" borderId="71" applyNumberFormat="0" applyAlignment="0">
      <alignment horizontal="center"/>
    </xf>
    <xf numFmtId="186" fontId="139" fillId="0" borderId="71" applyNumberFormat="0" applyAlignment="0">
      <alignment horizontal="center"/>
    </xf>
    <xf numFmtId="186" fontId="139" fillId="0" borderId="71" applyNumberFormat="0" applyAlignment="0">
      <alignment horizontal="center"/>
    </xf>
    <xf numFmtId="0" fontId="164" fillId="0" borderId="0">
      <alignment horizontal="centerContinuous"/>
    </xf>
    <xf numFmtId="0" fontId="165" fillId="0" borderId="0">
      <alignment horizontal="centerContinuous"/>
    </xf>
    <xf numFmtId="186" fontId="164" fillId="0" borderId="0">
      <alignment horizontal="centerContinuous"/>
    </xf>
    <xf numFmtId="186" fontId="164" fillId="0" borderId="0">
      <alignment horizontal="centerContinuous"/>
    </xf>
    <xf numFmtId="0" fontId="164" fillId="0" borderId="0">
      <alignment horizontal="centerContinuous"/>
    </xf>
    <xf numFmtId="0" fontId="166" fillId="0" borderId="0">
      <alignment horizontal="centerContinuous"/>
    </xf>
    <xf numFmtId="0" fontId="167" fillId="0" borderId="0">
      <alignment horizontal="centerContinuous"/>
    </xf>
    <xf numFmtId="186" fontId="166" fillId="0" borderId="0">
      <alignment horizontal="centerContinuous"/>
    </xf>
    <xf numFmtId="186" fontId="166" fillId="0" borderId="0">
      <alignment horizontal="centerContinuous"/>
    </xf>
    <xf numFmtId="0" fontId="166" fillId="0" borderId="0">
      <alignment horizontal="centerContinuous"/>
    </xf>
    <xf numFmtId="0" fontId="168" fillId="0" borderId="0"/>
    <xf numFmtId="0" fontId="169" fillId="0" borderId="0"/>
    <xf numFmtId="186" fontId="168" fillId="0" borderId="0"/>
    <xf numFmtId="186" fontId="168" fillId="0" borderId="0"/>
    <xf numFmtId="0" fontId="168" fillId="0" borderId="0"/>
    <xf numFmtId="0" fontId="120" fillId="44" borderId="61" applyNumberFormat="0" applyAlignment="0" applyProtection="0"/>
    <xf numFmtId="210" fontId="155" fillId="0" borderId="0"/>
    <xf numFmtId="212" fontId="155" fillId="0" borderId="14"/>
    <xf numFmtId="212" fontId="155" fillId="0" borderId="14"/>
    <xf numFmtId="212" fontId="155" fillId="0" borderId="14"/>
    <xf numFmtId="212" fontId="155" fillId="0" borderId="14"/>
    <xf numFmtId="0" fontId="170" fillId="0" borderId="0"/>
    <xf numFmtId="186" fontId="170" fillId="0" borderId="0"/>
    <xf numFmtId="186" fontId="170" fillId="0" borderId="0"/>
    <xf numFmtId="186" fontId="170" fillId="0" borderId="0"/>
    <xf numFmtId="0" fontId="170" fillId="0" borderId="0"/>
    <xf numFmtId="186" fontId="170" fillId="0" borderId="0"/>
    <xf numFmtId="186" fontId="170" fillId="0" borderId="0"/>
    <xf numFmtId="186" fontId="170" fillId="0" borderId="0"/>
    <xf numFmtId="0" fontId="171" fillId="45" borderId="14">
      <alignment horizontal="left" vertical="center"/>
    </xf>
    <xf numFmtId="0" fontId="171" fillId="45" borderId="14">
      <alignment horizontal="left" vertical="center"/>
    </xf>
    <xf numFmtId="186" fontId="171" fillId="45" borderId="14">
      <alignment horizontal="left" vertical="center"/>
    </xf>
    <xf numFmtId="0" fontId="171" fillId="45" borderId="14">
      <alignment horizontal="left" vertical="center"/>
    </xf>
    <xf numFmtId="186" fontId="171" fillId="45" borderId="14">
      <alignment horizontal="left" vertical="center"/>
    </xf>
    <xf numFmtId="0" fontId="171" fillId="45" borderId="14">
      <alignment horizontal="left" vertical="center"/>
    </xf>
    <xf numFmtId="186" fontId="171" fillId="45" borderId="14">
      <alignment horizontal="left" vertical="center"/>
    </xf>
    <xf numFmtId="176" fontId="172" fillId="0" borderId="11">
      <alignment horizontal="left" vertical="top"/>
    </xf>
    <xf numFmtId="176" fontId="172" fillId="0" borderId="11">
      <alignment horizontal="left" vertical="top"/>
    </xf>
    <xf numFmtId="176" fontId="172" fillId="0" borderId="11">
      <alignment horizontal="left" vertical="top"/>
    </xf>
    <xf numFmtId="176" fontId="172" fillId="0" borderId="11">
      <alignment horizontal="left" vertical="top"/>
    </xf>
    <xf numFmtId="176" fontId="172" fillId="0" borderId="11">
      <alignment horizontal="left" vertical="top"/>
    </xf>
    <xf numFmtId="176" fontId="172" fillId="0" borderId="11">
      <alignment horizontal="left" vertical="top"/>
    </xf>
    <xf numFmtId="176" fontId="172" fillId="0" borderId="11">
      <alignment horizontal="left" vertical="top"/>
    </xf>
    <xf numFmtId="176" fontId="172" fillId="0" borderId="11">
      <alignment horizontal="left" vertical="top"/>
    </xf>
    <xf numFmtId="176" fontId="173" fillId="0" borderId="57">
      <alignment horizontal="left" vertical="top"/>
    </xf>
    <xf numFmtId="176" fontId="173" fillId="0" borderId="57">
      <alignment horizontal="left" vertical="top"/>
    </xf>
    <xf numFmtId="176" fontId="173" fillId="0" borderId="57">
      <alignment horizontal="left" vertical="top"/>
    </xf>
    <xf numFmtId="0" fontId="174" fillId="0" borderId="57">
      <alignment horizontal="left" vertical="center"/>
    </xf>
    <xf numFmtId="186" fontId="174" fillId="0" borderId="57">
      <alignment horizontal="left" vertical="center"/>
    </xf>
    <xf numFmtId="186" fontId="174" fillId="0" borderId="57">
      <alignment horizontal="left" vertical="center"/>
    </xf>
    <xf numFmtId="186" fontId="174" fillId="0" borderId="57">
      <alignment horizontal="left" vertical="center"/>
    </xf>
    <xf numFmtId="0" fontId="109" fillId="0" borderId="0" applyNumberFormat="0" applyFill="0" applyBorder="0" applyAlignment="0" applyProtection="0"/>
    <xf numFmtId="0" fontId="175" fillId="0" borderId="0" applyNumberFormat="0" applyFill="0" applyBorder="0" applyAlignment="0" applyProtection="0"/>
    <xf numFmtId="186" fontId="175" fillId="0" borderId="0" applyNumberFormat="0" applyFill="0" applyBorder="0" applyAlignment="0" applyProtection="0"/>
    <xf numFmtId="186" fontId="175" fillId="0" borderId="0" applyNumberFormat="0" applyFill="0" applyBorder="0" applyAlignment="0" applyProtection="0"/>
    <xf numFmtId="186" fontId="175" fillId="0" borderId="0" applyNumberForma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2" fillId="0" borderId="0">
      <alignment vertical="center"/>
    </xf>
    <xf numFmtId="9" fontId="177" fillId="0" borderId="0" applyFont="0" applyFill="0" applyBorder="0" applyAlignment="0" applyProtection="0"/>
    <xf numFmtId="0" fontId="114" fillId="0" borderId="0"/>
    <xf numFmtId="0" fontId="115" fillId="0" borderId="0"/>
    <xf numFmtId="0" fontId="115" fillId="0" borderId="0"/>
    <xf numFmtId="186" fontId="114" fillId="0" borderId="0"/>
    <xf numFmtId="186" fontId="114" fillId="0" borderId="0"/>
    <xf numFmtId="186" fontId="114" fillId="0" borderId="0"/>
    <xf numFmtId="0" fontId="114" fillId="0" borderId="0"/>
    <xf numFmtId="0" fontId="115" fillId="0" borderId="0"/>
    <xf numFmtId="0" fontId="115" fillId="0" borderId="0"/>
    <xf numFmtId="186" fontId="114" fillId="0" borderId="0"/>
    <xf numFmtId="186" fontId="114" fillId="0" borderId="0"/>
    <xf numFmtId="186" fontId="114" fillId="0" borderId="0"/>
    <xf numFmtId="0" fontId="114" fillId="0" borderId="0"/>
    <xf numFmtId="0" fontId="115" fillId="0" borderId="0"/>
    <xf numFmtId="0" fontId="115" fillId="0" borderId="0"/>
    <xf numFmtId="186" fontId="114" fillId="0" borderId="0"/>
    <xf numFmtId="186" fontId="114" fillId="0" borderId="0"/>
    <xf numFmtId="186" fontId="114" fillId="0" borderId="0"/>
    <xf numFmtId="0" fontId="114" fillId="0" borderId="0"/>
    <xf numFmtId="0" fontId="115" fillId="0" borderId="0"/>
    <xf numFmtId="0" fontId="115" fillId="0" borderId="0"/>
    <xf numFmtId="186" fontId="114" fillId="0" borderId="0"/>
    <xf numFmtId="186" fontId="114" fillId="0" borderId="0"/>
    <xf numFmtId="186" fontId="114" fillId="0" borderId="0"/>
    <xf numFmtId="0" fontId="114" fillId="0" borderId="0"/>
    <xf numFmtId="0" fontId="115" fillId="0" borderId="0"/>
    <xf numFmtId="0" fontId="115" fillId="0" borderId="0"/>
    <xf numFmtId="186" fontId="114" fillId="0" borderId="0"/>
    <xf numFmtId="186" fontId="114" fillId="0" borderId="0"/>
    <xf numFmtId="186" fontId="114" fillId="0" borderId="0"/>
    <xf numFmtId="0" fontId="114" fillId="0" borderId="0"/>
    <xf numFmtId="0" fontId="115" fillId="0" borderId="0"/>
    <xf numFmtId="0" fontId="115" fillId="0" borderId="0"/>
    <xf numFmtId="186" fontId="114" fillId="0" borderId="0"/>
    <xf numFmtId="186" fontId="114" fillId="0" borderId="0"/>
    <xf numFmtId="186" fontId="114" fillId="0" borderId="0"/>
    <xf numFmtId="0" fontId="114" fillId="0" borderId="0"/>
    <xf numFmtId="0" fontId="115" fillId="0" borderId="0"/>
    <xf numFmtId="0" fontId="115" fillId="0" borderId="0"/>
    <xf numFmtId="186" fontId="114" fillId="0" borderId="0"/>
    <xf numFmtId="186" fontId="114" fillId="0" borderId="0"/>
    <xf numFmtId="186" fontId="114" fillId="0" borderId="0"/>
    <xf numFmtId="0" fontId="114" fillId="0" borderId="0"/>
    <xf numFmtId="0" fontId="115" fillId="0" borderId="0"/>
    <xf numFmtId="0" fontId="115" fillId="0" borderId="0"/>
    <xf numFmtId="186" fontId="114" fillId="0" borderId="0"/>
    <xf numFmtId="186" fontId="114" fillId="0" borderId="0"/>
    <xf numFmtId="186" fontId="114" fillId="0" borderId="0"/>
    <xf numFmtId="179" fontId="178" fillId="0" borderId="0" applyFont="0" applyFill="0" applyBorder="0" applyAlignment="0" applyProtection="0"/>
    <xf numFmtId="181" fontId="178" fillId="0" borderId="0" applyFont="0" applyFill="0" applyBorder="0" applyAlignment="0" applyProtection="0"/>
    <xf numFmtId="213" fontId="144" fillId="0" borderId="0" applyFont="0" applyFill="0" applyBorder="0" applyAlignment="0" applyProtection="0"/>
    <xf numFmtId="214" fontId="144" fillId="0" borderId="0" applyFont="0" applyFill="0" applyBorder="0" applyAlignment="0" applyProtection="0"/>
    <xf numFmtId="0" fontId="179" fillId="0" borderId="0">
      <alignment vertical="center"/>
    </xf>
    <xf numFmtId="0" fontId="180" fillId="0" borderId="0">
      <alignment vertical="center"/>
    </xf>
    <xf numFmtId="0" fontId="180" fillId="0" borderId="0">
      <alignment vertical="center"/>
    </xf>
    <xf numFmtId="186" fontId="179" fillId="0" borderId="0">
      <alignment vertical="center"/>
    </xf>
    <xf numFmtId="186" fontId="179" fillId="0" borderId="0">
      <alignment vertical="center"/>
    </xf>
    <xf numFmtId="186" fontId="179" fillId="0" borderId="0">
      <alignment vertical="center"/>
    </xf>
    <xf numFmtId="186" fontId="179" fillId="0" borderId="0">
      <alignment vertical="center"/>
    </xf>
    <xf numFmtId="0" fontId="73" fillId="0" borderId="0"/>
    <xf numFmtId="0" fontId="181" fillId="32" borderId="0" applyNumberFormat="0" applyBorder="0" applyAlignment="0" applyProtection="0">
      <alignment vertical="center"/>
    </xf>
    <xf numFmtId="0" fontId="182" fillId="32" borderId="0" applyNumberFormat="0" applyBorder="0" applyAlignment="0" applyProtection="0">
      <alignment vertical="center"/>
    </xf>
    <xf numFmtId="186" fontId="181" fillId="32" borderId="0" applyNumberFormat="0" applyBorder="0" applyAlignment="0" applyProtection="0">
      <alignment vertical="center"/>
    </xf>
    <xf numFmtId="186" fontId="181" fillId="32" borderId="0" applyNumberFormat="0" applyBorder="0" applyAlignment="0" applyProtection="0">
      <alignment vertical="center"/>
    </xf>
    <xf numFmtId="186" fontId="181" fillId="32" borderId="0" applyNumberFormat="0" applyBorder="0" applyAlignment="0" applyProtection="0">
      <alignment vertical="center"/>
    </xf>
    <xf numFmtId="0" fontId="100" fillId="24" borderId="62" applyNumberFormat="0" applyFont="0" applyAlignment="0" applyProtection="0">
      <alignment vertical="center"/>
    </xf>
    <xf numFmtId="0" fontId="4" fillId="24" borderId="62" applyNumberFormat="0" applyFont="0" applyAlignment="0" applyProtection="0">
      <alignment vertical="center"/>
    </xf>
    <xf numFmtId="0" fontId="4" fillId="24" borderId="62" applyNumberFormat="0" applyFont="0" applyAlignment="0" applyProtection="0">
      <alignment vertical="center"/>
    </xf>
    <xf numFmtId="186" fontId="4" fillId="24" borderId="62" applyNumberFormat="0" applyFont="0" applyAlignment="0" applyProtection="0">
      <alignment vertical="center"/>
    </xf>
    <xf numFmtId="0" fontId="4" fillId="24" borderId="62" applyNumberFormat="0" applyFont="0" applyAlignment="0" applyProtection="0">
      <alignment vertical="center"/>
    </xf>
    <xf numFmtId="186" fontId="4" fillId="24" borderId="62" applyNumberFormat="0" applyFont="0" applyAlignment="0" applyProtection="0">
      <alignment vertical="center"/>
    </xf>
    <xf numFmtId="0" fontId="4" fillId="24" borderId="62" applyNumberFormat="0" applyFont="0" applyAlignment="0" applyProtection="0">
      <alignment vertical="center"/>
    </xf>
    <xf numFmtId="186" fontId="4" fillId="24" borderId="62" applyNumberFormat="0" applyFont="0" applyAlignment="0" applyProtection="0">
      <alignment vertical="center"/>
    </xf>
    <xf numFmtId="0" fontId="100" fillId="24" borderId="62" applyNumberFormat="0" applyFont="0" applyAlignment="0" applyProtection="0">
      <alignment vertical="center"/>
    </xf>
    <xf numFmtId="186" fontId="100" fillId="24" borderId="62" applyNumberFormat="0" applyFont="0" applyAlignment="0" applyProtection="0">
      <alignment vertical="center"/>
    </xf>
    <xf numFmtId="0" fontId="100" fillId="24" borderId="62" applyNumberFormat="0" applyFont="0" applyAlignment="0" applyProtection="0">
      <alignment vertical="center"/>
    </xf>
    <xf numFmtId="186" fontId="100" fillId="24" borderId="62" applyNumberFormat="0" applyFont="0" applyAlignment="0" applyProtection="0">
      <alignment vertical="center"/>
    </xf>
    <xf numFmtId="0" fontId="100" fillId="24" borderId="62" applyNumberFormat="0" applyFont="0" applyAlignment="0" applyProtection="0">
      <alignment vertical="center"/>
    </xf>
    <xf numFmtId="186" fontId="100" fillId="24" borderId="62" applyNumberFormat="0" applyFont="0" applyAlignment="0" applyProtection="0">
      <alignment vertical="center"/>
    </xf>
    <xf numFmtId="179" fontId="111" fillId="0" borderId="0" applyFont="0" applyFill="0" applyBorder="0" applyAlignment="0" applyProtection="0"/>
    <xf numFmtId="181" fontId="111" fillId="0" borderId="0" applyFont="0" applyFill="0" applyBorder="0" applyAlignment="0" applyProtection="0"/>
    <xf numFmtId="0" fontId="183" fillId="0" borderId="70" applyNumberFormat="0" applyFill="0" applyAlignment="0" applyProtection="0">
      <alignment vertical="center"/>
    </xf>
    <xf numFmtId="0" fontId="183" fillId="0" borderId="70" applyNumberFormat="0" applyFill="0" applyAlignment="0" applyProtection="0">
      <alignment vertical="center"/>
    </xf>
    <xf numFmtId="0" fontId="183" fillId="0" borderId="70" applyNumberFormat="0" applyFill="0" applyAlignment="0" applyProtection="0">
      <alignment vertical="center"/>
    </xf>
    <xf numFmtId="186" fontId="183" fillId="0" borderId="70" applyNumberFormat="0" applyFill="0" applyAlignment="0" applyProtection="0">
      <alignment vertical="center"/>
    </xf>
    <xf numFmtId="0" fontId="183" fillId="0" borderId="70" applyNumberFormat="0" applyFill="0" applyAlignment="0" applyProtection="0">
      <alignment vertical="center"/>
    </xf>
    <xf numFmtId="186" fontId="183" fillId="0" borderId="70" applyNumberFormat="0" applyFill="0" applyAlignment="0" applyProtection="0">
      <alignment vertical="center"/>
    </xf>
    <xf numFmtId="0" fontId="184" fillId="0" borderId="70" applyNumberFormat="0" applyFill="0" applyAlignment="0" applyProtection="0">
      <alignment vertical="center"/>
    </xf>
    <xf numFmtId="186" fontId="183" fillId="0" borderId="70" applyNumberFormat="0" applyFill="0" applyAlignment="0" applyProtection="0">
      <alignment vertical="center"/>
    </xf>
    <xf numFmtId="0" fontId="185" fillId="27" borderId="0" applyNumberFormat="0" applyBorder="0" applyAlignment="0" applyProtection="0">
      <alignment vertical="center"/>
    </xf>
    <xf numFmtId="0" fontId="186" fillId="27" borderId="0" applyNumberFormat="0" applyBorder="0" applyAlignment="0" applyProtection="0">
      <alignment vertical="center"/>
    </xf>
    <xf numFmtId="186" fontId="185" fillId="27" borderId="0" applyNumberFormat="0" applyBorder="0" applyAlignment="0" applyProtection="0">
      <alignment vertical="center"/>
    </xf>
    <xf numFmtId="186" fontId="185" fillId="27" borderId="0" applyNumberFormat="0" applyBorder="0" applyAlignment="0" applyProtection="0">
      <alignment vertical="center"/>
    </xf>
    <xf numFmtId="186" fontId="185" fillId="27" borderId="0" applyNumberFormat="0" applyBorder="0" applyAlignment="0" applyProtection="0">
      <alignment vertical="center"/>
    </xf>
    <xf numFmtId="0" fontId="187" fillId="27" borderId="0" applyNumberFormat="0" applyBorder="0" applyAlignment="0" applyProtection="0">
      <alignment vertical="center"/>
    </xf>
    <xf numFmtId="0" fontId="187" fillId="27" borderId="0" applyNumberFormat="0" applyBorder="0" applyAlignment="0" applyProtection="0">
      <alignment vertical="center"/>
    </xf>
    <xf numFmtId="0" fontId="187" fillId="27" borderId="0" applyNumberFormat="0" applyBorder="0" applyAlignment="0" applyProtection="0">
      <alignment vertical="center"/>
    </xf>
    <xf numFmtId="0" fontId="187" fillId="27" borderId="0" applyNumberFormat="0" applyBorder="0" applyAlignment="0" applyProtection="0">
      <alignment vertical="center"/>
    </xf>
    <xf numFmtId="0" fontId="110" fillId="27" borderId="0" applyNumberFormat="0" applyBorder="0" applyAlignment="0" applyProtection="0"/>
    <xf numFmtId="186" fontId="110" fillId="27" borderId="0" applyNumberFormat="0" applyBorder="0" applyAlignment="0" applyProtection="0"/>
    <xf numFmtId="186" fontId="110" fillId="27" borderId="0" applyNumberFormat="0" applyBorder="0" applyAlignment="0" applyProtection="0"/>
    <xf numFmtId="186" fontId="110" fillId="27" borderId="0" applyNumberFormat="0" applyBorder="0" applyAlignment="0" applyProtection="0"/>
    <xf numFmtId="0" fontId="188" fillId="28" borderId="0" applyNumberFormat="0" applyBorder="0" applyAlignment="0" applyProtection="0">
      <alignment vertical="center"/>
    </xf>
    <xf numFmtId="0" fontId="189" fillId="28" borderId="0" applyNumberFormat="0" applyBorder="0" applyAlignment="0" applyProtection="0">
      <alignment vertical="center"/>
    </xf>
    <xf numFmtId="186" fontId="188" fillId="28" borderId="0" applyNumberFormat="0" applyBorder="0" applyAlignment="0" applyProtection="0">
      <alignment vertical="center"/>
    </xf>
    <xf numFmtId="186" fontId="188" fillId="28" borderId="0" applyNumberFormat="0" applyBorder="0" applyAlignment="0" applyProtection="0">
      <alignment vertical="center"/>
    </xf>
    <xf numFmtId="186" fontId="188" fillId="28" borderId="0" applyNumberFormat="0" applyBorder="0" applyAlignment="0" applyProtection="0">
      <alignment vertical="center"/>
    </xf>
    <xf numFmtId="0" fontId="127" fillId="28" borderId="0" applyNumberFormat="0" applyBorder="0" applyAlignment="0" applyProtection="0"/>
    <xf numFmtId="186" fontId="127" fillId="28" borderId="0" applyNumberFormat="0" applyBorder="0" applyAlignment="0" applyProtection="0"/>
    <xf numFmtId="186" fontId="127" fillId="28" borderId="0" applyNumberFormat="0" applyBorder="0" applyAlignment="0" applyProtection="0"/>
    <xf numFmtId="186" fontId="127" fillId="28" borderId="0" applyNumberFormat="0" applyBorder="0" applyAlignment="0" applyProtection="0"/>
    <xf numFmtId="0" fontId="148" fillId="0" borderId="0">
      <alignment vertical="center"/>
    </xf>
    <xf numFmtId="0" fontId="148" fillId="0" borderId="0">
      <alignment vertical="center"/>
    </xf>
    <xf numFmtId="0" fontId="148" fillId="0" borderId="0"/>
    <xf numFmtId="179" fontId="4" fillId="0" borderId="0" applyFont="0" applyFill="0" applyBorder="0" applyAlignment="0" applyProtection="0"/>
    <xf numFmtId="0" fontId="4" fillId="0" borderId="0"/>
    <xf numFmtId="0" fontId="190" fillId="0" borderId="0" applyNumberFormat="0" applyFill="0" applyBorder="0" applyAlignment="0" applyProtection="0">
      <alignment vertical="center"/>
    </xf>
    <xf numFmtId="0" fontId="191" fillId="0" borderId="63" applyNumberFormat="0" applyFill="0" applyAlignment="0" applyProtection="0">
      <alignment vertical="center"/>
    </xf>
    <xf numFmtId="0" fontId="192" fillId="0" borderId="63" applyNumberFormat="0" applyFill="0" applyAlignment="0" applyProtection="0">
      <alignment vertical="center"/>
    </xf>
    <xf numFmtId="186" fontId="191" fillId="0" borderId="63" applyNumberFormat="0" applyFill="0" applyAlignment="0" applyProtection="0">
      <alignment vertical="center"/>
    </xf>
    <xf numFmtId="186" fontId="191" fillId="0" borderId="63" applyNumberFormat="0" applyFill="0" applyAlignment="0" applyProtection="0">
      <alignment vertical="center"/>
    </xf>
    <xf numFmtId="186" fontId="191" fillId="0" borderId="63" applyNumberFormat="0" applyFill="0" applyAlignment="0" applyProtection="0">
      <alignment vertical="center"/>
    </xf>
    <xf numFmtId="0" fontId="193" fillId="0" borderId="64" applyNumberFormat="0" applyFill="0" applyAlignment="0" applyProtection="0">
      <alignment vertical="center"/>
    </xf>
    <xf numFmtId="0" fontId="194" fillId="0" borderId="64" applyNumberFormat="0" applyFill="0" applyAlignment="0" applyProtection="0">
      <alignment vertical="center"/>
    </xf>
    <xf numFmtId="186" fontId="193" fillId="0" borderId="64" applyNumberFormat="0" applyFill="0" applyAlignment="0" applyProtection="0">
      <alignment vertical="center"/>
    </xf>
    <xf numFmtId="186" fontId="193" fillId="0" borderId="64" applyNumberFormat="0" applyFill="0" applyAlignment="0" applyProtection="0">
      <alignment vertical="center"/>
    </xf>
    <xf numFmtId="186" fontId="193" fillId="0" borderId="64" applyNumberFormat="0" applyFill="0" applyAlignment="0" applyProtection="0">
      <alignment vertical="center"/>
    </xf>
    <xf numFmtId="0" fontId="195" fillId="0" borderId="65" applyNumberFormat="0" applyFill="0" applyAlignment="0" applyProtection="0">
      <alignment vertical="center"/>
    </xf>
    <xf numFmtId="0" fontId="196" fillId="0" borderId="65" applyNumberFormat="0" applyFill="0" applyAlignment="0" applyProtection="0">
      <alignment vertical="center"/>
    </xf>
    <xf numFmtId="186" fontId="195" fillId="0" borderId="65" applyNumberFormat="0" applyFill="0" applyAlignment="0" applyProtection="0">
      <alignment vertical="center"/>
    </xf>
    <xf numFmtId="186" fontId="195" fillId="0" borderId="65" applyNumberFormat="0" applyFill="0" applyAlignment="0" applyProtection="0">
      <alignment vertical="center"/>
    </xf>
    <xf numFmtId="186" fontId="195" fillId="0" borderId="65" applyNumberFormat="0" applyFill="0" applyAlignment="0" applyProtection="0">
      <alignment vertical="center"/>
    </xf>
    <xf numFmtId="0" fontId="195" fillId="0" borderId="0" applyNumberFormat="0" applyFill="0" applyBorder="0" applyAlignment="0" applyProtection="0">
      <alignment vertical="center"/>
    </xf>
    <xf numFmtId="0" fontId="196" fillId="0" borderId="0" applyNumberFormat="0" applyFill="0" applyBorder="0" applyAlignment="0" applyProtection="0">
      <alignment vertical="center"/>
    </xf>
    <xf numFmtId="186" fontId="195" fillId="0" borderId="0" applyNumberFormat="0" applyFill="0" applyBorder="0" applyAlignment="0" applyProtection="0">
      <alignment vertical="center"/>
    </xf>
    <xf numFmtId="186" fontId="195" fillId="0" borderId="0" applyNumberFormat="0" applyFill="0" applyBorder="0" applyAlignment="0" applyProtection="0">
      <alignment vertical="center"/>
    </xf>
    <xf numFmtId="186" fontId="195" fillId="0" borderId="0" applyNumberFormat="0" applyFill="0" applyBorder="0" applyAlignment="0" applyProtection="0">
      <alignment vertical="center"/>
    </xf>
    <xf numFmtId="0" fontId="197" fillId="0" borderId="0" applyNumberFormat="0" applyFill="0" applyBorder="0" applyAlignment="0" applyProtection="0">
      <alignment vertical="center"/>
    </xf>
    <xf numFmtId="186" fontId="190" fillId="0" borderId="0" applyNumberFormat="0" applyFill="0" applyBorder="0" applyAlignment="0" applyProtection="0">
      <alignment vertical="center"/>
    </xf>
    <xf numFmtId="186" fontId="190" fillId="0" borderId="0" applyNumberFormat="0" applyFill="0" applyBorder="0" applyAlignment="0" applyProtection="0">
      <alignment vertical="center"/>
    </xf>
    <xf numFmtId="186" fontId="190" fillId="0" borderId="0" applyNumberFormat="0" applyFill="0" applyBorder="0" applyAlignment="0" applyProtection="0">
      <alignment vertical="center"/>
    </xf>
    <xf numFmtId="0" fontId="198" fillId="0" borderId="0" applyNumberFormat="0" applyFill="0" applyBorder="0" applyAlignment="0" applyProtection="0">
      <alignment vertical="center"/>
    </xf>
    <xf numFmtId="0" fontId="199" fillId="44" borderId="61" applyNumberFormat="0" applyAlignment="0" applyProtection="0">
      <alignment vertical="center"/>
    </xf>
    <xf numFmtId="0" fontId="200" fillId="44" borderId="61" applyNumberFormat="0" applyAlignment="0" applyProtection="0">
      <alignment vertical="center"/>
    </xf>
    <xf numFmtId="186" fontId="199" fillId="44" borderId="61" applyNumberFormat="0" applyAlignment="0" applyProtection="0">
      <alignment vertical="center"/>
    </xf>
    <xf numFmtId="186" fontId="199" fillId="44" borderId="61" applyNumberFormat="0" applyAlignment="0" applyProtection="0">
      <alignment vertical="center"/>
    </xf>
    <xf numFmtId="186" fontId="199" fillId="44" borderId="61" applyNumberFormat="0" applyAlignment="0" applyProtection="0">
      <alignment vertical="center"/>
    </xf>
    <xf numFmtId="0" fontId="201" fillId="30" borderId="59" applyNumberFormat="0" applyAlignment="0" applyProtection="0">
      <alignment vertical="center"/>
    </xf>
    <xf numFmtId="0" fontId="201" fillId="30" borderId="59" applyNumberFormat="0" applyAlignment="0" applyProtection="0">
      <alignment vertical="center"/>
    </xf>
    <xf numFmtId="0" fontId="201" fillId="30" borderId="59" applyNumberFormat="0" applyAlignment="0" applyProtection="0">
      <alignment vertical="center"/>
    </xf>
    <xf numFmtId="186" fontId="201" fillId="30" borderId="59" applyNumberFormat="0" applyAlignment="0" applyProtection="0">
      <alignment vertical="center"/>
    </xf>
    <xf numFmtId="0" fontId="201" fillId="30" borderId="59" applyNumberFormat="0" applyAlignment="0" applyProtection="0">
      <alignment vertical="center"/>
    </xf>
    <xf numFmtId="186" fontId="201" fillId="30" borderId="59" applyNumberFormat="0" applyAlignment="0" applyProtection="0">
      <alignment vertical="center"/>
    </xf>
    <xf numFmtId="0" fontId="201" fillId="30" borderId="59" applyNumberFormat="0" applyAlignment="0" applyProtection="0">
      <alignment vertical="center"/>
    </xf>
    <xf numFmtId="186" fontId="201" fillId="30" borderId="59" applyNumberFormat="0" applyAlignment="0" applyProtection="0">
      <alignment vertical="center"/>
    </xf>
    <xf numFmtId="0" fontId="202" fillId="30" borderId="59" applyNumberFormat="0" applyAlignment="0" applyProtection="0">
      <alignment vertical="center"/>
    </xf>
    <xf numFmtId="0" fontId="203" fillId="0" borderId="0" applyNumberFormat="0" applyFill="0" applyBorder="0" applyAlignment="0" applyProtection="0">
      <alignment vertical="center"/>
    </xf>
    <xf numFmtId="0" fontId="204" fillId="0" borderId="0" applyNumberFormat="0" applyFill="0" applyBorder="0" applyAlignment="0" applyProtection="0">
      <alignment vertical="center"/>
    </xf>
    <xf numFmtId="186" fontId="203" fillId="0" borderId="0" applyNumberFormat="0" applyFill="0" applyBorder="0" applyAlignment="0" applyProtection="0">
      <alignment vertical="center"/>
    </xf>
    <xf numFmtId="186" fontId="203" fillId="0" borderId="0" applyNumberFormat="0" applyFill="0" applyBorder="0" applyAlignment="0" applyProtection="0">
      <alignment vertical="center"/>
    </xf>
    <xf numFmtId="186" fontId="203"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186" fontId="205" fillId="0" borderId="0" applyNumberFormat="0" applyFill="0" applyBorder="0" applyAlignment="0" applyProtection="0">
      <alignment vertical="center"/>
    </xf>
    <xf numFmtId="186" fontId="205" fillId="0" borderId="0" applyNumberFormat="0" applyFill="0" applyBorder="0" applyAlignment="0" applyProtection="0">
      <alignment vertical="center"/>
    </xf>
    <xf numFmtId="186" fontId="205" fillId="0" borderId="0" applyNumberFormat="0" applyFill="0" applyBorder="0" applyAlignment="0" applyProtection="0">
      <alignment vertical="center"/>
    </xf>
    <xf numFmtId="178" fontId="111" fillId="0" borderId="0" applyFont="0" applyFill="0" applyBorder="0" applyAlignment="0" applyProtection="0"/>
    <xf numFmtId="177" fontId="207" fillId="0" borderId="0" applyFont="0" applyFill="0" applyBorder="0" applyAlignment="0" applyProtection="0"/>
    <xf numFmtId="180" fontId="111" fillId="0" borderId="0" applyFont="0" applyFill="0" applyBorder="0" applyAlignment="0" applyProtection="0"/>
    <xf numFmtId="0" fontId="105" fillId="40" borderId="0" applyNumberFormat="0" applyBorder="0" applyAlignment="0" applyProtection="0">
      <alignment vertical="center"/>
    </xf>
    <xf numFmtId="0" fontId="106" fillId="40" borderId="0" applyNumberFormat="0" applyBorder="0" applyAlignment="0" applyProtection="0">
      <alignment vertical="center"/>
    </xf>
    <xf numFmtId="186" fontId="105" fillId="40" borderId="0" applyNumberFormat="0" applyBorder="0" applyAlignment="0" applyProtection="0">
      <alignment vertical="center"/>
    </xf>
    <xf numFmtId="186" fontId="105" fillId="40" borderId="0" applyNumberFormat="0" applyBorder="0" applyAlignment="0" applyProtection="0">
      <alignment vertical="center"/>
    </xf>
    <xf numFmtId="186" fontId="105" fillId="40" borderId="0" applyNumberFormat="0" applyBorder="0" applyAlignment="0" applyProtection="0">
      <alignment vertical="center"/>
    </xf>
    <xf numFmtId="0" fontId="105" fillId="41" borderId="0" applyNumberFormat="0" applyBorder="0" applyAlignment="0" applyProtection="0">
      <alignment vertical="center"/>
    </xf>
    <xf numFmtId="0" fontId="106" fillId="41" borderId="0" applyNumberFormat="0" applyBorder="0" applyAlignment="0" applyProtection="0">
      <alignment vertical="center"/>
    </xf>
    <xf numFmtId="186" fontId="105" fillId="41" borderId="0" applyNumberFormat="0" applyBorder="0" applyAlignment="0" applyProtection="0">
      <alignment vertical="center"/>
    </xf>
    <xf numFmtId="186" fontId="105" fillId="41" borderId="0" applyNumberFormat="0" applyBorder="0" applyAlignment="0" applyProtection="0">
      <alignment vertical="center"/>
    </xf>
    <xf numFmtId="186" fontId="105" fillId="41" borderId="0" applyNumberFormat="0" applyBorder="0" applyAlignment="0" applyProtection="0">
      <alignment vertical="center"/>
    </xf>
    <xf numFmtId="0" fontId="105" fillId="42" borderId="0" applyNumberFormat="0" applyBorder="0" applyAlignment="0" applyProtection="0">
      <alignment vertical="center"/>
    </xf>
    <xf numFmtId="0" fontId="106" fillId="42" borderId="0" applyNumberFormat="0" applyBorder="0" applyAlignment="0" applyProtection="0">
      <alignment vertical="center"/>
    </xf>
    <xf numFmtId="186" fontId="105" fillId="42" borderId="0" applyNumberFormat="0" applyBorder="0" applyAlignment="0" applyProtection="0">
      <alignment vertical="center"/>
    </xf>
    <xf numFmtId="186" fontId="105" fillId="42" borderId="0" applyNumberFormat="0" applyBorder="0" applyAlignment="0" applyProtection="0">
      <alignment vertical="center"/>
    </xf>
    <xf numFmtId="186" fontId="105" fillId="42" borderId="0" applyNumberFormat="0" applyBorder="0" applyAlignment="0" applyProtection="0">
      <alignment vertical="center"/>
    </xf>
    <xf numFmtId="0" fontId="105" fillId="38" borderId="0" applyNumberFormat="0" applyBorder="0" applyAlignment="0" applyProtection="0">
      <alignment vertical="center"/>
    </xf>
    <xf numFmtId="0" fontId="106" fillId="38" borderId="0" applyNumberFormat="0" applyBorder="0" applyAlignment="0" applyProtection="0">
      <alignment vertical="center"/>
    </xf>
    <xf numFmtId="186" fontId="105" fillId="38" borderId="0" applyNumberFormat="0" applyBorder="0" applyAlignment="0" applyProtection="0">
      <alignment vertical="center"/>
    </xf>
    <xf numFmtId="186" fontId="105" fillId="38" borderId="0" applyNumberFormat="0" applyBorder="0" applyAlignment="0" applyProtection="0">
      <alignment vertical="center"/>
    </xf>
    <xf numFmtId="186" fontId="105" fillId="38" borderId="0" applyNumberFormat="0" applyBorder="0" applyAlignment="0" applyProtection="0">
      <alignment vertical="center"/>
    </xf>
    <xf numFmtId="0" fontId="105" fillId="36" borderId="0" applyNumberFormat="0" applyBorder="0" applyAlignment="0" applyProtection="0">
      <alignment vertical="center"/>
    </xf>
    <xf numFmtId="0" fontId="106" fillId="36" borderId="0" applyNumberFormat="0" applyBorder="0" applyAlignment="0" applyProtection="0">
      <alignment vertical="center"/>
    </xf>
    <xf numFmtId="186" fontId="105" fillId="36" borderId="0" applyNumberFormat="0" applyBorder="0" applyAlignment="0" applyProtection="0">
      <alignment vertical="center"/>
    </xf>
    <xf numFmtId="186" fontId="105" fillId="36" borderId="0" applyNumberFormat="0" applyBorder="0" applyAlignment="0" applyProtection="0">
      <alignment vertical="center"/>
    </xf>
    <xf numFmtId="186" fontId="105" fillId="36" borderId="0" applyNumberFormat="0" applyBorder="0" applyAlignment="0" applyProtection="0">
      <alignment vertical="center"/>
    </xf>
    <xf numFmtId="0" fontId="105" fillId="43" borderId="0" applyNumberFormat="0" applyBorder="0" applyAlignment="0" applyProtection="0">
      <alignment vertical="center"/>
    </xf>
    <xf numFmtId="0" fontId="106" fillId="43" borderId="0" applyNumberFormat="0" applyBorder="0" applyAlignment="0" applyProtection="0">
      <alignment vertical="center"/>
    </xf>
    <xf numFmtId="186" fontId="105" fillId="43" borderId="0" applyNumberFormat="0" applyBorder="0" applyAlignment="0" applyProtection="0">
      <alignment vertical="center"/>
    </xf>
    <xf numFmtId="186" fontId="105" fillId="43" borderId="0" applyNumberFormat="0" applyBorder="0" applyAlignment="0" applyProtection="0">
      <alignment vertical="center"/>
    </xf>
    <xf numFmtId="186" fontId="105" fillId="43" borderId="0" applyNumberFormat="0" applyBorder="0" applyAlignment="0" applyProtection="0">
      <alignment vertical="center"/>
    </xf>
    <xf numFmtId="0" fontId="208" fillId="23" borderId="59" applyNumberFormat="0" applyAlignment="0" applyProtection="0">
      <alignment vertical="center"/>
    </xf>
    <xf numFmtId="0" fontId="208" fillId="23" borderId="59" applyNumberFormat="0" applyAlignment="0" applyProtection="0">
      <alignment vertical="center"/>
    </xf>
    <xf numFmtId="0" fontId="208" fillId="23" borderId="59" applyNumberFormat="0" applyAlignment="0" applyProtection="0">
      <alignment vertical="center"/>
    </xf>
    <xf numFmtId="186" fontId="208" fillId="23" borderId="59" applyNumberFormat="0" applyAlignment="0" applyProtection="0">
      <alignment vertical="center"/>
    </xf>
    <xf numFmtId="0" fontId="208" fillId="23" borderId="59" applyNumberFormat="0" applyAlignment="0" applyProtection="0">
      <alignment vertical="center"/>
    </xf>
    <xf numFmtId="186" fontId="208" fillId="23" borderId="59" applyNumberFormat="0" applyAlignment="0" applyProtection="0">
      <alignment vertical="center"/>
    </xf>
    <xf numFmtId="0" fontId="208" fillId="23" borderId="59" applyNumberFormat="0" applyAlignment="0" applyProtection="0">
      <alignment vertical="center"/>
    </xf>
    <xf numFmtId="186" fontId="208" fillId="23" borderId="59" applyNumberFormat="0" applyAlignment="0" applyProtection="0">
      <alignment vertical="center"/>
    </xf>
    <xf numFmtId="0" fontId="209" fillId="23" borderId="59" applyNumberFormat="0" applyAlignment="0" applyProtection="0">
      <alignment vertical="center"/>
    </xf>
    <xf numFmtId="0" fontId="210" fillId="30" borderId="21" applyNumberFormat="0" applyAlignment="0" applyProtection="0">
      <alignment vertical="center"/>
    </xf>
    <xf numFmtId="0" fontId="210" fillId="30" borderId="21" applyNumberFormat="0" applyAlignment="0" applyProtection="0">
      <alignment vertical="center"/>
    </xf>
    <xf numFmtId="0" fontId="210" fillId="30" borderId="21" applyNumberFormat="0" applyAlignment="0" applyProtection="0">
      <alignment vertical="center"/>
    </xf>
    <xf numFmtId="186" fontId="210" fillId="30" borderId="21" applyNumberFormat="0" applyAlignment="0" applyProtection="0">
      <alignment vertical="center"/>
    </xf>
    <xf numFmtId="0" fontId="210" fillId="30" borderId="21" applyNumberFormat="0" applyAlignment="0" applyProtection="0">
      <alignment vertical="center"/>
    </xf>
    <xf numFmtId="186" fontId="210" fillId="30" borderId="21" applyNumberFormat="0" applyAlignment="0" applyProtection="0">
      <alignment vertical="center"/>
    </xf>
    <xf numFmtId="0" fontId="211" fillId="30" borderId="21" applyNumberFormat="0" applyAlignment="0" applyProtection="0">
      <alignment vertical="center"/>
    </xf>
    <xf numFmtId="186" fontId="210" fillId="30" borderId="21" applyNumberFormat="0" applyAlignment="0" applyProtection="0">
      <alignment vertical="center"/>
    </xf>
    <xf numFmtId="0" fontId="212" fillId="0" borderId="60" applyNumberFormat="0" applyFill="0" applyAlignment="0" applyProtection="0">
      <alignment vertical="center"/>
    </xf>
    <xf numFmtId="0" fontId="213" fillId="0" borderId="60" applyNumberFormat="0" applyFill="0" applyAlignment="0" applyProtection="0">
      <alignment vertical="center"/>
    </xf>
    <xf numFmtId="186" fontId="212" fillId="0" borderId="60" applyNumberFormat="0" applyFill="0" applyAlignment="0" applyProtection="0">
      <alignment vertical="center"/>
    </xf>
    <xf numFmtId="186" fontId="212" fillId="0" borderId="60" applyNumberFormat="0" applyFill="0" applyAlignment="0" applyProtection="0">
      <alignment vertical="center"/>
    </xf>
    <xf numFmtId="186" fontId="212" fillId="0" borderId="60" applyNumberFormat="0" applyFill="0" applyAlignment="0" applyProtection="0">
      <alignment vertical="center"/>
    </xf>
    <xf numFmtId="0" fontId="15" fillId="0" borderId="0"/>
    <xf numFmtId="41" fontId="99" fillId="0" borderId="0" applyFont="0" applyFill="0" applyBorder="0" applyAlignment="0" applyProtection="0"/>
    <xf numFmtId="186" fontId="1" fillId="0" borderId="0"/>
    <xf numFmtId="43" fontId="1" fillId="0" borderId="0" applyFont="0" applyFill="0" applyBorder="0" applyAlignment="0" applyProtection="0"/>
    <xf numFmtId="0" fontId="12" fillId="0" borderId="0"/>
    <xf numFmtId="0" fontId="231" fillId="0" borderId="0"/>
    <xf numFmtId="0" fontId="260" fillId="0" borderId="0"/>
    <xf numFmtId="0" fontId="231" fillId="0" borderId="0"/>
  </cellStyleXfs>
  <cellXfs count="595">
    <xf numFmtId="0" fontId="0" fillId="0" borderId="0" xfId="0"/>
    <xf numFmtId="0" fontId="21" fillId="2" borderId="0" xfId="29" applyFont="1" applyFill="1" applyAlignment="1">
      <alignment vertical="center"/>
    </xf>
    <xf numFmtId="0" fontId="22" fillId="0" borderId="27" xfId="29" applyFont="1" applyBorder="1" applyAlignment="1">
      <alignment vertical="center"/>
    </xf>
    <xf numFmtId="0" fontId="21" fillId="0" borderId="26" xfId="29" applyFont="1" applyBorder="1" applyAlignment="1">
      <alignment vertical="center"/>
    </xf>
    <xf numFmtId="0" fontId="21" fillId="0" borderId="0" xfId="29" applyFont="1" applyAlignment="1">
      <alignment vertical="center"/>
    </xf>
    <xf numFmtId="0" fontId="22" fillId="11" borderId="28" xfId="29" applyFont="1" applyFill="1" applyBorder="1" applyAlignment="1">
      <alignment horizontal="center" vertical="center"/>
    </xf>
    <xf numFmtId="0" fontId="21" fillId="0" borderId="27" xfId="29" applyFont="1" applyBorder="1" applyAlignment="1">
      <alignment vertical="center"/>
    </xf>
    <xf numFmtId="0" fontId="22" fillId="0" borderId="26" xfId="29" applyFont="1" applyBorder="1" applyAlignment="1">
      <alignment vertical="center"/>
    </xf>
    <xf numFmtId="0" fontId="22" fillId="0" borderId="0" xfId="29" applyFont="1" applyAlignment="1">
      <alignment vertical="center"/>
    </xf>
    <xf numFmtId="0" fontId="22" fillId="0" borderId="26" xfId="29" applyFont="1" applyBorder="1" applyAlignment="1">
      <alignment horizontal="left" vertical="center"/>
    </xf>
    <xf numFmtId="0" fontId="22" fillId="0" borderId="29" xfId="29" applyFont="1" applyBorder="1" applyAlignment="1">
      <alignment vertical="center"/>
    </xf>
    <xf numFmtId="0" fontId="22" fillId="0" borderId="0" xfId="29" applyFont="1" applyAlignment="1">
      <alignment horizontal="center" vertical="center"/>
    </xf>
    <xf numFmtId="0" fontId="22" fillId="0" borderId="0" xfId="29" applyFont="1" applyAlignment="1">
      <alignment horizontal="left" vertical="center"/>
    </xf>
    <xf numFmtId="0" fontId="22" fillId="0" borderId="28" xfId="29" applyFont="1" applyBorder="1" applyAlignment="1">
      <alignment vertical="center"/>
    </xf>
    <xf numFmtId="0" fontId="22" fillId="0" borderId="7" xfId="29" applyFont="1" applyBorder="1" applyAlignment="1">
      <alignment horizontal="center" vertical="center" wrapText="1"/>
    </xf>
    <xf numFmtId="0" fontId="22" fillId="0" borderId="30" xfId="29" applyFont="1" applyBorder="1" applyAlignment="1">
      <alignment horizontal="center" vertical="center"/>
    </xf>
    <xf numFmtId="0" fontId="22" fillId="0" borderId="33" xfId="29" applyFont="1" applyBorder="1" applyAlignment="1">
      <alignment horizontal="center" vertical="center"/>
    </xf>
    <xf numFmtId="0" fontId="21" fillId="0" borderId="30" xfId="29" applyFont="1" applyBorder="1" applyAlignment="1">
      <alignment horizontal="left" vertical="center"/>
    </xf>
    <xf numFmtId="0" fontId="22" fillId="0" borderId="34" xfId="29" applyFont="1" applyBorder="1" applyAlignment="1">
      <alignment horizontal="center" vertical="center"/>
    </xf>
    <xf numFmtId="0" fontId="22" fillId="0" borderId="35" xfId="29" applyFont="1" applyBorder="1" applyAlignment="1">
      <alignment horizontal="center" vertical="center" wrapText="1"/>
    </xf>
    <xf numFmtId="0" fontId="22" fillId="0" borderId="38" xfId="29" applyFont="1" applyBorder="1" applyAlignment="1">
      <alignment horizontal="center" vertical="center"/>
    </xf>
    <xf numFmtId="0" fontId="21" fillId="0" borderId="39" xfId="29" applyFont="1" applyBorder="1" applyAlignment="1">
      <alignment horizontal="left" vertical="center"/>
    </xf>
    <xf numFmtId="0" fontId="22" fillId="0" borderId="35" xfId="29" applyFont="1" applyBorder="1" applyAlignment="1">
      <alignment horizontal="center" vertical="center"/>
    </xf>
    <xf numFmtId="0" fontId="22" fillId="0" borderId="34" xfId="29" applyFont="1" applyBorder="1" applyAlignment="1">
      <alignment horizontal="center" vertical="center" wrapText="1"/>
    </xf>
    <xf numFmtId="0" fontId="22" fillId="0" borderId="27" xfId="29" applyFont="1" applyBorder="1" applyAlignment="1">
      <alignment horizontal="center" vertical="center"/>
    </xf>
    <xf numFmtId="0" fontId="21" fillId="0" borderId="40" xfId="29" applyFont="1" applyBorder="1" applyAlignment="1">
      <alignment horizontal="left" vertical="center"/>
    </xf>
    <xf numFmtId="0" fontId="22" fillId="0" borderId="41" xfId="29" applyFont="1" applyBorder="1" applyAlignment="1">
      <alignment horizontal="center" vertical="center"/>
    </xf>
    <xf numFmtId="0" fontId="22" fillId="0" borderId="42" xfId="29" applyFont="1" applyBorder="1" applyAlignment="1">
      <alignment horizontal="center" vertical="center"/>
    </xf>
    <xf numFmtId="0" fontId="22" fillId="0" borderId="44" xfId="29" applyFont="1" applyBorder="1" applyAlignment="1">
      <alignment horizontal="center" vertical="center"/>
    </xf>
    <xf numFmtId="0" fontId="21" fillId="0" borderId="42" xfId="29" applyFont="1" applyBorder="1" applyAlignment="1">
      <alignment horizontal="left" vertical="center"/>
    </xf>
    <xf numFmtId="0" fontId="22" fillId="0" borderId="5" xfId="29" applyFont="1" applyBorder="1" applyAlignment="1">
      <alignment horizontal="center" vertical="center"/>
    </xf>
    <xf numFmtId="0" fontId="22" fillId="0" borderId="7" xfId="29" applyFont="1" applyBorder="1" applyAlignment="1">
      <alignment horizontal="center" vertical="center"/>
    </xf>
    <xf numFmtId="0" fontId="3" fillId="0" borderId="24" xfId="0" applyFont="1" applyBorder="1"/>
    <xf numFmtId="0" fontId="3" fillId="0" borderId="25" xfId="0" applyFont="1" applyBorder="1"/>
    <xf numFmtId="0" fontId="3" fillId="0" borderId="0" xfId="0" applyFont="1"/>
    <xf numFmtId="0" fontId="24" fillId="0" borderId="0" xfId="0" applyFont="1"/>
    <xf numFmtId="0" fontId="3" fillId="0" borderId="0" xfId="0" applyFont="1" applyAlignment="1">
      <alignment horizontal="left"/>
    </xf>
    <xf numFmtId="0" fontId="2" fillId="0" borderId="0" xfId="0" applyFont="1"/>
    <xf numFmtId="0" fontId="25" fillId="0" borderId="0" xfId="0" applyFont="1"/>
    <xf numFmtId="0" fontId="2" fillId="0" borderId="0" xfId="0" applyFont="1" applyAlignment="1">
      <alignment horizontal="center"/>
    </xf>
    <xf numFmtId="0" fontId="2" fillId="0" borderId="14" xfId="0" applyFont="1" applyBorder="1" applyAlignment="1">
      <alignment horizontal="center" vertical="center"/>
    </xf>
    <xf numFmtId="0" fontId="2" fillId="0" borderId="0" xfId="0" applyFont="1" applyAlignment="1">
      <alignment horizontal="center" vertical="center"/>
    </xf>
    <xf numFmtId="173" fontId="21" fillId="0" borderId="14" xfId="0" applyNumberFormat="1" applyFont="1" applyBorder="1" applyAlignment="1">
      <alignment horizontal="center" vertical="center"/>
    </xf>
    <xf numFmtId="12" fontId="21" fillId="0" borderId="14" xfId="0" applyNumberFormat="1" applyFont="1" applyBorder="1" applyAlignment="1">
      <alignment horizontal="center" vertical="center"/>
    </xf>
    <xf numFmtId="0" fontId="21" fillId="0" borderId="14" xfId="0" applyFont="1" applyBorder="1" applyAlignment="1">
      <alignment horizontal="center" vertical="center"/>
    </xf>
    <xf numFmtId="0" fontId="21" fillId="0" borderId="14" xfId="0" applyFont="1" applyBorder="1" applyAlignment="1">
      <alignment vertical="center"/>
    </xf>
    <xf numFmtId="0" fontId="22" fillId="0" borderId="14" xfId="0" applyFont="1" applyBorder="1" applyAlignment="1">
      <alignment horizontal="left" vertical="center"/>
    </xf>
    <xf numFmtId="0" fontId="21" fillId="13" borderId="14" xfId="0" applyFont="1" applyFill="1" applyBorder="1" applyAlignment="1">
      <alignment horizontal="center" vertical="center"/>
    </xf>
    <xf numFmtId="0" fontId="3" fillId="0" borderId="0" xfId="0" applyFont="1" applyAlignment="1">
      <alignment horizontal="center"/>
    </xf>
    <xf numFmtId="0" fontId="23" fillId="0" borderId="14" xfId="0" applyFont="1" applyBorder="1" applyAlignment="1">
      <alignment horizontal="center"/>
    </xf>
    <xf numFmtId="0" fontId="3" fillId="0" borderId="14" xfId="0" applyFont="1" applyBorder="1" applyAlignment="1">
      <alignment horizontal="center" vertical="center"/>
    </xf>
    <xf numFmtId="0" fontId="23" fillId="0" borderId="0" xfId="0" applyFont="1" applyAlignment="1">
      <alignment horizontal="center"/>
    </xf>
    <xf numFmtId="0" fontId="30" fillId="2" borderId="0" xfId="0" applyFont="1" applyFill="1" applyAlignment="1">
      <alignment vertical="center"/>
    </xf>
    <xf numFmtId="0" fontId="27" fillId="2" borderId="0" xfId="0" applyFont="1" applyFill="1" applyAlignment="1">
      <alignment vertical="center"/>
    </xf>
    <xf numFmtId="0" fontId="31" fillId="2" borderId="0" xfId="0" applyFont="1" applyFill="1" applyAlignment="1">
      <alignment vertical="center"/>
    </xf>
    <xf numFmtId="0" fontId="31" fillId="2" borderId="0" xfId="0" applyFont="1" applyFill="1" applyAlignment="1">
      <alignment vertical="center" wrapText="1"/>
    </xf>
    <xf numFmtId="0" fontId="32" fillId="2" borderId="0" xfId="0" applyFont="1" applyFill="1" applyAlignment="1">
      <alignment vertical="center"/>
    </xf>
    <xf numFmtId="0" fontId="27" fillId="2" borderId="0" xfId="0" applyFont="1" applyFill="1" applyAlignment="1">
      <alignment vertical="center" wrapText="1"/>
    </xf>
    <xf numFmtId="0" fontId="27" fillId="4" borderId="0" xfId="0" applyFont="1" applyFill="1" applyAlignment="1">
      <alignment horizontal="left" vertical="center"/>
    </xf>
    <xf numFmtId="0" fontId="33" fillId="2" borderId="0" xfId="0" applyFont="1" applyFill="1" applyAlignment="1">
      <alignment horizontal="left" vertical="center"/>
    </xf>
    <xf numFmtId="0" fontId="33" fillId="4" borderId="0" xfId="0" applyFont="1" applyFill="1" applyAlignment="1">
      <alignment vertical="center"/>
    </xf>
    <xf numFmtId="0" fontId="33" fillId="2" borderId="0" xfId="0" applyFont="1" applyFill="1" applyAlignment="1">
      <alignment vertical="center"/>
    </xf>
    <xf numFmtId="0" fontId="33" fillId="2" borderId="0" xfId="0" applyFont="1" applyFill="1" applyAlignment="1">
      <alignment vertical="center" wrapText="1"/>
    </xf>
    <xf numFmtId="0" fontId="33" fillId="2" borderId="1" xfId="0" applyFont="1" applyFill="1" applyBorder="1" applyAlignment="1" applyProtection="1">
      <alignment vertical="center"/>
      <protection hidden="1"/>
    </xf>
    <xf numFmtId="0" fontId="34" fillId="2" borderId="1" xfId="0" applyFont="1" applyFill="1" applyBorder="1" applyAlignment="1">
      <alignment horizontal="left" vertical="center"/>
    </xf>
    <xf numFmtId="0" fontId="34" fillId="2" borderId="1" xfId="0" applyFont="1" applyFill="1" applyBorder="1" applyAlignment="1">
      <alignment horizontal="left" vertical="center" wrapText="1"/>
    </xf>
    <xf numFmtId="0" fontId="33" fillId="2" borderId="1" xfId="0" applyFont="1" applyFill="1" applyBorder="1" applyAlignment="1">
      <alignment vertical="center"/>
    </xf>
    <xf numFmtId="0" fontId="33" fillId="2" borderId="1" xfId="0" applyFont="1" applyFill="1" applyBorder="1" applyAlignment="1">
      <alignment horizontal="left" vertical="center"/>
    </xf>
    <xf numFmtId="15" fontId="33" fillId="2" borderId="1" xfId="0" applyNumberFormat="1" applyFont="1" applyFill="1" applyBorder="1" applyAlignment="1">
      <alignment horizontal="left" vertical="center" wrapText="1"/>
    </xf>
    <xf numFmtId="0" fontId="36" fillId="2" borderId="0" xfId="0" applyFont="1" applyFill="1" applyAlignment="1">
      <alignment vertical="center"/>
    </xf>
    <xf numFmtId="164" fontId="33" fillId="2" borderId="1" xfId="0" quotePrefix="1" applyNumberFormat="1" applyFont="1" applyFill="1" applyBorder="1" applyAlignment="1">
      <alignment horizontal="left" vertical="center"/>
    </xf>
    <xf numFmtId="0" fontId="33" fillId="2" borderId="1" xfId="0" applyFont="1" applyFill="1" applyBorder="1" applyAlignment="1">
      <alignment horizontal="center" vertical="center" wrapText="1"/>
    </xf>
    <xf numFmtId="0" fontId="33" fillId="2" borderId="1" xfId="0" applyFont="1" applyFill="1" applyBorder="1" applyAlignment="1">
      <alignment vertical="center" wrapText="1"/>
    </xf>
    <xf numFmtId="0" fontId="33" fillId="4" borderId="0" xfId="0" applyFont="1" applyFill="1" applyAlignment="1">
      <alignment horizontal="left" vertical="center"/>
    </xf>
    <xf numFmtId="0" fontId="38" fillId="2" borderId="0" xfId="0" applyFont="1" applyFill="1" applyAlignment="1">
      <alignment vertical="center"/>
    </xf>
    <xf numFmtId="0" fontId="44" fillId="2" borderId="0" xfId="0" applyFont="1" applyFill="1" applyAlignment="1">
      <alignment horizontal="center" vertical="center"/>
    </xf>
    <xf numFmtId="0" fontId="44" fillId="2" borderId="14" xfId="0" applyFont="1" applyFill="1" applyBorder="1" applyAlignment="1">
      <alignment horizontal="center" vertical="center"/>
    </xf>
    <xf numFmtId="1" fontId="45" fillId="0" borderId="14" xfId="1" applyNumberFormat="1" applyFont="1" applyBorder="1" applyAlignment="1">
      <alignment horizontal="center" vertical="center" wrapText="1"/>
    </xf>
    <xf numFmtId="1" fontId="46" fillId="0" borderId="14" xfId="1" applyNumberFormat="1" applyFont="1" applyBorder="1" applyAlignment="1">
      <alignment horizontal="center" vertical="center" wrapText="1"/>
    </xf>
    <xf numFmtId="1" fontId="36" fillId="2" borderId="14" xfId="0" applyNumberFormat="1" applyFont="1" applyFill="1" applyBorder="1" applyAlignment="1">
      <alignment horizontal="left" vertical="center"/>
    </xf>
    <xf numFmtId="2" fontId="36" fillId="2" borderId="14" xfId="0" applyNumberFormat="1" applyFont="1" applyFill="1" applyBorder="1" applyAlignment="1">
      <alignment horizontal="center" vertical="center"/>
    </xf>
    <xf numFmtId="1" fontId="42" fillId="2" borderId="14" xfId="0" applyNumberFormat="1" applyFont="1" applyFill="1" applyBorder="1" applyAlignment="1">
      <alignment horizontal="center" vertical="center"/>
    </xf>
    <xf numFmtId="165" fontId="36" fillId="2" borderId="14" xfId="0" applyNumberFormat="1" applyFont="1" applyFill="1" applyBorder="1" applyAlignment="1">
      <alignment horizontal="center" vertical="center"/>
    </xf>
    <xf numFmtId="1" fontId="33" fillId="2" borderId="14" xfId="0" applyNumberFormat="1" applyFont="1" applyFill="1" applyBorder="1" applyAlignment="1">
      <alignment horizontal="center" vertical="center"/>
    </xf>
    <xf numFmtId="1" fontId="47" fillId="2" borderId="13" xfId="0" applyNumberFormat="1" applyFont="1" applyFill="1" applyBorder="1" applyAlignment="1">
      <alignment vertical="center" wrapText="1"/>
    </xf>
    <xf numFmtId="1" fontId="43" fillId="2" borderId="14" xfId="0" applyNumberFormat="1" applyFont="1" applyFill="1" applyBorder="1" applyAlignment="1">
      <alignment horizontal="center" vertical="center"/>
    </xf>
    <xf numFmtId="0" fontId="36" fillId="2" borderId="0" xfId="0" applyFont="1" applyFill="1" applyAlignment="1">
      <alignment horizontal="left" vertical="center"/>
    </xf>
    <xf numFmtId="0" fontId="48" fillId="2" borderId="0" xfId="0" applyFont="1" applyFill="1" applyAlignment="1">
      <alignment horizontal="left" vertical="center"/>
    </xf>
    <xf numFmtId="0" fontId="49" fillId="2" borderId="0" xfId="0" applyFont="1" applyFill="1" applyAlignment="1">
      <alignment vertical="center"/>
    </xf>
    <xf numFmtId="0" fontId="35" fillId="0" borderId="14" xfId="0" applyFont="1" applyBorder="1" applyAlignment="1">
      <alignment horizontal="center" vertical="center"/>
    </xf>
    <xf numFmtId="0" fontId="43" fillId="2" borderId="0" xfId="0" applyFont="1" applyFill="1" applyAlignment="1">
      <alignment vertical="center" wrapText="1"/>
    </xf>
    <xf numFmtId="0" fontId="35" fillId="0" borderId="11" xfId="0" quotePrefix="1" applyFont="1" applyBorder="1" applyAlignment="1">
      <alignment horizontal="center" vertical="center"/>
    </xf>
    <xf numFmtId="0" fontId="43" fillId="2" borderId="0" xfId="0" applyFont="1" applyFill="1" applyAlignment="1">
      <alignment horizontal="left" vertical="center"/>
    </xf>
    <xf numFmtId="0" fontId="33" fillId="2" borderId="14" xfId="0" applyFont="1" applyFill="1" applyBorder="1" applyAlignment="1">
      <alignment horizontal="center" vertical="center"/>
    </xf>
    <xf numFmtId="0" fontId="21" fillId="15" borderId="14" xfId="0" applyFont="1" applyFill="1" applyBorder="1" applyAlignment="1">
      <alignment horizontal="center" vertical="center"/>
    </xf>
    <xf numFmtId="0" fontId="21" fillId="3" borderId="14" xfId="0" applyFont="1" applyFill="1" applyBorder="1" applyAlignment="1">
      <alignment horizontal="center" vertical="center"/>
    </xf>
    <xf numFmtId="0" fontId="30" fillId="2" borderId="52" xfId="0" applyFont="1" applyFill="1" applyBorder="1" applyAlignment="1">
      <alignment vertical="center"/>
    </xf>
    <xf numFmtId="0" fontId="27" fillId="2" borderId="52" xfId="0" applyFont="1" applyFill="1" applyBorder="1" applyAlignment="1">
      <alignment vertical="center" wrapText="1"/>
    </xf>
    <xf numFmtId="0" fontId="30" fillId="2" borderId="53" xfId="0" applyFont="1" applyFill="1" applyBorder="1" applyAlignment="1">
      <alignment vertical="center"/>
    </xf>
    <xf numFmtId="0" fontId="51" fillId="4" borderId="0" xfId="0" applyFont="1" applyFill="1" applyAlignment="1">
      <alignment vertical="center"/>
    </xf>
    <xf numFmtId="0" fontId="33" fillId="2" borderId="0" xfId="0" applyFont="1" applyFill="1" applyAlignment="1">
      <alignment horizontal="left" vertical="center" wrapText="1"/>
    </xf>
    <xf numFmtId="0" fontId="44" fillId="2" borderId="0" xfId="0" applyFont="1" applyFill="1" applyAlignment="1">
      <alignment vertical="center"/>
    </xf>
    <xf numFmtId="0" fontId="28" fillId="2" borderId="0" xfId="0" applyFont="1" applyFill="1" applyAlignment="1">
      <alignment horizontal="center" vertical="center"/>
    </xf>
    <xf numFmtId="0" fontId="28" fillId="2" borderId="0" xfId="0" applyFont="1" applyFill="1" applyAlignment="1">
      <alignment vertical="center"/>
    </xf>
    <xf numFmtId="0" fontId="53" fillId="2" borderId="0" xfId="0" applyFont="1" applyFill="1" applyAlignment="1">
      <alignment vertical="center"/>
    </xf>
    <xf numFmtId="0" fontId="53" fillId="2" borderId="0" xfId="0" applyFont="1" applyFill="1" applyAlignment="1">
      <alignment horizontal="left" vertical="center"/>
    </xf>
    <xf numFmtId="0" fontId="53" fillId="2" borderId="0" xfId="0" applyFont="1" applyFill="1" applyAlignment="1">
      <alignment horizontal="right" vertical="center"/>
    </xf>
    <xf numFmtId="3" fontId="54" fillId="2" borderId="4" xfId="0" applyNumberFormat="1" applyFont="1" applyFill="1" applyBorder="1" applyAlignment="1">
      <alignment horizontal="center" vertical="center"/>
    </xf>
    <xf numFmtId="0" fontId="55" fillId="2" borderId="4" xfId="0" applyFont="1" applyFill="1" applyBorder="1" applyAlignment="1">
      <alignment horizontal="center" vertical="center" wrapText="1"/>
    </xf>
    <xf numFmtId="0" fontId="55" fillId="2" borderId="4" xfId="0" applyFont="1" applyFill="1" applyBorder="1" applyAlignment="1">
      <alignment horizontal="center" vertical="center"/>
    </xf>
    <xf numFmtId="0" fontId="55" fillId="2" borderId="4" xfId="0" applyFont="1" applyFill="1" applyBorder="1" applyAlignment="1">
      <alignment horizontal="right" vertical="center"/>
    </xf>
    <xf numFmtId="3" fontId="54" fillId="2" borderId="4" xfId="0" applyNumberFormat="1" applyFont="1" applyFill="1" applyBorder="1" applyAlignment="1">
      <alignment vertical="center"/>
    </xf>
    <xf numFmtId="0" fontId="56" fillId="2" borderId="0" xfId="0" applyFont="1" applyFill="1" applyAlignment="1">
      <alignment vertical="center"/>
    </xf>
    <xf numFmtId="0" fontId="28" fillId="6" borderId="8" xfId="0" applyFont="1" applyFill="1" applyBorder="1" applyAlignment="1">
      <alignment horizontal="center" vertical="center"/>
    </xf>
    <xf numFmtId="0" fontId="28" fillId="6" borderId="8" xfId="0" applyFont="1" applyFill="1" applyBorder="1" applyAlignment="1">
      <alignment horizontal="center" vertical="center" wrapText="1"/>
    </xf>
    <xf numFmtId="0" fontId="58" fillId="2" borderId="0" xfId="0" applyFont="1" applyFill="1" applyAlignment="1">
      <alignment vertical="center"/>
    </xf>
    <xf numFmtId="0" fontId="59" fillId="2" borderId="0" xfId="0" applyFont="1" applyFill="1" applyAlignment="1">
      <alignment vertical="center"/>
    </xf>
    <xf numFmtId="0" fontId="58" fillId="2" borderId="0" xfId="0" applyFont="1" applyFill="1" applyAlignment="1">
      <alignment vertical="center" wrapText="1"/>
    </xf>
    <xf numFmtId="0" fontId="58" fillId="2" borderId="0" xfId="0" applyFont="1" applyFill="1" applyAlignment="1">
      <alignment horizontal="center" vertical="center"/>
    </xf>
    <xf numFmtId="0" fontId="28" fillId="6" borderId="20" xfId="0" applyFont="1" applyFill="1" applyBorder="1" applyAlignment="1">
      <alignment horizontal="center" vertical="center" wrapText="1"/>
    </xf>
    <xf numFmtId="0" fontId="28" fillId="6" borderId="20" xfId="0" applyFont="1" applyFill="1" applyBorder="1" applyAlignment="1">
      <alignment horizontal="center" vertical="center"/>
    </xf>
    <xf numFmtId="0" fontId="43" fillId="2" borderId="0" xfId="0" applyFont="1" applyFill="1" applyAlignment="1">
      <alignment horizontal="center" vertical="center"/>
    </xf>
    <xf numFmtId="0" fontId="51" fillId="2" borderId="0" xfId="0" applyFont="1" applyFill="1" applyAlignment="1">
      <alignment vertical="center"/>
    </xf>
    <xf numFmtId="0" fontId="58" fillId="2" borderId="4" xfId="0" applyFont="1" applyFill="1" applyBorder="1" applyAlignment="1">
      <alignment vertical="center"/>
    </xf>
    <xf numFmtId="0" fontId="58" fillId="2" borderId="4" xfId="0" applyFont="1" applyFill="1" applyBorder="1" applyAlignment="1">
      <alignment vertical="center" wrapText="1"/>
    </xf>
    <xf numFmtId="0" fontId="60" fillId="2" borderId="0" xfId="0" applyFont="1" applyFill="1" applyAlignment="1">
      <alignment vertical="center"/>
    </xf>
    <xf numFmtId="0" fontId="60" fillId="2" borderId="0" xfId="0" applyFont="1" applyFill="1" applyAlignment="1">
      <alignment horizontal="left" vertical="center"/>
    </xf>
    <xf numFmtId="0" fontId="60" fillId="2" borderId="0" xfId="0" applyFont="1" applyFill="1" applyAlignment="1">
      <alignment vertical="center" wrapText="1"/>
    </xf>
    <xf numFmtId="2" fontId="60" fillId="2" borderId="0" xfId="0" applyNumberFormat="1" applyFont="1" applyFill="1" applyAlignment="1">
      <alignment horizontal="center" vertical="center"/>
    </xf>
    <xf numFmtId="0" fontId="60" fillId="2" borderId="0" xfId="0" applyFont="1" applyFill="1" applyAlignment="1">
      <alignment horizontal="center" vertical="center"/>
    </xf>
    <xf numFmtId="0" fontId="61" fillId="0" borderId="0" xfId="0" applyFont="1" applyAlignment="1">
      <alignment vertical="center"/>
    </xf>
    <xf numFmtId="0" fontId="61" fillId="0" borderId="0" xfId="0" applyFont="1" applyAlignment="1">
      <alignment vertical="center" wrapText="1"/>
    </xf>
    <xf numFmtId="1" fontId="40" fillId="6" borderId="14" xfId="2" applyNumberFormat="1" applyFont="1" applyFill="1" applyBorder="1" applyAlignment="1">
      <alignment horizontal="center" vertical="center" wrapText="1"/>
    </xf>
    <xf numFmtId="1" fontId="40" fillId="0" borderId="14" xfId="2" applyNumberFormat="1" applyFont="1" applyBorder="1" applyAlignment="1">
      <alignment horizontal="center" vertical="center" wrapText="1"/>
    </xf>
    <xf numFmtId="0" fontId="57" fillId="0" borderId="23" xfId="54" applyFont="1" applyBorder="1" applyAlignment="1">
      <alignment vertical="center"/>
    </xf>
    <xf numFmtId="0" fontId="65" fillId="14" borderId="20" xfId="0" applyFont="1" applyFill="1" applyBorder="1" applyAlignment="1">
      <alignment vertical="center"/>
    </xf>
    <xf numFmtId="0" fontId="66" fillId="0" borderId="20" xfId="0" applyFont="1" applyBorder="1" applyAlignment="1">
      <alignment horizontal="center" vertical="center"/>
    </xf>
    <xf numFmtId="0" fontId="57" fillId="0" borderId="24" xfId="54" applyFont="1" applyBorder="1" applyAlignment="1">
      <alignment vertical="center"/>
    </xf>
    <xf numFmtId="0" fontId="57" fillId="0" borderId="24" xfId="54" applyFont="1" applyBorder="1" applyAlignment="1">
      <alignment vertical="center" wrapText="1"/>
    </xf>
    <xf numFmtId="0" fontId="47" fillId="0" borderId="25" xfId="54" applyFont="1" applyBorder="1" applyAlignment="1">
      <alignment vertical="center"/>
    </xf>
    <xf numFmtId="0" fontId="57" fillId="0" borderId="0" xfId="54" applyFont="1" applyAlignment="1">
      <alignment vertical="center"/>
    </xf>
    <xf numFmtId="0" fontId="57" fillId="0" borderId="26" xfId="54" applyFont="1" applyBorder="1" applyAlignment="1">
      <alignment vertical="center"/>
    </xf>
    <xf numFmtId="0" fontId="65" fillId="14" borderId="14" xfId="0" applyFont="1" applyFill="1" applyBorder="1" applyAlignment="1">
      <alignment vertical="center"/>
    </xf>
    <xf numFmtId="0" fontId="66" fillId="0" borderId="14" xfId="0" quotePrefix="1" applyFont="1" applyBorder="1" applyAlignment="1">
      <alignment horizontal="center" vertical="center"/>
    </xf>
    <xf numFmtId="0" fontId="57" fillId="0" borderId="0" xfId="54" applyFont="1" applyAlignment="1">
      <alignment vertical="center" wrapText="1"/>
    </xf>
    <xf numFmtId="0" fontId="47" fillId="0" borderId="27" xfId="54" applyFont="1" applyBorder="1" applyAlignment="1">
      <alignment vertical="center"/>
    </xf>
    <xf numFmtId="16" fontId="66" fillId="0" borderId="14" xfId="0" quotePrefix="1" applyNumberFormat="1" applyFont="1" applyBorder="1" applyAlignment="1">
      <alignment horizontal="center" vertical="center"/>
    </xf>
    <xf numFmtId="174" fontId="47" fillId="20" borderId="28" xfId="54" quotePrefix="1" applyNumberFormat="1" applyFont="1" applyFill="1" applyBorder="1" applyAlignment="1">
      <alignment vertical="center"/>
    </xf>
    <xf numFmtId="0" fontId="47" fillId="0" borderId="26" xfId="54" applyFont="1" applyBorder="1" applyAlignment="1">
      <alignment vertical="center"/>
    </xf>
    <xf numFmtId="0" fontId="47" fillId="0" borderId="0" xfId="54" applyFont="1" applyAlignment="1">
      <alignment vertical="center"/>
    </xf>
    <xf numFmtId="0" fontId="47" fillId="0" borderId="0" xfId="54" applyFont="1" applyAlignment="1">
      <alignment vertical="center" wrapText="1"/>
    </xf>
    <xf numFmtId="0" fontId="57" fillId="0" borderId="0" xfId="54" applyFont="1"/>
    <xf numFmtId="0" fontId="47" fillId="6" borderId="28" xfId="54" applyFont="1" applyFill="1" applyBorder="1" applyAlignment="1">
      <alignment horizontal="left" vertical="center"/>
    </xf>
    <xf numFmtId="0" fontId="47" fillId="6" borderId="28" xfId="54" applyFont="1" applyFill="1" applyBorder="1" applyAlignment="1">
      <alignment horizontal="left" vertical="center" wrapText="1"/>
    </xf>
    <xf numFmtId="0" fontId="47" fillId="0" borderId="0" xfId="54" applyFont="1" applyAlignment="1">
      <alignment horizontal="left" vertical="center"/>
    </xf>
    <xf numFmtId="0" fontId="47" fillId="0" borderId="0" xfId="54" applyFont="1" applyAlignment="1">
      <alignment horizontal="left" vertical="center" wrapText="1"/>
    </xf>
    <xf numFmtId="0" fontId="57" fillId="0" borderId="23" xfId="54" applyFont="1" applyBorder="1"/>
    <xf numFmtId="0" fontId="57" fillId="0" borderId="24" xfId="54" applyFont="1" applyBorder="1"/>
    <xf numFmtId="0" fontId="57" fillId="0" borderId="24" xfId="54" applyFont="1" applyBorder="1" applyAlignment="1">
      <alignment wrapText="1"/>
    </xf>
    <xf numFmtId="0" fontId="47" fillId="0" borderId="28" xfId="54" applyFont="1" applyBorder="1" applyAlignment="1">
      <alignment horizontal="center" vertical="center"/>
    </xf>
    <xf numFmtId="0" fontId="47" fillId="0" borderId="5" xfId="54" applyFont="1" applyBorder="1" applyAlignment="1">
      <alignment horizontal="center" vertical="center"/>
    </xf>
    <xf numFmtId="0" fontId="47" fillId="0" borderId="7" xfId="54" applyFont="1" applyBorder="1" applyAlignment="1">
      <alignment horizontal="center" vertical="center"/>
    </xf>
    <xf numFmtId="0" fontId="47" fillId="0" borderId="7" xfId="54" applyFont="1" applyBorder="1" applyAlignment="1">
      <alignment horizontal="center" vertical="center" wrapText="1"/>
    </xf>
    <xf numFmtId="0" fontId="47" fillId="0" borderId="0" xfId="54" applyFont="1" applyAlignment="1">
      <alignment horizontal="center" vertical="center"/>
    </xf>
    <xf numFmtId="0" fontId="47" fillId="0" borderId="30" xfId="54" applyFont="1" applyBorder="1" applyAlignment="1">
      <alignment horizontal="center" vertical="center"/>
    </xf>
    <xf numFmtId="0" fontId="47" fillId="0" borderId="30" xfId="54" applyFont="1" applyBorder="1" applyAlignment="1">
      <alignment horizontal="center" vertical="center" wrapText="1"/>
    </xf>
    <xf numFmtId="0" fontId="47" fillId="0" borderId="33" xfId="54" applyFont="1" applyBorder="1" applyAlignment="1">
      <alignment horizontal="center" vertical="center"/>
    </xf>
    <xf numFmtId="0" fontId="57" fillId="0" borderId="30" xfId="54" applyFont="1" applyBorder="1" applyAlignment="1">
      <alignment horizontal="left" vertical="center"/>
    </xf>
    <xf numFmtId="0" fontId="47" fillId="0" borderId="34" xfId="54" applyFont="1" applyBorder="1" applyAlignment="1">
      <alignment horizontal="center" vertical="center"/>
    </xf>
    <xf numFmtId="0" fontId="47" fillId="0" borderId="35" xfId="54" applyFont="1" applyBorder="1" applyAlignment="1">
      <alignment horizontal="center" vertical="center" wrapText="1"/>
    </xf>
    <xf numFmtId="0" fontId="47" fillId="0" borderId="38" xfId="54" applyFont="1" applyBorder="1" applyAlignment="1">
      <alignment horizontal="center" vertical="center"/>
    </xf>
    <xf numFmtId="0" fontId="57" fillId="0" borderId="39" xfId="54" applyFont="1" applyBorder="1" applyAlignment="1">
      <alignment horizontal="left" vertical="center"/>
    </xf>
    <xf numFmtId="0" fontId="47" fillId="0" borderId="35" xfId="54" applyFont="1" applyBorder="1" applyAlignment="1">
      <alignment horizontal="center" vertical="center"/>
    </xf>
    <xf numFmtId="0" fontId="47" fillId="0" borderId="34" xfId="54" applyFont="1" applyBorder="1" applyAlignment="1">
      <alignment horizontal="center" vertical="center" wrapText="1"/>
    </xf>
    <xf numFmtId="0" fontId="47" fillId="0" borderId="54" xfId="54" applyFont="1" applyBorder="1" applyAlignment="1">
      <alignment horizontal="center" vertical="center"/>
    </xf>
    <xf numFmtId="0" fontId="47" fillId="0" borderId="27" xfId="54" applyFont="1" applyBorder="1" applyAlignment="1">
      <alignment horizontal="center" vertical="center"/>
    </xf>
    <xf numFmtId="0" fontId="57" fillId="0" borderId="40" xfId="54" applyFont="1" applyBorder="1" applyAlignment="1">
      <alignment horizontal="left" vertical="center"/>
    </xf>
    <xf numFmtId="0" fontId="47" fillId="0" borderId="41" xfId="54" applyFont="1" applyBorder="1" applyAlignment="1">
      <alignment horizontal="center" vertical="center"/>
    </xf>
    <xf numFmtId="0" fontId="47" fillId="0" borderId="42" xfId="54" applyFont="1" applyBorder="1" applyAlignment="1">
      <alignment horizontal="center" vertical="center"/>
    </xf>
    <xf numFmtId="0" fontId="47" fillId="0" borderId="44" xfId="54" applyFont="1" applyBorder="1" applyAlignment="1">
      <alignment horizontal="center" vertical="center"/>
    </xf>
    <xf numFmtId="0" fontId="57" fillId="0" borderId="42" xfId="54" applyFont="1" applyBorder="1" applyAlignment="1">
      <alignment horizontal="left" vertical="center"/>
    </xf>
    <xf numFmtId="0" fontId="57" fillId="0" borderId="0" xfId="54" applyFont="1" applyAlignment="1">
      <alignment horizontal="left" vertical="center"/>
    </xf>
    <xf numFmtId="0" fontId="47" fillId="0" borderId="0" xfId="0" applyFont="1" applyAlignment="1">
      <alignment vertical="center"/>
    </xf>
    <xf numFmtId="0" fontId="67" fillId="0" borderId="0" xfId="54" applyFont="1" applyAlignment="1">
      <alignment horizontal="center" vertical="center"/>
    </xf>
    <xf numFmtId="0" fontId="67" fillId="0" borderId="0" xfId="54" applyFont="1" applyAlignment="1">
      <alignment horizontal="center" vertical="center" wrapText="1"/>
    </xf>
    <xf numFmtId="0" fontId="47" fillId="0" borderId="0" xfId="0" applyFont="1" applyAlignment="1">
      <alignment vertical="center" wrapText="1"/>
    </xf>
    <xf numFmtId="1" fontId="64" fillId="0" borderId="14" xfId="0" applyNumberFormat="1" applyFont="1" applyBorder="1" applyAlignment="1">
      <alignment horizontal="center" vertical="center" wrapText="1"/>
    </xf>
    <xf numFmtId="1" fontId="69" fillId="0" borderId="14" xfId="1" applyNumberFormat="1" applyFont="1" applyBorder="1" applyAlignment="1">
      <alignment horizontal="center" vertical="center" wrapText="1"/>
    </xf>
    <xf numFmtId="0" fontId="35" fillId="2" borderId="14" xfId="0" applyFont="1" applyFill="1" applyBorder="1" applyAlignment="1">
      <alignment horizontal="center" vertical="center" wrapText="1"/>
    </xf>
    <xf numFmtId="165" fontId="36" fillId="2" borderId="14" xfId="0" applyNumberFormat="1" applyFont="1" applyFill="1" applyBorder="1" applyAlignment="1">
      <alignment horizontal="center" vertical="center" wrapText="1"/>
    </xf>
    <xf numFmtId="0" fontId="28" fillId="6" borderId="18" xfId="0" applyFont="1" applyFill="1" applyBorder="1" applyAlignment="1">
      <alignment horizontal="center" vertical="center" wrapText="1"/>
    </xf>
    <xf numFmtId="15" fontId="33" fillId="2" borderId="1" xfId="0" applyNumberFormat="1" applyFont="1" applyFill="1" applyBorder="1" applyAlignment="1">
      <alignment horizontal="left" vertical="center"/>
    </xf>
    <xf numFmtId="0" fontId="33" fillId="2" borderId="1" xfId="0" applyFont="1" applyFill="1" applyBorder="1" applyAlignment="1">
      <alignment horizontal="center" vertical="center"/>
    </xf>
    <xf numFmtId="0" fontId="31" fillId="4" borderId="0" xfId="0" applyFont="1" applyFill="1" applyAlignment="1">
      <alignment vertical="center"/>
    </xf>
    <xf numFmtId="0" fontId="27" fillId="4" borderId="0" xfId="0" applyFont="1" applyFill="1" applyAlignment="1">
      <alignment vertical="center"/>
    </xf>
    <xf numFmtId="0" fontId="27" fillId="4" borderId="0" xfId="0" applyFont="1" applyFill="1" applyAlignment="1">
      <alignment vertical="center" wrapText="1"/>
    </xf>
    <xf numFmtId="0" fontId="43" fillId="2" borderId="0" xfId="0" applyFont="1" applyFill="1" applyAlignment="1">
      <alignment vertical="center"/>
    </xf>
    <xf numFmtId="0" fontId="36" fillId="2" borderId="0" xfId="0" applyFont="1" applyFill="1" applyAlignment="1">
      <alignment vertical="center" wrapText="1"/>
    </xf>
    <xf numFmtId="166" fontId="36" fillId="2" borderId="0" xfId="0" applyNumberFormat="1" applyFont="1" applyFill="1" applyAlignment="1">
      <alignment horizontal="center" vertical="center"/>
    </xf>
    <xf numFmtId="0" fontId="36" fillId="2" borderId="0" xfId="0" applyFont="1" applyFill="1" applyAlignment="1">
      <alignment horizontal="center" vertical="center"/>
    </xf>
    <xf numFmtId="0" fontId="35" fillId="2" borderId="0" xfId="0" applyFont="1" applyFill="1" applyAlignment="1">
      <alignment vertical="center" wrapText="1"/>
    </xf>
    <xf numFmtId="0" fontId="71" fillId="2" borderId="0" xfId="0" applyFont="1" applyFill="1" applyAlignment="1">
      <alignment horizontal="left" vertical="center"/>
    </xf>
    <xf numFmtId="0" fontId="71" fillId="2" borderId="0" xfId="0" applyFont="1" applyFill="1" applyAlignment="1">
      <alignment vertical="center"/>
    </xf>
    <xf numFmtId="0" fontId="71" fillId="2" borderId="0" xfId="0" applyFont="1" applyFill="1" applyAlignment="1">
      <alignment vertical="center" wrapText="1"/>
    </xf>
    <xf numFmtId="166" fontId="43" fillId="2" borderId="0" xfId="0" applyNumberFormat="1" applyFont="1" applyFill="1" applyAlignment="1">
      <alignment horizontal="center" vertical="center"/>
    </xf>
    <xf numFmtId="0" fontId="33" fillId="2" borderId="14" xfId="0" quotePrefix="1" applyFont="1" applyFill="1" applyBorder="1" applyAlignment="1">
      <alignment horizontal="left" vertical="center"/>
    </xf>
    <xf numFmtId="0" fontId="33" fillId="2" borderId="14" xfId="0" applyFont="1" applyFill="1" applyBorder="1" applyAlignment="1">
      <alignment vertical="center"/>
    </xf>
    <xf numFmtId="0" fontId="33" fillId="2" borderId="0" xfId="0" applyFont="1" applyFill="1" applyAlignment="1">
      <alignment horizontal="center" vertical="center"/>
    </xf>
    <xf numFmtId="166" fontId="33" fillId="2" borderId="0" xfId="0" applyNumberFormat="1" applyFont="1" applyFill="1" applyAlignment="1">
      <alignment horizontal="center" vertical="center"/>
    </xf>
    <xf numFmtId="1" fontId="36" fillId="2" borderId="14" xfId="0" applyNumberFormat="1" applyFont="1" applyFill="1" applyBorder="1" applyAlignment="1">
      <alignment horizontal="center" vertical="center"/>
    </xf>
    <xf numFmtId="1" fontId="43" fillId="2" borderId="15" xfId="0" applyNumberFormat="1" applyFont="1" applyFill="1" applyBorder="1" applyAlignment="1">
      <alignment horizontal="center" vertical="center" wrapText="1"/>
    </xf>
    <xf numFmtId="0" fontId="36" fillId="2" borderId="0" xfId="0" quotePrefix="1" applyFont="1" applyFill="1" applyAlignment="1">
      <alignment horizontal="left" vertical="center"/>
    </xf>
    <xf numFmtId="0" fontId="39" fillId="4" borderId="0" xfId="2" applyFont="1" applyFill="1" applyAlignment="1">
      <alignment horizontal="left" vertical="center"/>
    </xf>
    <xf numFmtId="0" fontId="39" fillId="4" borderId="0" xfId="2" applyFont="1" applyFill="1" applyAlignment="1">
      <alignment vertical="center"/>
    </xf>
    <xf numFmtId="0" fontId="61" fillId="4" borderId="0" xfId="0" applyFont="1" applyFill="1" applyAlignment="1">
      <alignment vertical="center" wrapText="1"/>
    </xf>
    <xf numFmtId="0" fontId="61" fillId="4" borderId="0" xfId="0" applyFont="1" applyFill="1" applyAlignment="1">
      <alignment vertical="center"/>
    </xf>
    <xf numFmtId="0" fontId="62" fillId="0" borderId="0" xfId="2" applyFont="1" applyAlignment="1">
      <alignment vertical="center"/>
    </xf>
    <xf numFmtId="0" fontId="39" fillId="0" borderId="0" xfId="2" applyFont="1" applyAlignment="1">
      <alignment horizontal="center" vertical="center"/>
    </xf>
    <xf numFmtId="0" fontId="40" fillId="6" borderId="14" xfId="2" applyFont="1" applyFill="1" applyBorder="1" applyAlignment="1">
      <alignment horizontal="center" vertical="center" wrapText="1"/>
    </xf>
    <xf numFmtId="0" fontId="41" fillId="0" borderId="0" xfId="2" applyFont="1" applyAlignment="1">
      <alignment vertical="center"/>
    </xf>
    <xf numFmtId="0" fontId="40" fillId="6" borderId="14" xfId="2" applyFont="1" applyFill="1" applyBorder="1" applyAlignment="1">
      <alignment horizontal="center" vertical="center"/>
    </xf>
    <xf numFmtId="0" fontId="41" fillId="0" borderId="14" xfId="2" applyFont="1" applyBorder="1" applyAlignment="1">
      <alignment horizontal="center" vertical="center" wrapText="1"/>
    </xf>
    <xf numFmtId="0" fontId="40" fillId="0" borderId="0" xfId="2" applyFont="1" applyAlignment="1">
      <alignment vertical="center"/>
    </xf>
    <xf numFmtId="0" fontId="44" fillId="0" borderId="0" xfId="2" applyFont="1" applyAlignment="1">
      <alignment horizontal="center" vertical="center"/>
    </xf>
    <xf numFmtId="0" fontId="44" fillId="0" borderId="0" xfId="2" applyFont="1" applyAlignment="1">
      <alignment vertical="center"/>
    </xf>
    <xf numFmtId="0" fontId="63" fillId="19" borderId="14" xfId="2" applyFont="1" applyFill="1" applyBorder="1" applyAlignment="1">
      <alignment horizontal="center" vertical="center" wrapText="1"/>
    </xf>
    <xf numFmtId="0" fontId="36" fillId="2" borderId="14" xfId="0" applyFont="1" applyFill="1" applyBorder="1" applyAlignment="1">
      <alignment horizontal="center" vertical="center"/>
    </xf>
    <xf numFmtId="0" fontId="47" fillId="0" borderId="6" xfId="54" applyFont="1" applyBorder="1" applyAlignment="1">
      <alignment horizontal="center" vertical="center"/>
    </xf>
    <xf numFmtId="0" fontId="224" fillId="2" borderId="0" xfId="0" applyFont="1" applyFill="1" applyAlignment="1">
      <alignment vertical="center"/>
    </xf>
    <xf numFmtId="0" fontId="225" fillId="2" borderId="0" xfId="0" applyFont="1" applyFill="1" applyAlignment="1">
      <alignment vertical="center"/>
    </xf>
    <xf numFmtId="0" fontId="36" fillId="2" borderId="14" xfId="0" applyFont="1" applyFill="1" applyBorder="1" applyAlignment="1">
      <alignment horizontal="center" vertical="center" wrapText="1"/>
    </xf>
    <xf numFmtId="1" fontId="36" fillId="2" borderId="14" xfId="0" applyNumberFormat="1" applyFont="1" applyFill="1" applyBorder="1" applyAlignment="1">
      <alignment horizontal="center" vertical="center" wrapText="1"/>
    </xf>
    <xf numFmtId="1" fontId="33" fillId="2" borderId="13" xfId="0" applyNumberFormat="1" applyFont="1" applyFill="1" applyBorder="1" applyAlignment="1">
      <alignment vertical="center" wrapText="1"/>
    </xf>
    <xf numFmtId="0" fontId="226" fillId="14" borderId="14" xfId="0" applyFont="1" applyFill="1" applyBorder="1" applyAlignment="1">
      <alignment vertical="center"/>
    </xf>
    <xf numFmtId="0" fontId="61" fillId="0" borderId="14" xfId="0" applyFont="1" applyBorder="1" applyAlignment="1">
      <alignment horizontal="center"/>
    </xf>
    <xf numFmtId="0" fontId="61" fillId="0" borderId="14" xfId="0" quotePrefix="1" applyFont="1" applyBorder="1" applyAlignment="1">
      <alignment horizontal="center"/>
    </xf>
    <xf numFmtId="16" fontId="61" fillId="0" borderId="14" xfId="0" quotePrefix="1" applyNumberFormat="1" applyFont="1" applyBorder="1" applyAlignment="1">
      <alignment horizontal="center"/>
    </xf>
    <xf numFmtId="14" fontId="47" fillId="46" borderId="28" xfId="54" applyNumberFormat="1" applyFont="1" applyFill="1" applyBorder="1" applyAlignment="1">
      <alignment horizontal="center" vertical="center"/>
    </xf>
    <xf numFmtId="0" fontId="47" fillId="46" borderId="28" xfId="54" applyFont="1" applyFill="1" applyBorder="1" applyAlignment="1">
      <alignment horizontal="center" vertical="center"/>
    </xf>
    <xf numFmtId="0" fontId="47" fillId="46" borderId="28" xfId="54" applyFont="1" applyFill="1" applyBorder="1" applyAlignment="1">
      <alignment horizontal="left" vertical="center"/>
    </xf>
    <xf numFmtId="0" fontId="0" fillId="0" borderId="26" xfId="0" applyBorder="1"/>
    <xf numFmtId="0" fontId="57" fillId="0" borderId="29" xfId="54" applyFont="1" applyBorder="1"/>
    <xf numFmtId="0" fontId="58" fillId="6" borderId="28" xfId="54" applyFont="1" applyFill="1" applyBorder="1" applyAlignment="1">
      <alignment horizontal="center" vertical="center"/>
    </xf>
    <xf numFmtId="0" fontId="58" fillId="6" borderId="5" xfId="54" applyFont="1" applyFill="1" applyBorder="1" applyAlignment="1">
      <alignment horizontal="center" vertical="center"/>
    </xf>
    <xf numFmtId="0" fontId="58" fillId="6" borderId="28" xfId="54" applyFont="1" applyFill="1" applyBorder="1" applyAlignment="1">
      <alignment horizontal="center" vertical="center" wrapText="1"/>
    </xf>
    <xf numFmtId="0" fontId="58" fillId="6" borderId="7" xfId="54" applyFont="1" applyFill="1" applyBorder="1" applyAlignment="1">
      <alignment horizontal="center" vertical="center" wrapText="1"/>
    </xf>
    <xf numFmtId="0" fontId="47" fillId="0" borderId="39" xfId="54" applyFont="1" applyBorder="1" applyAlignment="1">
      <alignment horizontal="center" vertical="center"/>
    </xf>
    <xf numFmtId="0" fontId="47" fillId="0" borderId="42" xfId="54" applyFont="1" applyBorder="1" applyAlignment="1">
      <alignment horizontal="center" vertical="center" wrapText="1"/>
    </xf>
    <xf numFmtId="0" fontId="47" fillId="0" borderId="0" xfId="54" applyFont="1" applyAlignment="1">
      <alignment horizontal="center" vertical="top"/>
    </xf>
    <xf numFmtId="0" fontId="47" fillId="0" borderId="0" xfId="0" quotePrefix="1" applyFont="1" applyAlignment="1">
      <alignment vertical="center"/>
    </xf>
    <xf numFmtId="0" fontId="27" fillId="2" borderId="0" xfId="0" applyFont="1" applyFill="1" applyAlignment="1">
      <alignment horizontal="center" vertical="center"/>
    </xf>
    <xf numFmtId="0" fontId="63" fillId="2" borderId="3" xfId="0" applyFont="1" applyFill="1" applyBorder="1" applyAlignment="1">
      <alignment horizontal="center" vertical="center"/>
    </xf>
    <xf numFmtId="3" fontId="63" fillId="2" borderId="3" xfId="0" applyNumberFormat="1" applyFont="1" applyFill="1" applyBorder="1" applyAlignment="1">
      <alignment horizontal="center" vertical="center"/>
    </xf>
    <xf numFmtId="1" fontId="63" fillId="16" borderId="3" xfId="0" applyNumberFormat="1" applyFont="1" applyFill="1" applyBorder="1" applyAlignment="1">
      <alignment horizontal="center" vertical="center"/>
    </xf>
    <xf numFmtId="0" fontId="63" fillId="2" borderId="0" xfId="0" applyFont="1" applyFill="1" applyAlignment="1">
      <alignment horizontal="right" vertical="center"/>
    </xf>
    <xf numFmtId="0" fontId="63" fillId="17" borderId="0" xfId="0" applyFont="1" applyFill="1" applyAlignment="1">
      <alignment horizontal="left" vertical="center"/>
    </xf>
    <xf numFmtId="0" fontId="63" fillId="17" borderId="0" xfId="0" applyFont="1" applyFill="1" applyAlignment="1">
      <alignment horizontal="center" vertical="center"/>
    </xf>
    <xf numFmtId="1" fontId="63" fillId="17" borderId="0" xfId="0" applyNumberFormat="1" applyFont="1" applyFill="1" applyAlignment="1">
      <alignment horizontal="right" vertical="center"/>
    </xf>
    <xf numFmtId="1" fontId="63" fillId="17" borderId="0" xfId="0" applyNumberFormat="1" applyFont="1" applyFill="1" applyAlignment="1">
      <alignment horizontal="center" vertical="center"/>
    </xf>
    <xf numFmtId="0" fontId="37" fillId="2" borderId="2" xfId="0" applyFont="1" applyFill="1" applyBorder="1" applyAlignment="1">
      <alignment horizontal="center" vertical="center"/>
    </xf>
    <xf numFmtId="0" fontId="27" fillId="5" borderId="2" xfId="0" quotePrefix="1" applyFont="1" applyFill="1" applyBorder="1" applyAlignment="1">
      <alignment horizontal="center" vertical="center"/>
    </xf>
    <xf numFmtId="0" fontId="52" fillId="2" borderId="2" xfId="0" applyFont="1" applyFill="1" applyBorder="1" applyAlignment="1">
      <alignment horizontal="center" vertical="center"/>
    </xf>
    <xf numFmtId="0" fontId="52" fillId="2" borderId="2" xfId="0" applyFont="1" applyFill="1" applyBorder="1" applyAlignment="1">
      <alignment horizontal="left" vertical="center"/>
    </xf>
    <xf numFmtId="0" fontId="37" fillId="2" borderId="2" xfId="0" applyFont="1" applyFill="1" applyBorder="1" applyAlignment="1">
      <alignment horizontal="left" vertical="center"/>
    </xf>
    <xf numFmtId="0" fontId="27" fillId="2" borderId="3" xfId="0" applyFont="1" applyFill="1" applyBorder="1" applyAlignment="1">
      <alignment horizontal="left" vertical="center"/>
    </xf>
    <xf numFmtId="0" fontId="27" fillId="16" borderId="3" xfId="0" applyFont="1" applyFill="1" applyBorder="1" applyAlignment="1">
      <alignment horizontal="center" vertical="center"/>
    </xf>
    <xf numFmtId="0" fontId="27" fillId="2" borderId="0" xfId="0" applyFont="1" applyFill="1" applyAlignment="1">
      <alignment horizontal="left" vertical="center"/>
    </xf>
    <xf numFmtId="0" fontId="27" fillId="2" borderId="0" xfId="0" quotePrefix="1" applyFont="1" applyFill="1" applyAlignment="1">
      <alignment horizontal="left" vertical="center"/>
    </xf>
    <xf numFmtId="166" fontId="27" fillId="2" borderId="0" xfId="0" applyNumberFormat="1" applyFont="1" applyFill="1" applyAlignment="1">
      <alignment horizontal="center" vertical="center"/>
    </xf>
    <xf numFmtId="0" fontId="232" fillId="2" borderId="0" xfId="0" quotePrefix="1" applyFont="1" applyFill="1" applyAlignment="1">
      <alignment horizontal="left" vertical="center"/>
    </xf>
    <xf numFmtId="0" fontId="233" fillId="0" borderId="0" xfId="3552" applyFont="1" applyAlignment="1">
      <alignment horizontal="left" vertical="top"/>
    </xf>
    <xf numFmtId="0" fontId="234" fillId="0" borderId="0" xfId="3552" applyFont="1" applyAlignment="1">
      <alignment horizontal="left" vertical="top"/>
    </xf>
    <xf numFmtId="0" fontId="234" fillId="0" borderId="0" xfId="3552" applyFont="1" applyAlignment="1">
      <alignment horizontal="center" vertical="top"/>
    </xf>
    <xf numFmtId="0" fontId="235" fillId="0" borderId="0" xfId="3552" applyFont="1" applyAlignment="1">
      <alignment horizontal="left" vertical="top"/>
    </xf>
    <xf numFmtId="0" fontId="235" fillId="0" borderId="0" xfId="3552" applyFont="1" applyAlignment="1">
      <alignment horizontal="center" vertical="top"/>
    </xf>
    <xf numFmtId="0" fontId="236" fillId="0" borderId="0" xfId="3552" applyFont="1" applyAlignment="1">
      <alignment horizontal="left" vertical="top"/>
    </xf>
    <xf numFmtId="0" fontId="237" fillId="0" borderId="74" xfId="3552" applyFont="1" applyBorder="1" applyAlignment="1">
      <alignment horizontal="left" vertical="top" wrapText="1"/>
    </xf>
    <xf numFmtId="0" fontId="237" fillId="0" borderId="76" xfId="3552" applyFont="1" applyBorder="1" applyAlignment="1">
      <alignment horizontal="left" vertical="top" wrapText="1"/>
    </xf>
    <xf numFmtId="0" fontId="237" fillId="0" borderId="76" xfId="3552" applyFont="1" applyBorder="1" applyAlignment="1">
      <alignment horizontal="center" vertical="top" wrapText="1"/>
    </xf>
    <xf numFmtId="0" fontId="238" fillId="0" borderId="76" xfId="3552" applyFont="1" applyBorder="1" applyAlignment="1">
      <alignment horizontal="left" vertical="top" wrapText="1"/>
    </xf>
    <xf numFmtId="0" fontId="234" fillId="0" borderId="76" xfId="3552" applyFont="1" applyBorder="1" applyAlignment="1">
      <alignment horizontal="left" vertical="top" wrapText="1"/>
    </xf>
    <xf numFmtId="0" fontId="39" fillId="0" borderId="14" xfId="0" applyFont="1" applyBorder="1" applyAlignment="1">
      <alignment horizontal="center" vertical="center"/>
    </xf>
    <xf numFmtId="1" fontId="62" fillId="2" borderId="15" xfId="0" applyNumberFormat="1" applyFont="1" applyFill="1" applyBorder="1" applyAlignment="1">
      <alignment horizontal="center" vertical="center" wrapText="1"/>
    </xf>
    <xf numFmtId="0" fontId="237" fillId="47" borderId="74" xfId="3552" applyFont="1" applyFill="1" applyBorder="1" applyAlignment="1">
      <alignment horizontal="center" vertical="center" wrapText="1"/>
    </xf>
    <xf numFmtId="0" fontId="234" fillId="0" borderId="0" xfId="3552" applyFont="1" applyAlignment="1">
      <alignment horizontal="center" vertical="center"/>
    </xf>
    <xf numFmtId="0" fontId="235" fillId="0" borderId="0" xfId="3552" applyFont="1" applyAlignment="1">
      <alignment horizontal="center" vertical="center"/>
    </xf>
    <xf numFmtId="0" fontId="239" fillId="0" borderId="0" xfId="3552" applyFont="1" applyAlignment="1">
      <alignment horizontal="left" vertical="top" wrapText="1"/>
    </xf>
    <xf numFmtId="0" fontId="240" fillId="0" borderId="0" xfId="3552" applyFont="1" applyAlignment="1">
      <alignment horizontal="left" vertical="top" wrapText="1"/>
    </xf>
    <xf numFmtId="0" fontId="241" fillId="0" borderId="76" xfId="3552" applyFont="1" applyBorder="1" applyAlignment="1">
      <alignment horizontal="left" vertical="top" wrapText="1"/>
    </xf>
    <xf numFmtId="0" fontId="239" fillId="0" borderId="76" xfId="3552" applyFont="1" applyBorder="1" applyAlignment="1">
      <alignment horizontal="left" vertical="top" wrapText="1"/>
    </xf>
    <xf numFmtId="0" fontId="241" fillId="0" borderId="75" xfId="3552" applyFont="1" applyBorder="1" applyAlignment="1">
      <alignment horizontal="left" vertical="top" wrapText="1"/>
    </xf>
    <xf numFmtId="0" fontId="241" fillId="0" borderId="75" xfId="3552" applyFont="1" applyBorder="1" applyAlignment="1">
      <alignment horizontal="left" vertical="center" wrapText="1"/>
    </xf>
    <xf numFmtId="0" fontId="0" fillId="0" borderId="14" xfId="0" applyBorder="1"/>
    <xf numFmtId="1" fontId="230" fillId="0" borderId="14" xfId="0" quotePrefix="1" applyNumberFormat="1" applyFont="1" applyBorder="1" applyAlignment="1">
      <alignment horizontal="center" vertical="center" wrapText="1"/>
    </xf>
    <xf numFmtId="0" fontId="27" fillId="6" borderId="14" xfId="2" applyFont="1" applyFill="1" applyBorder="1" applyAlignment="1">
      <alignment horizontal="center" vertical="center" wrapText="1"/>
    </xf>
    <xf numFmtId="0" fontId="39" fillId="6" borderId="14" xfId="2" applyFont="1" applyFill="1" applyBorder="1" applyAlignment="1">
      <alignment horizontal="center" vertical="center" wrapText="1"/>
    </xf>
    <xf numFmtId="0" fontId="31" fillId="0" borderId="0" xfId="2" applyFont="1" applyAlignment="1">
      <alignment vertical="center"/>
    </xf>
    <xf numFmtId="0" fontId="238" fillId="47" borderId="74" xfId="3552" applyFont="1" applyFill="1" applyBorder="1" applyAlignment="1">
      <alignment horizontal="center" vertical="center" wrapText="1"/>
    </xf>
    <xf numFmtId="0" fontId="242" fillId="0" borderId="0" xfId="0" applyFont="1" applyAlignment="1">
      <alignment horizontal="center" vertical="center"/>
    </xf>
    <xf numFmtId="0" fontId="242" fillId="0" borderId="14" xfId="0" applyFont="1" applyBorder="1" applyAlignment="1">
      <alignment horizontal="center" vertical="center"/>
    </xf>
    <xf numFmtId="12" fontId="242" fillId="0" borderId="14" xfId="0" applyNumberFormat="1" applyFont="1" applyBorder="1" applyAlignment="1">
      <alignment horizontal="center" vertical="center"/>
    </xf>
    <xf numFmtId="0" fontId="242" fillId="0" borderId="14" xfId="0" quotePrefix="1" applyFont="1" applyBorder="1" applyAlignment="1">
      <alignment horizontal="center" vertical="center"/>
    </xf>
    <xf numFmtId="16" fontId="242" fillId="0" borderId="14" xfId="0" quotePrefix="1" applyNumberFormat="1" applyFont="1" applyBorder="1" applyAlignment="1">
      <alignment horizontal="center" vertical="center"/>
    </xf>
    <xf numFmtId="0" fontId="0" fillId="0" borderId="0" xfId="0" applyAlignment="1">
      <alignment wrapText="1"/>
    </xf>
    <xf numFmtId="0" fontId="244" fillId="0" borderId="0" xfId="0" applyFont="1"/>
    <xf numFmtId="0" fontId="244" fillId="0" borderId="0" xfId="0" applyFont="1" applyAlignment="1">
      <alignment vertical="top" wrapText="1"/>
    </xf>
    <xf numFmtId="0" fontId="244" fillId="0" borderId="0" xfId="0" applyFont="1" applyAlignment="1">
      <alignment wrapText="1"/>
    </xf>
    <xf numFmtId="0" fontId="0" fillId="0" borderId="0" xfId="0" applyAlignment="1">
      <alignment horizontal="left" vertical="top"/>
    </xf>
    <xf numFmtId="0" fontId="244" fillId="0" borderId="0" xfId="0" applyFont="1" applyAlignment="1">
      <alignment horizontal="left" vertical="top"/>
    </xf>
    <xf numFmtId="0" fontId="248" fillId="0" borderId="76" xfId="0" applyFont="1" applyBorder="1" applyAlignment="1">
      <alignment horizontal="left" vertical="top" wrapText="1"/>
    </xf>
    <xf numFmtId="0" fontId="248" fillId="47" borderId="74" xfId="0" applyFont="1" applyFill="1" applyBorder="1" applyAlignment="1">
      <alignment horizontal="left" vertical="top" wrapText="1"/>
    </xf>
    <xf numFmtId="0" fontId="248" fillId="0" borderId="74" xfId="0" applyFont="1" applyBorder="1" applyAlignment="1">
      <alignment vertical="top" wrapText="1"/>
    </xf>
    <xf numFmtId="0" fontId="248" fillId="0" borderId="75" xfId="0" applyFont="1" applyBorder="1" applyAlignment="1">
      <alignment vertical="top" wrapText="1"/>
    </xf>
    <xf numFmtId="0" fontId="248" fillId="0" borderId="76" xfId="0" applyFont="1" applyBorder="1" applyAlignment="1">
      <alignment vertical="top" wrapText="1"/>
    </xf>
    <xf numFmtId="0" fontId="248" fillId="47" borderId="74" xfId="0" applyFont="1" applyFill="1" applyBorder="1" applyAlignment="1">
      <alignment vertical="top" wrapText="1"/>
    </xf>
    <xf numFmtId="0" fontId="0" fillId="0" borderId="74" xfId="0" applyBorder="1" applyAlignment="1">
      <alignment vertical="top" wrapText="1"/>
    </xf>
    <xf numFmtId="0" fontId="0" fillId="0" borderId="0" xfId="0" applyAlignment="1">
      <alignment horizontal="left" vertical="top" wrapText="1"/>
    </xf>
    <xf numFmtId="0" fontId="123" fillId="0" borderId="0" xfId="0" applyFont="1" applyAlignment="1">
      <alignment vertical="top" wrapText="1"/>
    </xf>
    <xf numFmtId="0" fontId="244" fillId="0" borderId="0" xfId="0" applyFont="1" applyAlignment="1">
      <alignment vertical="top"/>
    </xf>
    <xf numFmtId="0" fontId="244" fillId="0" borderId="0" xfId="0" applyFont="1" applyAlignment="1">
      <alignment horizontal="left" vertical="top" wrapText="1"/>
    </xf>
    <xf numFmtId="0" fontId="10" fillId="0" borderId="0" xfId="0" applyFont="1" applyAlignment="1">
      <alignment horizontal="left" vertical="top" wrapText="1"/>
    </xf>
    <xf numFmtId="0" fontId="73" fillId="0" borderId="0" xfId="0" applyFont="1" applyAlignment="1">
      <alignment horizontal="left" vertical="top" wrapText="1"/>
    </xf>
    <xf numFmtId="0" fontId="70" fillId="0" borderId="0" xfId="0" applyFont="1" applyAlignment="1">
      <alignment horizontal="left" vertical="top" wrapText="1"/>
    </xf>
    <xf numFmtId="0" fontId="250" fillId="0" borderId="0" xfId="0" applyFont="1" applyAlignment="1">
      <alignment horizontal="left" vertical="top" wrapText="1"/>
    </xf>
    <xf numFmtId="0" fontId="70" fillId="0" borderId="0" xfId="0" applyFont="1" applyAlignment="1">
      <alignment wrapText="1"/>
    </xf>
    <xf numFmtId="0" fontId="9" fillId="0" borderId="0" xfId="0" applyFont="1" applyAlignment="1">
      <alignment horizontal="left" vertical="top" wrapText="1"/>
    </xf>
    <xf numFmtId="0" fontId="70" fillId="0" borderId="0" xfId="0" applyFont="1"/>
    <xf numFmtId="0" fontId="70" fillId="0" borderId="0" xfId="0" applyFont="1" applyAlignment="1">
      <alignment horizontal="left" vertical="top"/>
    </xf>
    <xf numFmtId="0" fontId="252" fillId="0" borderId="0" xfId="0" applyFont="1" applyAlignment="1">
      <alignment vertical="top"/>
    </xf>
    <xf numFmtId="0" fontId="70" fillId="0" borderId="0" xfId="0" applyFont="1" applyAlignment="1">
      <alignment vertical="top"/>
    </xf>
    <xf numFmtId="0" fontId="73" fillId="0" borderId="74" xfId="0" applyFont="1" applyBorder="1" applyAlignment="1">
      <alignment vertical="top" wrapText="1"/>
    </xf>
    <xf numFmtId="0" fontId="73" fillId="0" borderId="75" xfId="0" applyFont="1" applyBorder="1" applyAlignment="1">
      <alignment vertical="top" wrapText="1"/>
    </xf>
    <xf numFmtId="0" fontId="73" fillId="0" borderId="76" xfId="0" applyFont="1" applyBorder="1" applyAlignment="1">
      <alignment horizontal="left" vertical="top" wrapText="1"/>
    </xf>
    <xf numFmtId="0" fontId="10" fillId="0" borderId="76" xfId="0" applyFont="1" applyBorder="1" applyAlignment="1">
      <alignment horizontal="left" vertical="top" wrapText="1"/>
    </xf>
    <xf numFmtId="0" fontId="73" fillId="47" borderId="74" xfId="0" applyFont="1" applyFill="1" applyBorder="1" applyAlignment="1">
      <alignment vertical="top" wrapText="1"/>
    </xf>
    <xf numFmtId="0" fontId="73" fillId="48" borderId="76" xfId="0" applyFont="1" applyFill="1" applyBorder="1" applyAlignment="1">
      <alignment horizontal="left" vertical="top" wrapText="1"/>
    </xf>
    <xf numFmtId="0" fontId="70" fillId="0" borderId="74" xfId="0" applyFont="1" applyBorder="1" applyAlignment="1">
      <alignment vertical="top" wrapText="1"/>
    </xf>
    <xf numFmtId="0" fontId="70" fillId="0" borderId="80" xfId="0" applyFont="1" applyBorder="1" applyAlignment="1">
      <alignment vertical="top" wrapText="1"/>
    </xf>
    <xf numFmtId="0" fontId="70" fillId="0" borderId="76" xfId="0" applyFont="1" applyBorder="1" applyAlignment="1">
      <alignment horizontal="left" vertical="top" wrapText="1"/>
    </xf>
    <xf numFmtId="0" fontId="253" fillId="0" borderId="74" xfId="0" applyFont="1" applyBorder="1" applyAlignment="1">
      <alignment vertical="top" wrapText="1"/>
    </xf>
    <xf numFmtId="0" fontId="73" fillId="0" borderId="80" xfId="0" applyFont="1" applyBorder="1" applyAlignment="1">
      <alignment vertical="top" wrapText="1"/>
    </xf>
    <xf numFmtId="0" fontId="73" fillId="49" borderId="76" xfId="0" applyFont="1" applyFill="1" applyBorder="1" applyAlignment="1">
      <alignment horizontal="left" vertical="top" wrapText="1"/>
    </xf>
    <xf numFmtId="0" fontId="245" fillId="0" borderId="0" xfId="0" applyFont="1"/>
    <xf numFmtId="0" fontId="245" fillId="0" borderId="0" xfId="0" applyFont="1" applyAlignment="1">
      <alignment wrapText="1"/>
    </xf>
    <xf numFmtId="0" fontId="254" fillId="0" borderId="0" xfId="0" applyFont="1"/>
    <xf numFmtId="0" fontId="255" fillId="0" borderId="0" xfId="0" applyFont="1" applyAlignment="1">
      <alignment horizontal="left" vertical="top"/>
    </xf>
    <xf numFmtId="0" fontId="254" fillId="0" borderId="0" xfId="0" applyFont="1" applyAlignment="1">
      <alignment horizontal="left" vertical="top"/>
    </xf>
    <xf numFmtId="0" fontId="10" fillId="0" borderId="0" xfId="0" applyFont="1" applyAlignment="1">
      <alignment vertical="top" wrapText="1"/>
    </xf>
    <xf numFmtId="0" fontId="250" fillId="0" borderId="0" xfId="0" applyFont="1" applyAlignment="1">
      <alignment vertical="top" wrapText="1"/>
    </xf>
    <xf numFmtId="0" fontId="250" fillId="0" borderId="0" xfId="0" applyFont="1" applyAlignment="1">
      <alignment vertical="top"/>
    </xf>
    <xf numFmtId="0" fontId="250" fillId="0" borderId="0" xfId="0" applyFont="1" applyAlignment="1">
      <alignment horizontal="left" vertical="top"/>
    </xf>
    <xf numFmtId="0" fontId="73" fillId="47" borderId="74" xfId="0" applyFont="1" applyFill="1" applyBorder="1" applyAlignment="1">
      <alignment horizontal="left" vertical="top" wrapText="1"/>
    </xf>
    <xf numFmtId="0" fontId="255" fillId="0" borderId="0" xfId="0" applyFont="1" applyAlignment="1">
      <alignment horizontal="left" vertical="top" wrapText="1"/>
    </xf>
    <xf numFmtId="0" fontId="254" fillId="0" borderId="0" xfId="0" applyFont="1" applyAlignment="1">
      <alignment horizontal="left" vertical="top" wrapText="1"/>
    </xf>
    <xf numFmtId="0" fontId="257" fillId="0" borderId="0" xfId="0" applyFont="1" applyAlignment="1">
      <alignment horizontal="left" vertical="top" wrapText="1"/>
    </xf>
    <xf numFmtId="0" fontId="258" fillId="0" borderId="0" xfId="0" applyFont="1" applyAlignment="1">
      <alignment horizontal="left" vertical="top"/>
    </xf>
    <xf numFmtId="0" fontId="258" fillId="0" borderId="0" xfId="0" applyFont="1"/>
    <xf numFmtId="0" fontId="259" fillId="0" borderId="0" xfId="0" applyFont="1"/>
    <xf numFmtId="0" fontId="63" fillId="2" borderId="0" xfId="0" applyFont="1" applyFill="1" applyAlignment="1">
      <alignment horizontal="center" vertical="center"/>
    </xf>
    <xf numFmtId="0" fontId="27" fillId="2" borderId="3" xfId="0" applyFont="1" applyFill="1" applyBorder="1" applyAlignment="1">
      <alignment horizontal="center" vertical="center"/>
    </xf>
    <xf numFmtId="0" fontId="224" fillId="2" borderId="0" xfId="0" applyFont="1" applyFill="1" applyAlignment="1">
      <alignment horizontal="center" vertical="center"/>
    </xf>
    <xf numFmtId="1" fontId="27" fillId="16" borderId="3" xfId="0" applyNumberFormat="1" applyFont="1" applyFill="1" applyBorder="1" applyAlignment="1">
      <alignment horizontal="center" vertical="center"/>
    </xf>
    <xf numFmtId="0" fontId="223" fillId="2" borderId="0" xfId="0" applyFont="1" applyFill="1" applyAlignment="1">
      <alignment horizontal="center" vertical="center"/>
    </xf>
    <xf numFmtId="0" fontId="31" fillId="2" borderId="0" xfId="0" applyFont="1" applyFill="1" applyAlignment="1">
      <alignment horizontal="center" vertical="center"/>
    </xf>
    <xf numFmtId="0" fontId="27" fillId="16" borderId="3" xfId="0" applyFont="1" applyFill="1" applyBorder="1" applyAlignment="1">
      <alignment horizontal="left" vertical="center"/>
    </xf>
    <xf numFmtId="0" fontId="36" fillId="2" borderId="26" xfId="0" applyFont="1" applyFill="1" applyBorder="1" applyAlignment="1">
      <alignment vertical="center" wrapText="1"/>
    </xf>
    <xf numFmtId="0" fontId="36" fillId="2" borderId="14" xfId="0" applyFont="1" applyFill="1" applyBorder="1" applyAlignment="1">
      <alignment vertical="center" wrapText="1"/>
    </xf>
    <xf numFmtId="1" fontId="35" fillId="2" borderId="14" xfId="0" applyNumberFormat="1" applyFont="1" applyFill="1" applyBorder="1" applyAlignment="1">
      <alignment vertical="center" wrapText="1"/>
    </xf>
    <xf numFmtId="0" fontId="41" fillId="0" borderId="0" xfId="2" applyFont="1" applyAlignment="1">
      <alignment vertical="center" wrapText="1"/>
    </xf>
    <xf numFmtId="1" fontId="40" fillId="6" borderId="14" xfId="2" applyNumberFormat="1" applyFont="1" applyFill="1" applyBorder="1" applyAlignment="1">
      <alignment horizontal="center" vertical="top" wrapText="1"/>
    </xf>
    <xf numFmtId="0" fontId="35" fillId="0" borderId="11" xfId="0" quotePrefix="1" applyFont="1" applyBorder="1" applyAlignment="1">
      <alignment horizontal="center" vertical="center" wrapText="1"/>
    </xf>
    <xf numFmtId="0" fontId="33" fillId="6" borderId="14" xfId="2" applyFont="1" applyFill="1" applyBorder="1" applyAlignment="1">
      <alignment horizontal="center" vertical="center" wrapText="1"/>
    </xf>
    <xf numFmtId="1" fontId="40" fillId="6" borderId="14" xfId="2" applyNumberFormat="1" applyFont="1" applyFill="1" applyBorder="1" applyAlignment="1">
      <alignment horizontal="left" vertical="center" wrapText="1"/>
    </xf>
    <xf numFmtId="43" fontId="261" fillId="0" borderId="15" xfId="3550" applyFont="1" applyBorder="1" applyAlignment="1">
      <alignment horizontal="left" vertical="center" wrapText="1"/>
    </xf>
    <xf numFmtId="0" fontId="41" fillId="0" borderId="14" xfId="2" applyFont="1" applyBorder="1" applyAlignment="1">
      <alignment horizontal="left" vertical="center"/>
    </xf>
    <xf numFmtId="1" fontId="40" fillId="0" borderId="14" xfId="2" applyNumberFormat="1" applyFont="1" applyBorder="1" applyAlignment="1">
      <alignment horizontal="left" vertical="center" wrapText="1"/>
    </xf>
    <xf numFmtId="0" fontId="41" fillId="0" borderId="11" xfId="2" applyFont="1" applyBorder="1" applyAlignment="1">
      <alignment horizontal="center" vertical="center" wrapText="1"/>
    </xf>
    <xf numFmtId="2" fontId="36" fillId="4" borderId="14" xfId="0" applyNumberFormat="1" applyFont="1" applyFill="1" applyBorder="1" applyAlignment="1">
      <alignment horizontal="center" vertical="center"/>
    </xf>
    <xf numFmtId="1" fontId="42" fillId="4" borderId="14" xfId="0" applyNumberFormat="1" applyFont="1" applyFill="1" applyBorder="1" applyAlignment="1">
      <alignment horizontal="center" vertical="center"/>
    </xf>
    <xf numFmtId="0" fontId="42" fillId="2" borderId="0" xfId="0" applyFont="1" applyFill="1" applyAlignment="1">
      <alignment horizontal="left" vertical="center"/>
    </xf>
    <xf numFmtId="0" fontId="42" fillId="2" borderId="0" xfId="0" applyFont="1" applyFill="1" applyAlignment="1">
      <alignment vertical="center" wrapText="1"/>
    </xf>
    <xf numFmtId="0" fontId="49" fillId="2" borderId="0" xfId="0" applyFont="1" applyFill="1" applyAlignment="1">
      <alignment vertical="center" wrapText="1"/>
    </xf>
    <xf numFmtId="0" fontId="62" fillId="2" borderId="0" xfId="0" applyFont="1" applyFill="1" applyAlignment="1">
      <alignment horizontal="left" vertical="center"/>
    </xf>
    <xf numFmtId="0" fontId="262" fillId="2" borderId="0" xfId="0" applyFont="1" applyFill="1" applyAlignment="1">
      <alignment horizontal="left" vertical="center"/>
    </xf>
    <xf numFmtId="0" fontId="62" fillId="2" borderId="0" xfId="0" applyFont="1" applyFill="1" applyAlignment="1">
      <alignment vertical="center" wrapText="1"/>
    </xf>
    <xf numFmtId="0" fontId="39" fillId="2" borderId="0" xfId="0" applyFont="1" applyFill="1" applyAlignment="1">
      <alignment vertical="center" wrapText="1"/>
    </xf>
    <xf numFmtId="0" fontId="27" fillId="0" borderId="11" xfId="2" applyFont="1" applyBorder="1" applyAlignment="1">
      <alignment horizontal="center" vertical="top" wrapText="1"/>
    </xf>
    <xf numFmtId="0" fontId="62" fillId="0" borderId="14" xfId="2" applyFont="1" applyBorder="1" applyAlignment="1">
      <alignment horizontal="center" vertical="center" wrapText="1"/>
    </xf>
    <xf numFmtId="0" fontId="62" fillId="2" borderId="0" xfId="0" applyFont="1" applyFill="1" applyAlignment="1">
      <alignment horizontal="center" vertical="center" wrapText="1"/>
    </xf>
    <xf numFmtId="0" fontId="42" fillId="2" borderId="0" xfId="0" applyFont="1" applyFill="1" applyAlignment="1">
      <alignment vertical="center"/>
    </xf>
    <xf numFmtId="0" fontId="41" fillId="2" borderId="0" xfId="0" applyFont="1" applyFill="1" applyAlignment="1">
      <alignment horizontal="left" vertical="center"/>
    </xf>
    <xf numFmtId="0" fontId="41" fillId="2" borderId="0" xfId="0" applyFont="1" applyFill="1" applyAlignment="1">
      <alignment vertical="center"/>
    </xf>
    <xf numFmtId="0" fontId="49" fillId="0" borderId="14" xfId="0" applyFont="1" applyBorder="1" applyAlignment="1">
      <alignment horizontal="center" vertical="center"/>
    </xf>
    <xf numFmtId="1" fontId="42" fillId="2" borderId="15" xfId="0" applyNumberFormat="1" applyFont="1" applyFill="1" applyBorder="1" applyAlignment="1">
      <alignment vertical="center" wrapText="1"/>
    </xf>
    <xf numFmtId="0" fontId="264" fillId="0" borderId="0" xfId="0" applyFont="1"/>
    <xf numFmtId="12" fontId="263" fillId="0" borderId="14" xfId="0" quotePrefix="1" applyNumberFormat="1" applyFont="1" applyBorder="1" applyAlignment="1">
      <alignment vertical="center" wrapText="1"/>
    </xf>
    <xf numFmtId="0" fontId="39" fillId="4" borderId="0" xfId="0" applyFont="1" applyFill="1" applyAlignment="1">
      <alignment vertical="center"/>
    </xf>
    <xf numFmtId="0" fontId="262" fillId="4" borderId="0" xfId="0" applyFont="1" applyFill="1" applyAlignment="1">
      <alignment horizontal="left" vertical="center"/>
    </xf>
    <xf numFmtId="0" fontId="62" fillId="4" borderId="0" xfId="0" applyFont="1" applyFill="1" applyAlignment="1">
      <alignment vertical="center" wrapText="1"/>
    </xf>
    <xf numFmtId="12" fontId="33" fillId="4" borderId="14" xfId="0" quotePrefix="1" applyNumberFormat="1" applyFont="1" applyFill="1" applyBorder="1" applyAlignment="1">
      <alignment vertical="center" wrapText="1"/>
    </xf>
    <xf numFmtId="12" fontId="40" fillId="4" borderId="14" xfId="0" quotePrefix="1" applyNumberFormat="1" applyFont="1" applyFill="1" applyBorder="1" applyAlignment="1">
      <alignment vertical="center" wrapText="1"/>
    </xf>
    <xf numFmtId="0" fontId="265" fillId="0" borderId="0" xfId="3552" applyFont="1" applyAlignment="1">
      <alignment horizontal="left" vertical="center"/>
    </xf>
    <xf numFmtId="0" fontId="266" fillId="0" borderId="0" xfId="3552" applyFont="1" applyAlignment="1">
      <alignment vertical="center" wrapText="1"/>
    </xf>
    <xf numFmtId="0" fontId="267" fillId="0" borderId="0" xfId="3552" applyFont="1" applyAlignment="1">
      <alignment horizontal="left" vertical="center"/>
    </xf>
    <xf numFmtId="0" fontId="268" fillId="0" borderId="0" xfId="3552" applyFont="1" applyAlignment="1">
      <alignment vertical="center" wrapText="1"/>
    </xf>
    <xf numFmtId="0" fontId="37" fillId="2" borderId="0" xfId="0" applyFont="1" applyFill="1" applyAlignment="1">
      <alignment horizontal="center" vertical="center"/>
    </xf>
    <xf numFmtId="3" fontId="63" fillId="2" borderId="2" xfId="0" applyNumberFormat="1" applyFont="1" applyFill="1" applyBorder="1" applyAlignment="1">
      <alignment horizontal="center" vertical="center"/>
    </xf>
    <xf numFmtId="0" fontId="269" fillId="0" borderId="14" xfId="3552" applyFont="1" applyBorder="1" applyAlignment="1">
      <alignment horizontal="center" vertical="center" wrapText="1"/>
    </xf>
    <xf numFmtId="0" fontId="270" fillId="0" borderId="14" xfId="3552" applyFont="1" applyBorder="1" applyAlignment="1">
      <alignment horizontal="center" vertical="center" wrapText="1"/>
    </xf>
    <xf numFmtId="0" fontId="270" fillId="4" borderId="14" xfId="3552" applyFont="1" applyFill="1" applyBorder="1" applyAlignment="1">
      <alignment horizontal="center" vertical="center" wrapText="1"/>
    </xf>
    <xf numFmtId="0" fontId="70" fillId="0" borderId="14" xfId="0" applyFont="1" applyBorder="1"/>
    <xf numFmtId="0" fontId="73" fillId="0" borderId="14" xfId="0" applyFont="1" applyBorder="1" applyAlignment="1">
      <alignment vertical="center" wrapText="1"/>
    </xf>
    <xf numFmtId="0" fontId="10" fillId="0" borderId="14" xfId="0" applyFont="1" applyBorder="1" applyAlignment="1">
      <alignment vertical="center" wrapText="1"/>
    </xf>
    <xf numFmtId="0" fontId="73" fillId="0" borderId="14" xfId="0" applyFont="1" applyBorder="1" applyAlignment="1">
      <alignment horizontal="left" vertical="center" wrapText="1"/>
    </xf>
    <xf numFmtId="0" fontId="10" fillId="0" borderId="14" xfId="0" applyFont="1" applyBorder="1" applyAlignment="1">
      <alignment horizontal="left" vertical="center" wrapText="1"/>
    </xf>
    <xf numFmtId="0" fontId="70" fillId="0" borderId="14" xfId="0" applyFont="1" applyBorder="1" applyAlignment="1">
      <alignment horizontal="left" vertical="center" wrapText="1"/>
    </xf>
    <xf numFmtId="0" fontId="70" fillId="0" borderId="0" xfId="0" applyFont="1" applyAlignment="1">
      <alignment vertical="center"/>
    </xf>
    <xf numFmtId="1" fontId="63" fillId="19" borderId="14" xfId="2" applyNumberFormat="1" applyFont="1" applyFill="1" applyBorder="1" applyAlignment="1">
      <alignment horizontal="center" vertical="center" wrapText="1"/>
    </xf>
    <xf numFmtId="0" fontId="271" fillId="0" borderId="0" xfId="0" applyFont="1"/>
    <xf numFmtId="0" fontId="272" fillId="0" borderId="0" xfId="0" applyFont="1"/>
    <xf numFmtId="0" fontId="73" fillId="47" borderId="14" xfId="0" applyFont="1" applyFill="1" applyBorder="1" applyAlignment="1">
      <alignment horizontal="left" vertical="center" wrapText="1"/>
    </xf>
    <xf numFmtId="0" fontId="39" fillId="2" borderId="0" xfId="0" applyFont="1" applyFill="1" applyAlignment="1">
      <alignment vertical="center"/>
    </xf>
    <xf numFmtId="0" fontId="40" fillId="6" borderId="15" xfId="2" applyFont="1" applyFill="1" applyBorder="1" applyAlignment="1">
      <alignment vertical="center" wrapText="1"/>
    </xf>
    <xf numFmtId="0" fontId="40" fillId="6" borderId="12" xfId="2" applyFont="1" applyFill="1" applyBorder="1" applyAlignment="1">
      <alignment vertical="center" wrapText="1"/>
    </xf>
    <xf numFmtId="0" fontId="40" fillId="6" borderId="13" xfId="2" applyFont="1" applyFill="1" applyBorder="1" applyAlignment="1">
      <alignment vertical="center" wrapText="1"/>
    </xf>
    <xf numFmtId="0" fontId="33" fillId="0" borderId="46" xfId="0" quotePrefix="1" applyFont="1" applyBorder="1" applyAlignment="1">
      <alignment horizontal="center" vertical="center"/>
    </xf>
    <xf numFmtId="0" fontId="231" fillId="0" borderId="0" xfId="3552" applyAlignment="1">
      <alignment horizontal="left" vertical="top"/>
    </xf>
    <xf numFmtId="0" fontId="231" fillId="0" borderId="14" xfId="3552" applyBorder="1" applyAlignment="1">
      <alignment horizontal="left" vertical="top"/>
    </xf>
    <xf numFmtId="0" fontId="275" fillId="0" borderId="14" xfId="3552" applyFont="1" applyBorder="1" applyAlignment="1">
      <alignment horizontal="left" vertical="center" wrapText="1"/>
    </xf>
    <xf numFmtId="0" fontId="275" fillId="0" borderId="14" xfId="3552" applyFont="1" applyBorder="1" applyAlignment="1">
      <alignment vertical="center" wrapText="1"/>
    </xf>
    <xf numFmtId="0" fontId="231" fillId="0" borderId="0" xfId="3552" applyAlignment="1">
      <alignment horizontal="left" vertical="center"/>
    </xf>
    <xf numFmtId="0" fontId="231" fillId="0" borderId="14" xfId="3552" applyBorder="1" applyAlignment="1">
      <alignment horizontal="left" vertical="center"/>
    </xf>
    <xf numFmtId="0" fontId="33" fillId="0" borderId="14" xfId="0" quotePrefix="1" applyFont="1" applyBorder="1" applyAlignment="1">
      <alignment horizontal="center" vertical="center" wrapText="1"/>
    </xf>
    <xf numFmtId="0" fontId="33" fillId="0" borderId="14" xfId="0" quotePrefix="1" applyFont="1" applyBorder="1" applyAlignment="1">
      <alignment horizontal="center" vertical="center"/>
    </xf>
    <xf numFmtId="0" fontId="276" fillId="0" borderId="14" xfId="3552" applyFont="1" applyBorder="1" applyAlignment="1">
      <alignment horizontal="center" vertical="center" wrapText="1"/>
    </xf>
    <xf numFmtId="12" fontId="73" fillId="4" borderId="14" xfId="0" applyNumberFormat="1" applyFont="1" applyFill="1" applyBorder="1" applyAlignment="1">
      <alignment horizontal="center" vertical="center" wrapText="1"/>
    </xf>
    <xf numFmtId="0" fontId="73" fillId="4" borderId="14" xfId="0" applyFont="1" applyFill="1" applyBorder="1" applyAlignment="1">
      <alignment horizontal="left" vertical="center" wrapText="1"/>
    </xf>
    <xf numFmtId="0" fontId="277" fillId="0" borderId="14" xfId="0" applyFont="1" applyBorder="1" applyAlignment="1">
      <alignment horizontal="center" vertical="center" wrapText="1"/>
    </xf>
    <xf numFmtId="12" fontId="277" fillId="0" borderId="14" xfId="0" applyNumberFormat="1" applyFont="1" applyBorder="1" applyAlignment="1">
      <alignment horizontal="center" vertical="center" wrapText="1"/>
    </xf>
    <xf numFmtId="0" fontId="73" fillId="0" borderId="14" xfId="0" applyFont="1" applyBorder="1" applyAlignment="1">
      <alignment horizontal="center" vertical="center" wrapText="1"/>
    </xf>
    <xf numFmtId="0" fontId="73" fillId="4" borderId="14" xfId="0" applyFont="1" applyFill="1" applyBorder="1" applyAlignment="1">
      <alignment horizontal="center" vertical="center" wrapText="1"/>
    </xf>
    <xf numFmtId="0" fontId="123" fillId="0" borderId="0" xfId="0" applyFont="1" applyAlignment="1">
      <alignment horizontal="left" vertical="top" wrapText="1"/>
    </xf>
    <xf numFmtId="0" fontId="231" fillId="0" borderId="13" xfId="3552" applyBorder="1" applyAlignment="1">
      <alignment horizontal="left" vertical="top"/>
    </xf>
    <xf numFmtId="0" fontId="231" fillId="0" borderId="14" xfId="3552" applyBorder="1" applyAlignment="1">
      <alignment horizontal="left" vertical="center" wrapText="1"/>
    </xf>
    <xf numFmtId="0" fontId="278" fillId="4" borderId="0" xfId="0" applyFont="1" applyFill="1" applyAlignment="1">
      <alignment vertical="center"/>
    </xf>
    <xf numFmtId="0" fontId="279" fillId="4" borderId="0" xfId="0" applyFont="1" applyFill="1" applyAlignment="1">
      <alignment vertical="center"/>
    </xf>
    <xf numFmtId="0" fontId="278" fillId="4" borderId="0" xfId="0" applyFont="1" applyFill="1" applyAlignment="1">
      <alignment vertical="center" wrapText="1"/>
    </xf>
    <xf numFmtId="0" fontId="278" fillId="0" borderId="0" xfId="0" applyFont="1" applyAlignment="1">
      <alignment vertical="center"/>
    </xf>
    <xf numFmtId="0" fontId="281" fillId="0" borderId="14" xfId="3552" applyFont="1" applyBorder="1" applyAlignment="1">
      <alignment horizontal="center" vertical="center" wrapText="1"/>
    </xf>
    <xf numFmtId="0" fontId="282" fillId="0" borderId="14" xfId="0" applyFont="1" applyBorder="1" applyAlignment="1">
      <alignment horizontal="center" vertical="center" wrapText="1"/>
    </xf>
    <xf numFmtId="12" fontId="282" fillId="0" borderId="14" xfId="0" applyNumberFormat="1" applyFont="1" applyBorder="1" applyAlignment="1">
      <alignment horizontal="center" vertical="center" wrapText="1"/>
    </xf>
    <xf numFmtId="0" fontId="4" fillId="0" borderId="14" xfId="0" applyFont="1" applyBorder="1" applyAlignment="1">
      <alignment horizontal="center" vertical="center" wrapText="1"/>
    </xf>
    <xf numFmtId="12" fontId="4" fillId="4" borderId="14" xfId="0" applyNumberFormat="1" applyFont="1" applyFill="1" applyBorder="1" applyAlignment="1">
      <alignment horizontal="center" vertical="center" wrapText="1"/>
    </xf>
    <xf numFmtId="0" fontId="4" fillId="4" borderId="14" xfId="0" applyFont="1" applyFill="1" applyBorder="1" applyAlignment="1">
      <alignment horizontal="center" vertical="center" wrapText="1"/>
    </xf>
    <xf numFmtId="0" fontId="275" fillId="0" borderId="14" xfId="3552" applyFont="1" applyBorder="1" applyAlignment="1">
      <alignment horizontal="center" vertical="center" wrapText="1"/>
    </xf>
    <xf numFmtId="0" fontId="231" fillId="0" borderId="14" xfId="3552" applyBorder="1" applyAlignment="1">
      <alignment horizontal="center" vertical="center" wrapText="1"/>
    </xf>
    <xf numFmtId="0" fontId="231" fillId="0" borderId="14" xfId="3552" applyBorder="1" applyAlignment="1">
      <alignment horizontal="center" vertical="center"/>
    </xf>
    <xf numFmtId="0" fontId="231" fillId="0" borderId="13" xfId="3552" applyBorder="1" applyAlignment="1">
      <alignment horizontal="center" vertical="center"/>
    </xf>
    <xf numFmtId="0" fontId="36" fillId="2" borderId="14" xfId="0" applyFont="1" applyFill="1" applyBorder="1" applyAlignment="1">
      <alignment horizontal="center" vertical="center"/>
    </xf>
    <xf numFmtId="1" fontId="36" fillId="2" borderId="15" xfId="0" applyNumberFormat="1" applyFont="1" applyFill="1" applyBorder="1" applyAlignment="1">
      <alignment horizontal="center" vertical="center" wrapText="1"/>
    </xf>
    <xf numFmtId="1" fontId="36" fillId="2" borderId="13" xfId="0" applyNumberFormat="1" applyFont="1" applyFill="1" applyBorder="1" applyAlignment="1">
      <alignment horizontal="center" vertical="center" wrapText="1"/>
    </xf>
    <xf numFmtId="0" fontId="36" fillId="2" borderId="15" xfId="0" applyFont="1" applyFill="1" applyBorder="1" applyAlignment="1">
      <alignment horizontal="center" vertical="center"/>
    </xf>
    <xf numFmtId="0" fontId="36" fillId="2" borderId="12" xfId="0" applyFont="1" applyFill="1" applyBorder="1" applyAlignment="1">
      <alignment horizontal="center" vertical="center"/>
    </xf>
    <xf numFmtId="0" fontId="36" fillId="2" borderId="13" xfId="0" applyFont="1" applyFill="1" applyBorder="1" applyAlignment="1">
      <alignment horizontal="center" vertical="center"/>
    </xf>
    <xf numFmtId="0" fontId="28" fillId="6" borderId="16" xfId="0" applyFont="1" applyFill="1" applyBorder="1" applyAlignment="1">
      <alignment horizontal="center" vertical="center"/>
    </xf>
    <xf numFmtId="0" fontId="28" fillId="6" borderId="19" xfId="0" applyFont="1" applyFill="1" applyBorder="1" applyAlignment="1">
      <alignment horizontal="center" vertical="center"/>
    </xf>
    <xf numFmtId="0" fontId="28" fillId="6" borderId="17" xfId="0" applyFont="1" applyFill="1" applyBorder="1" applyAlignment="1">
      <alignment horizontal="center" vertical="center"/>
    </xf>
    <xf numFmtId="0" fontId="28" fillId="6" borderId="18" xfId="0" applyFont="1" applyFill="1" applyBorder="1" applyAlignment="1">
      <alignment horizontal="center" vertical="center" wrapText="1"/>
    </xf>
    <xf numFmtId="0" fontId="28" fillId="6" borderId="17" xfId="0" applyFont="1" applyFill="1" applyBorder="1" applyAlignment="1">
      <alignment horizontal="center" vertical="center" wrapText="1"/>
    </xf>
    <xf numFmtId="0" fontId="36" fillId="2" borderId="14" xfId="0" applyFont="1" applyFill="1" applyBorder="1" applyAlignment="1">
      <alignment horizontal="center" vertical="center" wrapText="1"/>
    </xf>
    <xf numFmtId="1" fontId="36" fillId="2" borderId="15" xfId="0" applyNumberFormat="1" applyFont="1" applyFill="1" applyBorder="1" applyAlignment="1">
      <alignment horizontal="center" vertical="center"/>
    </xf>
    <xf numFmtId="1" fontId="36" fillId="2" borderId="13" xfId="0" applyNumberFormat="1" applyFont="1" applyFill="1" applyBorder="1" applyAlignment="1">
      <alignment horizontal="center" vertical="center"/>
    </xf>
    <xf numFmtId="1" fontId="63" fillId="18" borderId="77" xfId="0" applyNumberFormat="1" applyFont="1" applyFill="1" applyBorder="1" applyAlignment="1">
      <alignment horizontal="center" vertical="center" wrapText="1"/>
    </xf>
    <xf numFmtId="0" fontId="63" fillId="18" borderId="78" xfId="0" applyFont="1" applyFill="1" applyBorder="1" applyAlignment="1">
      <alignment horizontal="center" vertical="center" wrapText="1"/>
    </xf>
    <xf numFmtId="0" fontId="63" fillId="18" borderId="79" xfId="0" applyFont="1" applyFill="1" applyBorder="1" applyAlignment="1">
      <alignment horizontal="center" vertical="center" wrapText="1"/>
    </xf>
    <xf numFmtId="1" fontId="64" fillId="0" borderId="15" xfId="0" applyNumberFormat="1" applyFont="1" applyBorder="1" applyAlignment="1">
      <alignment horizontal="center" vertical="center" wrapText="1"/>
    </xf>
    <xf numFmtId="1" fontId="64" fillId="0" borderId="12" xfId="0" applyNumberFormat="1" applyFont="1" applyBorder="1" applyAlignment="1">
      <alignment horizontal="center" vertical="center" wrapText="1"/>
    </xf>
    <xf numFmtId="1" fontId="64" fillId="0" borderId="73" xfId="0" applyNumberFormat="1" applyFont="1" applyBorder="1" applyAlignment="1">
      <alignment horizontal="center" vertical="center" wrapText="1"/>
    </xf>
    <xf numFmtId="0" fontId="36" fillId="0" borderId="14" xfId="0" applyFont="1" applyBorder="1" applyAlignment="1">
      <alignment horizontal="center" vertical="center" wrapText="1"/>
    </xf>
    <xf numFmtId="0" fontId="28" fillId="6" borderId="18" xfId="0" applyFont="1" applyFill="1" applyBorder="1" applyAlignment="1">
      <alignment horizontal="center" vertical="center"/>
    </xf>
    <xf numFmtId="0" fontId="28" fillId="14" borderId="14" xfId="0" applyFont="1" applyFill="1" applyBorder="1" applyAlignment="1">
      <alignment horizontal="center" vertical="center"/>
    </xf>
    <xf numFmtId="15" fontId="33" fillId="2" borderId="1" xfId="0" quotePrefix="1" applyNumberFormat="1" applyFont="1" applyFill="1" applyBorder="1" applyAlignment="1">
      <alignment horizontal="left" vertical="center"/>
    </xf>
    <xf numFmtId="15" fontId="33" fillId="2" borderId="1" xfId="0" applyNumberFormat="1" applyFont="1" applyFill="1" applyBorder="1" applyAlignment="1">
      <alignment horizontal="left" vertical="center"/>
    </xf>
    <xf numFmtId="0" fontId="33" fillId="0" borderId="1" xfId="0" applyFont="1" applyBorder="1" applyAlignment="1">
      <alignment horizontal="left" vertical="center" wrapText="1"/>
    </xf>
    <xf numFmtId="0" fontId="33" fillId="2" borderId="1" xfId="0" applyFont="1" applyFill="1" applyBorder="1" applyAlignment="1">
      <alignment horizontal="center" vertical="center"/>
    </xf>
    <xf numFmtId="0" fontId="29" fillId="0" borderId="14" xfId="0" applyFont="1" applyBorder="1" applyAlignment="1">
      <alignment horizontal="center" vertical="center"/>
    </xf>
    <xf numFmtId="0" fontId="29" fillId="0" borderId="14" xfId="0" quotePrefix="1" applyFont="1" applyBorder="1" applyAlignment="1">
      <alignment horizontal="center" vertical="center"/>
    </xf>
    <xf numFmtId="16" fontId="29" fillId="0" borderId="14" xfId="0" quotePrefix="1" applyNumberFormat="1" applyFont="1" applyBorder="1" applyAlignment="1">
      <alignment horizontal="center" vertical="center"/>
    </xf>
    <xf numFmtId="0" fontId="33" fillId="4" borderId="23" xfId="0" applyFont="1" applyFill="1" applyBorder="1" applyAlignment="1">
      <alignment horizontal="center" vertical="center" wrapText="1"/>
    </xf>
    <xf numFmtId="0" fontId="33" fillId="4" borderId="24" xfId="0" applyFont="1" applyFill="1" applyBorder="1" applyAlignment="1">
      <alignment horizontal="center" vertical="center" wrapText="1"/>
    </xf>
    <xf numFmtId="0" fontId="33" fillId="4" borderId="25" xfId="0" applyFont="1" applyFill="1" applyBorder="1" applyAlignment="1">
      <alignment horizontal="center" vertical="center" wrapText="1"/>
    </xf>
    <xf numFmtId="0" fontId="33" fillId="4" borderId="26" xfId="0" applyFont="1" applyFill="1" applyBorder="1" applyAlignment="1">
      <alignment horizontal="center" vertical="center" wrapText="1"/>
    </xf>
    <xf numFmtId="0" fontId="33" fillId="4" borderId="0" xfId="0" applyFont="1" applyFill="1" applyAlignment="1">
      <alignment horizontal="center" vertical="center" wrapText="1"/>
    </xf>
    <xf numFmtId="0" fontId="33" fillId="4" borderId="27" xfId="0" applyFont="1" applyFill="1" applyBorder="1" applyAlignment="1">
      <alignment horizontal="center" vertical="center" wrapText="1"/>
    </xf>
    <xf numFmtId="0" fontId="33" fillId="4" borderId="47" xfId="0" applyFont="1" applyFill="1" applyBorder="1" applyAlignment="1">
      <alignment horizontal="center" vertical="center" wrapText="1"/>
    </xf>
    <xf numFmtId="0" fontId="33" fillId="4" borderId="29" xfId="0" applyFont="1" applyFill="1" applyBorder="1" applyAlignment="1">
      <alignment horizontal="center" vertical="center" wrapText="1"/>
    </xf>
    <xf numFmtId="0" fontId="33" fillId="4" borderId="48" xfId="0" applyFont="1" applyFill="1" applyBorder="1" applyAlignment="1">
      <alignment horizontal="center" vertical="center" wrapText="1"/>
    </xf>
    <xf numFmtId="0" fontId="27" fillId="4" borderId="0" xfId="0" applyFont="1" applyFill="1" applyAlignment="1">
      <alignment horizontal="left" vertical="center" wrapText="1"/>
    </xf>
    <xf numFmtId="0" fontId="27" fillId="4" borderId="0" xfId="0" applyFont="1" applyFill="1" applyAlignment="1">
      <alignment horizontal="left" vertical="center"/>
    </xf>
    <xf numFmtId="0" fontId="37" fillId="2" borderId="29" xfId="0" applyFont="1" applyFill="1" applyBorder="1" applyAlignment="1">
      <alignment horizontal="left" vertical="center"/>
    </xf>
    <xf numFmtId="0" fontId="28" fillId="6" borderId="9" xfId="0" applyFont="1" applyFill="1" applyBorder="1" applyAlignment="1">
      <alignment horizontal="center" vertical="center" wrapText="1"/>
    </xf>
    <xf numFmtId="0" fontId="28" fillId="6" borderId="6" xfId="0" applyFont="1" applyFill="1" applyBorder="1" applyAlignment="1">
      <alignment horizontal="center" vertical="center" wrapText="1"/>
    </xf>
    <xf numFmtId="0" fontId="28" fillId="6" borderId="7" xfId="0" applyFont="1" applyFill="1" applyBorder="1" applyAlignment="1">
      <alignment horizontal="center" vertical="center" wrapText="1"/>
    </xf>
    <xf numFmtId="0" fontId="28" fillId="6" borderId="72" xfId="0" applyFont="1" applyFill="1" applyBorder="1" applyAlignment="1">
      <alignment horizontal="center" vertical="center"/>
    </xf>
    <xf numFmtId="0" fontId="28" fillId="6" borderId="8" xfId="0" applyFont="1" applyFill="1" applyBorder="1" applyAlignment="1">
      <alignment horizontal="center" vertical="center"/>
    </xf>
    <xf numFmtId="0" fontId="62" fillId="2" borderId="15" xfId="0" quotePrefix="1" applyFont="1" applyFill="1" applyBorder="1" applyAlignment="1">
      <alignment horizontal="center" vertical="center" wrapText="1"/>
    </xf>
    <xf numFmtId="0" fontId="62" fillId="2" borderId="12" xfId="0" quotePrefix="1" applyFont="1" applyFill="1" applyBorder="1" applyAlignment="1">
      <alignment horizontal="center" vertical="center" wrapText="1"/>
    </xf>
    <xf numFmtId="0" fontId="62" fillId="2" borderId="13" xfId="0" quotePrefix="1" applyFont="1" applyFill="1" applyBorder="1" applyAlignment="1">
      <alignment horizontal="center" vertical="center" wrapText="1"/>
    </xf>
    <xf numFmtId="0" fontId="35" fillId="0" borderId="15" xfId="0" applyFont="1" applyBorder="1" applyAlignment="1">
      <alignment horizontal="center" vertical="center"/>
    </xf>
    <xf numFmtId="0" fontId="35" fillId="0" borderId="12" xfId="0" applyFont="1" applyBorder="1" applyAlignment="1">
      <alignment horizontal="center" vertical="center"/>
    </xf>
    <xf numFmtId="0" fontId="35" fillId="0" borderId="13" xfId="0" applyFont="1" applyBorder="1" applyAlignment="1">
      <alignment horizontal="center" vertical="center"/>
    </xf>
    <xf numFmtId="0" fontId="50" fillId="4" borderId="15" xfId="0" applyFont="1" applyFill="1" applyBorder="1" applyAlignment="1">
      <alignment horizontal="center" vertical="center" wrapText="1"/>
    </xf>
    <xf numFmtId="0" fontId="50" fillId="4" borderId="12" xfId="0" applyFont="1" applyFill="1" applyBorder="1" applyAlignment="1">
      <alignment horizontal="center" vertical="center" wrapText="1"/>
    </xf>
    <xf numFmtId="0" fontId="50" fillId="4" borderId="45" xfId="0" applyFont="1" applyFill="1" applyBorder="1" applyAlignment="1">
      <alignment horizontal="center" vertical="center" wrapText="1"/>
    </xf>
    <xf numFmtId="0" fontId="50" fillId="4" borderId="46"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13" xfId="0" applyFont="1" applyFill="1" applyBorder="1" applyAlignment="1">
      <alignment horizontal="center" vertical="center" wrapText="1"/>
    </xf>
    <xf numFmtId="0" fontId="50" fillId="4" borderId="13" xfId="0" applyFont="1" applyFill="1" applyBorder="1" applyAlignment="1">
      <alignment horizontal="center" vertical="center" wrapText="1"/>
    </xf>
    <xf numFmtId="0" fontId="39" fillId="0" borderId="15" xfId="0" applyFont="1" applyBorder="1" applyAlignment="1">
      <alignment horizontal="center" vertical="center"/>
    </xf>
    <xf numFmtId="0" fontId="39" fillId="0" borderId="12" xfId="0" applyFont="1" applyBorder="1" applyAlignment="1">
      <alignment horizontal="center" vertical="center"/>
    </xf>
    <xf numFmtId="0" fontId="39" fillId="0" borderId="13" xfId="0" applyFont="1" applyBorder="1" applyAlignment="1">
      <alignment horizontal="center" vertical="center"/>
    </xf>
    <xf numFmtId="0" fontId="39" fillId="0" borderId="15" xfId="0" applyFont="1" applyBorder="1" applyAlignment="1">
      <alignment horizontal="center" vertical="center" wrapText="1"/>
    </xf>
    <xf numFmtId="0" fontId="49" fillId="4" borderId="15" xfId="0" applyFont="1" applyFill="1" applyBorder="1" applyAlignment="1">
      <alignment horizontal="center" vertical="center" wrapText="1"/>
    </xf>
    <xf numFmtId="0" fontId="49" fillId="4" borderId="12" xfId="0" applyFont="1" applyFill="1" applyBorder="1" applyAlignment="1">
      <alignment horizontal="center" vertical="center" wrapText="1"/>
    </xf>
    <xf numFmtId="0" fontId="49" fillId="4" borderId="13" xfId="0" applyFont="1" applyFill="1" applyBorder="1" applyAlignment="1">
      <alignment horizontal="center" vertical="center" wrapText="1"/>
    </xf>
    <xf numFmtId="0" fontId="49" fillId="0" borderId="15" xfId="0" applyFont="1" applyBorder="1" applyAlignment="1">
      <alignment horizontal="center" vertical="center"/>
    </xf>
    <xf numFmtId="0" fontId="49" fillId="0" borderId="12" xfId="0" applyFont="1" applyBorder="1" applyAlignment="1">
      <alignment horizontal="center" vertical="center"/>
    </xf>
    <xf numFmtId="0" fontId="49" fillId="0" borderId="13" xfId="0" applyFont="1" applyBorder="1" applyAlignment="1">
      <alignment horizontal="center" vertical="center"/>
    </xf>
    <xf numFmtId="0" fontId="36" fillId="10" borderId="15" xfId="0" applyFont="1" applyFill="1" applyBorder="1" applyAlignment="1">
      <alignment horizontal="left" vertical="center" wrapText="1"/>
    </xf>
    <xf numFmtId="0" fontId="36" fillId="10" borderId="13" xfId="0" applyFont="1" applyFill="1" applyBorder="1" applyAlignment="1">
      <alignment horizontal="left" vertical="center" wrapText="1"/>
    </xf>
    <xf numFmtId="0" fontId="49" fillId="4" borderId="45" xfId="0" applyFont="1" applyFill="1" applyBorder="1" applyAlignment="1">
      <alignment horizontal="center" vertical="center" wrapText="1"/>
    </xf>
    <xf numFmtId="0" fontId="49" fillId="4" borderId="46" xfId="0" applyFont="1" applyFill="1" applyBorder="1" applyAlignment="1">
      <alignment horizontal="center" vertical="center" wrapText="1"/>
    </xf>
    <xf numFmtId="0" fontId="41" fillId="10" borderId="81" xfId="0" applyFont="1" applyFill="1" applyBorder="1" applyAlignment="1">
      <alignment horizontal="center" vertical="center" wrapText="1"/>
    </xf>
    <xf numFmtId="0" fontId="41" fillId="10" borderId="46" xfId="0" applyFont="1" applyFill="1" applyBorder="1" applyAlignment="1">
      <alignment horizontal="center" vertical="center" wrapText="1"/>
    </xf>
    <xf numFmtId="0" fontId="236" fillId="0" borderId="14" xfId="3552" applyFont="1" applyBorder="1" applyAlignment="1">
      <alignment horizontal="center" vertical="top"/>
    </xf>
    <xf numFmtId="0" fontId="243" fillId="0" borderId="14" xfId="3552" applyFont="1" applyBorder="1" applyAlignment="1">
      <alignment horizontal="center" vertical="center"/>
    </xf>
    <xf numFmtId="0" fontId="280" fillId="0" borderId="0" xfId="3552" applyFont="1" applyAlignment="1">
      <alignment horizontal="left" vertical="top" wrapText="1" indent="2"/>
    </xf>
    <xf numFmtId="0" fontId="273" fillId="0" borderId="0" xfId="3552" applyFont="1" applyAlignment="1">
      <alignment horizontal="left" vertical="top" wrapText="1" indent="32"/>
    </xf>
    <xf numFmtId="0" fontId="246" fillId="0" borderId="14" xfId="3552" applyFont="1" applyBorder="1" applyAlignment="1">
      <alignment horizontal="left" vertical="top" wrapText="1" indent="1"/>
    </xf>
    <xf numFmtId="0" fontId="231" fillId="0" borderId="14" xfId="3552" applyBorder="1" applyAlignment="1">
      <alignment horizontal="left" vertical="top" wrapText="1" indent="1"/>
    </xf>
    <xf numFmtId="0" fontId="273" fillId="0" borderId="0" xfId="3552" applyFont="1" applyAlignment="1">
      <alignment horizontal="center" vertical="top" wrapText="1"/>
    </xf>
    <xf numFmtId="0" fontId="58" fillId="6" borderId="5" xfId="54" applyFont="1" applyFill="1" applyBorder="1" applyAlignment="1">
      <alignment horizontal="center" vertical="center"/>
    </xf>
    <xf numFmtId="0" fontId="58" fillId="6" borderId="6" xfId="54" applyFont="1" applyFill="1" applyBorder="1" applyAlignment="1">
      <alignment horizontal="center" vertical="center"/>
    </xf>
    <xf numFmtId="0" fontId="47" fillId="6" borderId="28" xfId="54" applyFont="1" applyFill="1" applyBorder="1" applyAlignment="1">
      <alignment horizontal="left" vertical="center"/>
    </xf>
    <xf numFmtId="0" fontId="47" fillId="0" borderId="6" xfId="54" applyFont="1" applyBorder="1" applyAlignment="1">
      <alignment vertical="center"/>
    </xf>
    <xf numFmtId="0" fontId="47" fillId="0" borderId="6" xfId="54" applyFont="1" applyBorder="1" applyAlignment="1">
      <alignment horizontal="left" vertical="center"/>
    </xf>
    <xf numFmtId="0" fontId="47" fillId="0" borderId="0" xfId="54" applyFont="1" applyAlignment="1">
      <alignment horizontal="left" vertical="center" wrapText="1"/>
    </xf>
    <xf numFmtId="16" fontId="47" fillId="0" borderId="31" xfId="54" applyNumberFormat="1" applyFont="1" applyBorder="1" applyAlignment="1">
      <alignment vertical="center" wrapText="1"/>
    </xf>
    <xf numFmtId="0" fontId="47" fillId="0" borderId="32" xfId="54" applyFont="1" applyBorder="1" applyAlignment="1">
      <alignment vertical="center" wrapText="1"/>
    </xf>
    <xf numFmtId="0" fontId="47" fillId="0" borderId="33" xfId="54" applyFont="1" applyBorder="1" applyAlignment="1">
      <alignment vertical="center" wrapText="1"/>
    </xf>
    <xf numFmtId="0" fontId="47" fillId="0" borderId="36" xfId="54" applyFont="1" applyBorder="1" applyAlignment="1">
      <alignment horizontal="left" vertical="top" wrapText="1"/>
    </xf>
    <xf numFmtId="0" fontId="47" fillId="0" borderId="37" xfId="54" applyFont="1" applyBorder="1" applyAlignment="1">
      <alignment horizontal="left" vertical="top" wrapText="1"/>
    </xf>
    <xf numFmtId="0" fontId="47" fillId="0" borderId="38" xfId="54" applyFont="1" applyBorder="1" applyAlignment="1">
      <alignment horizontal="left" vertical="top" wrapText="1"/>
    </xf>
    <xf numFmtId="0" fontId="47" fillId="0" borderId="36" xfId="54" quotePrefix="1" applyFont="1" applyBorder="1" applyAlignment="1">
      <alignment horizontal="left" vertical="top" wrapText="1"/>
    </xf>
    <xf numFmtId="0" fontId="228" fillId="0" borderId="36" xfId="3551" quotePrefix="1" applyFont="1" applyBorder="1" applyAlignment="1">
      <alignment horizontal="left" vertical="center" wrapText="1"/>
    </xf>
    <xf numFmtId="0" fontId="228" fillId="0" borderId="37" xfId="3551" applyFont="1" applyBorder="1" applyAlignment="1">
      <alignment horizontal="left" vertical="center" wrapText="1"/>
    </xf>
    <xf numFmtId="0" fontId="228" fillId="0" borderId="38" xfId="3551" applyFont="1" applyBorder="1" applyAlignment="1">
      <alignment horizontal="left" vertical="center" wrapText="1"/>
    </xf>
    <xf numFmtId="0" fontId="228" fillId="0" borderId="36" xfId="3551" applyFont="1" applyBorder="1" applyAlignment="1">
      <alignment horizontal="left" vertical="center" wrapText="1"/>
    </xf>
    <xf numFmtId="0" fontId="47" fillId="0" borderId="34" xfId="54" applyFont="1" applyBorder="1" applyAlignment="1">
      <alignment horizontal="left" vertical="center" wrapText="1"/>
    </xf>
    <xf numFmtId="0" fontId="47" fillId="0" borderId="55" xfId="54" applyFont="1" applyBorder="1" applyAlignment="1">
      <alignment horizontal="left" vertical="center" wrapText="1"/>
    </xf>
    <xf numFmtId="0" fontId="47" fillId="0" borderId="56" xfId="54" applyFont="1" applyBorder="1" applyAlignment="1">
      <alignment horizontal="left" vertical="center" wrapText="1"/>
    </xf>
    <xf numFmtId="0" fontId="47" fillId="0" borderId="41" xfId="54" applyFont="1" applyBorder="1" applyAlignment="1">
      <alignment horizontal="left" vertical="top" wrapText="1"/>
    </xf>
    <xf numFmtId="0" fontId="47" fillId="0" borderId="43" xfId="54" applyFont="1" applyBorder="1" applyAlignment="1">
      <alignment horizontal="left" vertical="top" wrapText="1"/>
    </xf>
    <xf numFmtId="0" fontId="47" fillId="0" borderId="44" xfId="54" applyFont="1" applyBorder="1" applyAlignment="1">
      <alignment horizontal="left" vertical="top" wrapText="1"/>
    </xf>
    <xf numFmtId="0" fontId="3" fillId="0" borderId="24" xfId="0" applyFont="1" applyBorder="1" applyAlignment="1">
      <alignment horizontal="left"/>
    </xf>
    <xf numFmtId="0" fontId="3" fillId="0" borderId="49" xfId="0" applyFont="1" applyBorder="1" applyAlignment="1">
      <alignment horizontal="center"/>
    </xf>
    <xf numFmtId="0" fontId="3" fillId="0" borderId="50" xfId="0" applyFont="1" applyBorder="1" applyAlignment="1">
      <alignment horizontal="center"/>
    </xf>
    <xf numFmtId="0" fontId="26" fillId="0" borderId="51" xfId="0" applyFont="1" applyBorder="1" applyAlignment="1">
      <alignment horizontal="center" vertical="center"/>
    </xf>
    <xf numFmtId="16" fontId="22" fillId="12" borderId="5" xfId="29" applyNumberFormat="1" applyFont="1" applyFill="1" applyBorder="1" applyAlignment="1">
      <alignment horizontal="center" vertical="center"/>
    </xf>
    <xf numFmtId="0" fontId="22" fillId="12" borderId="7" xfId="29" applyFont="1" applyFill="1" applyBorder="1" applyAlignment="1">
      <alignment horizontal="center" vertical="center"/>
    </xf>
    <xf numFmtId="0" fontId="22" fillId="12" borderId="5" xfId="29" applyFont="1" applyFill="1" applyBorder="1" applyAlignment="1">
      <alignment horizontal="center" vertical="center"/>
    </xf>
    <xf numFmtId="17" fontId="22" fillId="12" borderId="5" xfId="29" applyNumberFormat="1" applyFont="1" applyFill="1" applyBorder="1" applyAlignment="1">
      <alignment horizontal="center" vertical="center"/>
    </xf>
    <xf numFmtId="0" fontId="22" fillId="12" borderId="5" xfId="29" applyFont="1" applyFill="1" applyBorder="1" applyAlignment="1">
      <alignment horizontal="center" vertical="center" wrapText="1"/>
    </xf>
    <xf numFmtId="0" fontId="22" fillId="0" borderId="41" xfId="29" applyFont="1" applyBorder="1" applyAlignment="1">
      <alignment horizontal="left" vertical="center" wrapText="1"/>
    </xf>
    <xf numFmtId="0" fontId="22" fillId="0" borderId="43" xfId="29" applyFont="1" applyBorder="1" applyAlignment="1">
      <alignment horizontal="left" vertical="center" wrapText="1"/>
    </xf>
    <xf numFmtId="0" fontId="22" fillId="0" borderId="44" xfId="29" applyFont="1" applyBorder="1" applyAlignment="1">
      <alignment horizontal="left" vertical="center" wrapText="1"/>
    </xf>
    <xf numFmtId="0" fontId="22" fillId="0" borderId="5" xfId="29" applyFont="1" applyBorder="1" applyAlignment="1">
      <alignment horizontal="center" vertical="center"/>
    </xf>
    <xf numFmtId="0" fontId="22" fillId="0" borderId="6" xfId="29" applyFont="1" applyBorder="1" applyAlignment="1">
      <alignment horizontal="center" vertical="center"/>
    </xf>
    <xf numFmtId="0" fontId="22" fillId="0" borderId="7" xfId="29" applyFont="1" applyBorder="1" applyAlignment="1">
      <alignment horizontal="center" vertical="center"/>
    </xf>
    <xf numFmtId="0" fontId="22" fillId="0" borderId="31" xfId="29" quotePrefix="1" applyFont="1" applyBorder="1" applyAlignment="1">
      <alignment horizontal="left" vertical="center" wrapText="1"/>
    </xf>
    <xf numFmtId="0" fontId="22" fillId="0" borderId="32" xfId="29" applyFont="1" applyBorder="1" applyAlignment="1">
      <alignment horizontal="left" vertical="center" wrapText="1"/>
    </xf>
    <xf numFmtId="0" fontId="22" fillId="0" borderId="33" xfId="29" applyFont="1" applyBorder="1" applyAlignment="1">
      <alignment horizontal="left" vertical="center" wrapText="1"/>
    </xf>
    <xf numFmtId="0" fontId="22" fillId="0" borderId="36" xfId="29" quotePrefix="1" applyFont="1" applyBorder="1" applyAlignment="1">
      <alignment horizontal="left" vertical="center" wrapText="1"/>
    </xf>
    <xf numFmtId="0" fontId="22" fillId="0" borderId="37" xfId="29" applyFont="1" applyBorder="1" applyAlignment="1">
      <alignment horizontal="left" vertical="center" wrapText="1"/>
    </xf>
    <xf numFmtId="0" fontId="22" fillId="0" borderId="38" xfId="29" applyFont="1" applyBorder="1" applyAlignment="1">
      <alignment horizontal="left" vertical="center" wrapText="1"/>
    </xf>
    <xf numFmtId="0" fontId="22" fillId="0" borderId="36" xfId="29" applyFont="1" applyBorder="1" applyAlignment="1">
      <alignment horizontal="left" vertical="center" wrapText="1"/>
    </xf>
    <xf numFmtId="0" fontId="47" fillId="0" borderId="5" xfId="54" applyFont="1" applyBorder="1" applyAlignment="1">
      <alignment horizontal="center" vertical="center"/>
    </xf>
    <xf numFmtId="0" fontId="47" fillId="0" borderId="6" xfId="54" applyFont="1" applyBorder="1" applyAlignment="1">
      <alignment horizontal="center" vertical="center"/>
    </xf>
    <xf numFmtId="0" fontId="47" fillId="0" borderId="7" xfId="54" applyFont="1" applyBorder="1" applyAlignment="1">
      <alignment horizontal="center" vertical="center"/>
    </xf>
    <xf numFmtId="0" fontId="47" fillId="6" borderId="5" xfId="54" applyFont="1" applyFill="1" applyBorder="1" applyAlignment="1">
      <alignment horizontal="left" vertical="center" wrapText="1"/>
    </xf>
    <xf numFmtId="0" fontId="47" fillId="6" borderId="7" xfId="54" applyFont="1" applyFill="1" applyBorder="1" applyAlignment="1">
      <alignment horizontal="left" vertical="center" wrapText="1"/>
    </xf>
    <xf numFmtId="0" fontId="47" fillId="20" borderId="5" xfId="54" applyFont="1" applyFill="1" applyBorder="1" applyAlignment="1">
      <alignment horizontal="center" vertical="center"/>
    </xf>
    <xf numFmtId="0" fontId="47" fillId="20" borderId="7" xfId="54" applyFont="1" applyFill="1" applyBorder="1" applyAlignment="1">
      <alignment horizontal="center" vertical="center"/>
    </xf>
    <xf numFmtId="0" fontId="47" fillId="20" borderId="5" xfId="54" quotePrefix="1" applyFont="1" applyFill="1" applyBorder="1" applyAlignment="1" applyProtection="1">
      <alignment horizontal="center" vertical="center" wrapText="1"/>
      <protection locked="0"/>
    </xf>
    <xf numFmtId="0" fontId="47" fillId="20" borderId="7" xfId="54" applyFont="1" applyFill="1" applyBorder="1" applyAlignment="1" applyProtection="1">
      <alignment horizontal="center" vertical="center" wrapText="1"/>
      <protection locked="0"/>
    </xf>
  </cellXfs>
  <cellStyles count="3555">
    <cellStyle name="_x0001_" xfId="63" xr:uid="{D73392FF-0309-40F6-82F4-0CF865583A62}"/>
    <cellStyle name="_x0001_ 2" xfId="64" xr:uid="{97929D51-27C5-4821-9A7B-B6D82CB7C13C}"/>
    <cellStyle name="_x0001_ 2 2" xfId="65" xr:uid="{D4E4B8CD-BCE6-4AB6-B1B5-339DB96AC9AE}"/>
    <cellStyle name="_x0001_ 3" xfId="66" xr:uid="{D4D5FCE9-AAA3-4C3E-9024-5298CBAD1060}"/>
    <cellStyle name="." xfId="67" xr:uid="{5771A5E1-8AEB-48B5-860F-A5D0CCC862AB}"/>
    <cellStyle name=". 2" xfId="68" xr:uid="{51047900-0E7D-4AE7-87CA-B98642EB241E}"/>
    <cellStyle name="??" xfId="69" xr:uid="{A0EF5CDC-1172-43AC-AEB2-A7095DA2946E}"/>
    <cellStyle name="?? [0.00]_PRODUCT DETAIL Q1" xfId="70" xr:uid="{9D0E371C-1398-41CF-B0C9-7FB0F83FB6C4}"/>
    <cellStyle name="?? [0]" xfId="71" xr:uid="{59D14733-4A06-41A1-AEB5-D8C721E4A157}"/>
    <cellStyle name="?? [0] 2" xfId="72" xr:uid="{F7035E1C-A0DA-4B8F-83C6-446DAD683AB6}"/>
    <cellStyle name="?? [0] 2 2" xfId="73" xr:uid="{274AE7CA-9CB0-4F12-9C20-3AA4CEFAB368}"/>
    <cellStyle name="?? [0] 3" xfId="74" xr:uid="{E2DA8EF5-074F-468B-A6ED-C53233E4CD7C}"/>
    <cellStyle name="?? [0] 3 2" xfId="75" xr:uid="{58A0034A-F790-466C-8068-44DC7E119054}"/>
    <cellStyle name="?? 10" xfId="76" xr:uid="{093D65EB-8CBC-435C-BC7B-8A498398E460}"/>
    <cellStyle name="?? 10 2" xfId="77" xr:uid="{053B4CDC-81D9-4705-A631-22B873B153AB}"/>
    <cellStyle name="?? 11" xfId="78" xr:uid="{05CAD83C-8196-4252-8CBC-36A3BF403F9F}"/>
    <cellStyle name="?? 11 2" xfId="79" xr:uid="{E529A4B8-D2FC-4DD0-A235-5B3AE2FF2EE9}"/>
    <cellStyle name="?? 11 3" xfId="80" xr:uid="{BE633BBB-8CD4-491E-9FAB-F5BB65BD1B3C}"/>
    <cellStyle name="?? 12" xfId="81" xr:uid="{9C8583A2-6ADB-4A6D-87BC-B3E60EC2FC7C}"/>
    <cellStyle name="?? 12 2" xfId="82" xr:uid="{D2D3C2C2-9BC9-4A32-A4A2-3C19AE9D8114}"/>
    <cellStyle name="?? 13" xfId="83" xr:uid="{A1541BC9-0677-48C8-A6E7-F869B3B65910}"/>
    <cellStyle name="?? 14" xfId="84" xr:uid="{F4B5B54A-0E7B-4ECE-85A9-3B5073FE29A9}"/>
    <cellStyle name="?? 15" xfId="85" xr:uid="{50F0536A-9CA1-406A-B438-7BA758D69312}"/>
    <cellStyle name="?? 16" xfId="86" xr:uid="{043A9BF9-D1D1-4AB7-9D31-87EC817A8D84}"/>
    <cellStyle name="?? 2" xfId="87" xr:uid="{79196C1B-EE32-4B99-BDE7-5F847EA37D6A}"/>
    <cellStyle name="?? 2 2" xfId="88" xr:uid="{25339996-C75A-494D-823A-6FB11D4AE792}"/>
    <cellStyle name="?? 3" xfId="89" xr:uid="{EF204722-C8FB-47D5-B641-C3C16582652B}"/>
    <cellStyle name="?? 3 2" xfId="90" xr:uid="{C246B4AC-66F6-4DE2-8C0F-9213B8135A0A}"/>
    <cellStyle name="?? 4" xfId="91" xr:uid="{87EDFEFC-5402-4805-B845-90B774EE63ED}"/>
    <cellStyle name="?? 4 2" xfId="92" xr:uid="{B3521396-3AA7-40AC-BF6F-E7574BAD2C33}"/>
    <cellStyle name="?? 5" xfId="93" xr:uid="{011D136B-6AD5-41DA-8130-22424A90F4E8}"/>
    <cellStyle name="?? 5 2" xfId="94" xr:uid="{DF724E0B-6E66-4673-8162-F596C4F71E3F}"/>
    <cellStyle name="?? 6" xfId="95" xr:uid="{25992596-71FC-4409-9C78-3D19DD5015EE}"/>
    <cellStyle name="?? 6 2" xfId="96" xr:uid="{8E6C629B-DBC7-4141-AE5B-BA1EF22587ED}"/>
    <cellStyle name="?? 7" xfId="97" xr:uid="{8AE1DD87-EF81-462E-B890-273FDC7010FA}"/>
    <cellStyle name="?? 7 2" xfId="98" xr:uid="{F368C2CD-D5AC-4A45-9624-E13DCE6ABD18}"/>
    <cellStyle name="?? 8" xfId="99" xr:uid="{B3F84A22-E5FD-4090-9575-3ABF3191EBFB}"/>
    <cellStyle name="?? 8 2" xfId="100" xr:uid="{1B98ABC8-5CA3-46D7-B9F6-C0A51BE64D5F}"/>
    <cellStyle name="?? 9" xfId="101" xr:uid="{2D490ACE-DCB1-4F29-89FD-6433F907F18E}"/>
    <cellStyle name="?? 9 2" xfId="102" xr:uid="{BC0D3E34-8E01-4AC4-B4AA-986A3BABB851}"/>
    <cellStyle name="???? [0.00]_PRODUCT DETAIL Q1" xfId="103" xr:uid="{611DCE99-8C66-46E1-BA39-DF55FA67307A}"/>
    <cellStyle name="????_PRODUCT DETAIL Q1" xfId="104" xr:uid="{73741D79-64AE-4A7A-BBA8-8AE20F3D7199}"/>
    <cellStyle name="???[0]_Book1" xfId="105" xr:uid="{0FF5E4CE-6E00-4C1E-9930-7596E7E0899E}"/>
    <cellStyle name="???_95" xfId="106" xr:uid="{3762B96C-B947-455F-8C68-A54604B5E8AE}"/>
    <cellStyle name="??_(????)??????" xfId="107" xr:uid="{EB518584-C5CE-4A84-AC2E-6AA0F284A7E9}"/>
    <cellStyle name="_?_BOOKSHIP" xfId="108" xr:uid="{A440BBE0-F72F-4DE3-8A50-B4B55CA2C9C3}"/>
    <cellStyle name="_?_BOOKSHIP 2" xfId="109" xr:uid="{8127AD97-D388-4E21-8C27-D3830235CB2F}"/>
    <cellStyle name="_?_BOOKSHIP 2 2" xfId="110" xr:uid="{5E9D135B-FD4F-4484-95D2-2B6CFAEC1932}"/>
    <cellStyle name="_?_BOOKSHIP 2 3" xfId="111" xr:uid="{17B0C467-5887-4274-85AD-717BC0414123}"/>
    <cellStyle name="_?_BOOKSHIP 3" xfId="112" xr:uid="{55F487E0-B982-43FA-ADFC-6FDFC3FFE3AC}"/>
    <cellStyle name="_?_BOOKSHIP 4" xfId="113" xr:uid="{9F0A4328-8B9D-4128-A8E7-14BDBE151314}"/>
    <cellStyle name="_?_BOOKSHIP_Copy of #1542-1-revised quotation (2)" xfId="114" xr:uid="{DF556D7D-8A60-4B66-BED2-432386C64934}"/>
    <cellStyle name="_?_BOOKSHIP_Copy of #1542-1-revised quotation (2) 2" xfId="115" xr:uid="{AFDFEF2D-25B1-4541-8D5F-15C2D801D1BB}"/>
    <cellStyle name="_?_BOOKSHIP_Copy of #1542-1-revised quotation (2) 2 2" xfId="116" xr:uid="{CD61DFA5-67B3-4A30-8D2B-6238563EECC7}"/>
    <cellStyle name="_?_BOOKSHIP_Copy of #1542-1-revised quotation (2) 2 3" xfId="117" xr:uid="{9ED31195-0C5E-4DD1-86F6-1DA20494517E}"/>
    <cellStyle name="_?_BOOKSHIP_Copy of #1542-1-revised quotation (2) 3" xfId="118" xr:uid="{74208CFE-FB5A-4F10-A083-EE63F6A3D4B7}"/>
    <cellStyle name="_?_BOOKSHIP_Copy of #1542-1-revised quotation (2) 4" xfId="119" xr:uid="{47E5D2E2-F550-4D45-BC6F-295D05AF527E}"/>
    <cellStyle name="_?_BOOKSHIP_Copy of #1542-1-revised quotation (2)_Copy of the status of KOTAI fabric 21-10" xfId="120" xr:uid="{ED98B13B-56E6-4DFF-9B64-5218E4000B80}"/>
    <cellStyle name="_?_BOOKSHIP_Copy of #1542-1-revised quotation (2)_The composition of fabric" xfId="121" xr:uid="{58120AF9-DFE6-49E0-A08A-F5EA5FDA4E10}"/>
    <cellStyle name="_?_BOOKSHIP_Copy of #1542-1-revised quotation (2)_The composition of fabric 2" xfId="122" xr:uid="{7E93C617-09E9-40E6-9C86-D304F8E83188}"/>
    <cellStyle name="_?_BOOKSHIP_Copy of #1542-1-revised quotation (2)_TROISE FILL" xfId="123" xr:uid="{2C55D3E7-C722-4117-A2B1-A51ABC40EE66}"/>
    <cellStyle name="_?_BOOKSHIP_SMS TO CHINA" xfId="124" xr:uid="{8189C1C6-3302-400F-9923-DC41EE11BD18}"/>
    <cellStyle name="_?_BOOKSHIP_SMS TO CHINA 2" xfId="125" xr:uid="{23C25FD7-9B3D-42A4-9B80-C3C03A674366}"/>
    <cellStyle name="__ [0.00]_PRODUCT DETAIL Q1" xfId="126" xr:uid="{CE5D99AD-2903-4E58-ABB9-D1AD53796653}"/>
    <cellStyle name="__ [0.00]_PRODUCT DETAIL Q1 2" xfId="127" xr:uid="{D19967B7-CE03-4D19-A58F-40DA3C90E8C7}"/>
    <cellStyle name="__ [0.00]_PRODUCT DETAIL Q1 2 2" xfId="128" xr:uid="{8E82A0DC-5D20-45E4-A5A7-1D5014F96974}"/>
    <cellStyle name="__ [0.00]_PRODUCT DETAIL Q1 2 3" xfId="129" xr:uid="{B1A3D46E-2973-479D-81B2-27C1EE13BC52}"/>
    <cellStyle name="__ [0.00]_PRODUCT DETAIL Q1 3" xfId="130" xr:uid="{678C8777-F5AD-4BE3-923E-78303D5D4384}"/>
    <cellStyle name="__ [0.00]_PRODUCT DETAIL Q1 4" xfId="131" xr:uid="{4EA0860E-C6D4-4C52-AE72-58ED30A8EEA5}"/>
    <cellStyle name="__ [0]_1202" xfId="132" xr:uid="{4A1C19FA-C362-4268-9A23-36B546024824}"/>
    <cellStyle name="__ [0]_1202 2" xfId="133" xr:uid="{B79870F6-A9FF-45C4-9730-91B8F3422B1B}"/>
    <cellStyle name="__ [0]_1202 2 2" xfId="134" xr:uid="{AC467878-4C74-4468-A4CC-3B930762B9DB}"/>
    <cellStyle name="__ [0]_1202 3" xfId="135" xr:uid="{D130B92D-0C91-4CA2-AACA-5E62E33D317B}"/>
    <cellStyle name="__ [0]_1202 3 2" xfId="136" xr:uid="{054ED3B8-F065-4D70-B6FD-438F0D4B2E2F}"/>
    <cellStyle name="__ [0]_1202_Result Red Store Jun" xfId="137" xr:uid="{8C077FDF-DA7D-4935-9D04-3059F1F350FD}"/>
    <cellStyle name="__ [0]_1202_Result Red Store Jun 2" xfId="138" xr:uid="{31D07422-EE16-4E09-B283-2EC855871A3D}"/>
    <cellStyle name="__ [0]_1202_Result Red Store Jun 2 2" xfId="139" xr:uid="{445BA3EA-2B27-48A4-A95D-DDC490BEA56B}"/>
    <cellStyle name="__ [0]_1202_Result Red Store Jun_SMS TO CHINA" xfId="140" xr:uid="{10C1F927-4A31-4394-8705-5FA4DB1190C0}"/>
    <cellStyle name="__ [0]_1202_Result Red Store Jun_SMS TO CHINA 2" xfId="141" xr:uid="{482A12B8-9191-48F2-B291-DAFFBB239C27}"/>
    <cellStyle name="__ [0]_1202_SMS TO CHINA" xfId="142" xr:uid="{ED476ED8-97E4-4167-92A9-C22B6FEE54D1}"/>
    <cellStyle name="__ [0]_1202_SMS TO CHINA 2" xfId="143" xr:uid="{1707F074-2186-40DB-B9E0-01C5445BA3E3}"/>
    <cellStyle name="__ [0]_Book1" xfId="144" xr:uid="{0B2AF4B4-25E5-4AE5-ADCA-61981ACC0DFB}"/>
    <cellStyle name="__ [0]_Book1 2" xfId="145" xr:uid="{2906BDDC-78EA-43E9-9F42-D04170112D1C}"/>
    <cellStyle name="__ [0]_Book1 2 2" xfId="146" xr:uid="{A41209DD-5F17-4A8E-965A-5CF5C1E89AEA}"/>
    <cellStyle name="__ [0]_Book1 3" xfId="147" xr:uid="{72BC8D1A-A99B-4A31-8192-AD9717D8FBF0}"/>
    <cellStyle name="___(____)______" xfId="148" xr:uid="{F775F8F3-7579-42F4-A0BB-A47773152307}"/>
    <cellStyle name="___(____)______ 2" xfId="149" xr:uid="{CF12B570-ADA6-4189-8415-3E2065EF9457}"/>
    <cellStyle name="___(____)______ 2 2" xfId="150" xr:uid="{4286F506-6D4B-4125-9589-9484C0F72EC2}"/>
    <cellStyle name="___(____)______ 2 3" xfId="151" xr:uid="{AB26BCDB-4F2B-428C-B65D-3AB64527EFD3}"/>
    <cellStyle name="___(____)______ 3" xfId="152" xr:uid="{F82AC321-7536-4D1C-BEEF-D410A66887C0}"/>
    <cellStyle name="___(____)______ 4" xfId="153" xr:uid="{32A2B334-9957-4782-A1C0-E2F53AEA070D}"/>
    <cellStyle name="___(____)_______SMS TO CHINA" xfId="154" xr:uid="{1601E962-993D-4995-B1B1-DCF816B35FA3}"/>
    <cellStyle name="___(____)_______SMS TO CHINA 2" xfId="155" xr:uid="{98F771C7-4E44-4EF5-8E4C-0F92CA567C89}"/>
    <cellStyle name="___[0]_Book1" xfId="156" xr:uid="{FBC4A856-402F-47CA-9136-0942BE23D5B1}"/>
    <cellStyle name="___[0]_Book1 2" xfId="157" xr:uid="{FC1A94FA-A40F-4368-9686-1F4034667C62}"/>
    <cellStyle name="___[0]_Book1 2 2" xfId="158" xr:uid="{498BE625-9C95-4EEC-81DF-83D6BD4F86D4}"/>
    <cellStyle name="___[0]_Book1 3" xfId="159" xr:uid="{F725C6C0-D19D-4C85-B703-D51544210D8C}"/>
    <cellStyle name="____ [0.00]_PRODUCT DETAIL Q1" xfId="160" xr:uid="{2BFD9362-E69F-4ED4-8FDB-905F35DCBDFF}"/>
    <cellStyle name="____ [0.00]_PRODUCT DETAIL Q1 2" xfId="161" xr:uid="{15106467-A30B-4770-A25E-84D5A51E7683}"/>
    <cellStyle name="____ [0.00]_PRODUCT DETAIL Q1 2 2" xfId="162" xr:uid="{24C9A8B3-67F4-48D5-9603-F516FAC7535F}"/>
    <cellStyle name="_____PRODUCT DETAIL Q1" xfId="163" xr:uid="{630FA338-33EB-4230-AED4-7F4A1A7EC649}"/>
    <cellStyle name="_____PRODUCT DETAIL Q1 2" xfId="164" xr:uid="{8F781348-8B7F-43A8-BEC0-EC2C2009991B}"/>
    <cellStyle name="_____PRODUCT DETAIL Q1 2 2" xfId="165" xr:uid="{6551A717-3F31-4468-A1C2-4117D301BD0D}"/>
    <cellStyle name="____95" xfId="166" xr:uid="{8B42259C-4FC9-4252-B716-E172F7B6C29C}"/>
    <cellStyle name="____95 2" xfId="167" xr:uid="{59887173-39E4-4019-9BFB-8E4ACF00E269}"/>
    <cellStyle name="____95 2 2" xfId="168" xr:uid="{42A97AA1-0B2C-46B6-9893-F72170A27E6F}"/>
    <cellStyle name="____Book1" xfId="169" xr:uid="{9951D85F-B425-4601-A405-9DDCF0E8389F}"/>
    <cellStyle name="____Book1 2" xfId="170" xr:uid="{C53D2C6B-124F-4915-8635-B464210ED42F}"/>
    <cellStyle name="____Book1 2 2" xfId="171" xr:uid="{D91F4AC0-EFAF-47D5-B714-238CE5BA811E}"/>
    <cellStyle name="____Book1 3" xfId="172" xr:uid="{EC52E91B-6754-4B84-9168-A9F89889E7D2}"/>
    <cellStyle name="___1202" xfId="173" xr:uid="{AD46AF74-F176-4102-9C0F-695229E68654}"/>
    <cellStyle name="___1202 2" xfId="174" xr:uid="{CCB54A6E-8AAB-4C31-9D83-B61731ED183A}"/>
    <cellStyle name="___1202 2 2" xfId="175" xr:uid="{E2C85081-3181-4EC3-9193-8F208EFBD787}"/>
    <cellStyle name="___1202 3" xfId="176" xr:uid="{49599720-9CBE-436D-84BD-D05CE4EC61D3}"/>
    <cellStyle name="___1202 3 2" xfId="177" xr:uid="{9152C2CD-8825-4FEE-90AF-C57B287F2DC8}"/>
    <cellStyle name="___1202_Result Red Store Jun" xfId="178" xr:uid="{C6ADAF4A-A5BF-4249-9D97-98A898093101}"/>
    <cellStyle name="___1202_Result Red Store Jun 2" xfId="179" xr:uid="{FC81A044-3499-47EF-A828-FB2550FB3428}"/>
    <cellStyle name="___1202_Result Red Store Jun 2 2" xfId="180" xr:uid="{5CF1A66D-3BD2-4677-B26C-FE4DAAFCD173}"/>
    <cellStyle name="___1202_Result Red Store Jun_1" xfId="181" xr:uid="{10DA98F9-CF87-488D-A5A4-CDB2530A26F4}"/>
    <cellStyle name="___1202_Result Red Store Jun_1 2" xfId="182" xr:uid="{3BA28CB8-55E7-424C-A88A-9A69D57198ED}"/>
    <cellStyle name="___1202_Result Red Store Jun_1 2 2" xfId="183" xr:uid="{A282D20D-E39D-4152-9136-FB7AD78984F8}"/>
    <cellStyle name="___1202_Result Red Store Jun_1_SMS TO CHINA" xfId="184" xr:uid="{18626709-0A75-4AB1-B4E5-E73AEC7A9CBA}"/>
    <cellStyle name="___1202_Result Red Store Jun_1_SMS TO CHINA 2" xfId="185" xr:uid="{C6D65873-6519-47E9-BC79-4A48322DD013}"/>
    <cellStyle name="___1202_Result Red Store Jun_SMS TO CHINA" xfId="186" xr:uid="{20764FBA-FFE3-44BB-8067-4E60712FF0A4}"/>
    <cellStyle name="___1202_Result Red Store Jun_SMS TO CHINA 2" xfId="187" xr:uid="{327BEEF3-8550-4375-914D-350A6B3A6C13}"/>
    <cellStyle name="___1202_SMS TO CHINA" xfId="188" xr:uid="{16BE30E7-78BA-4199-9927-2EBC3DCF2AD3}"/>
    <cellStyle name="___1202_SMS TO CHINA 2" xfId="189" xr:uid="{71F6DF45-9922-4495-8AC5-2F9390E39F2F}"/>
    <cellStyle name="___Book1" xfId="190" xr:uid="{A1CCE484-2748-47A7-A767-A1B9DA798516}"/>
    <cellStyle name="___Book1 2" xfId="191" xr:uid="{F44A5FE6-7A08-4EEE-AA0A-FDD7E5DAB25E}"/>
    <cellStyle name="___Book1 2 2" xfId="192" xr:uid="{E0E6F446-2A77-4B26-AB69-564A88B66D97}"/>
    <cellStyle name="___Book1 3" xfId="193" xr:uid="{040093ED-436A-4314-9942-AB763E8CA231}"/>
    <cellStyle name="___Book1 4" xfId="194" xr:uid="{7FC6CC24-83C5-4830-81B0-95B52F56C459}"/>
    <cellStyle name="___Book1 5" xfId="195" xr:uid="{03DFEADD-5A34-4E8A-83D2-EDE3C3B3D3C6}"/>
    <cellStyle name="___Book1_CMP &amp; the rating of thread" xfId="196" xr:uid="{79317CFC-1FEE-4115-BBAE-83403F99B236}"/>
    <cellStyle name="___Book1_CMP &amp; the rating of thread 2" xfId="197" xr:uid="{A161B8CE-B94B-496E-BF96-54573A7D98BE}"/>
    <cellStyle name="___Book1_CMP &amp; the rating of thread 2 2" xfId="198" xr:uid="{48CBF0A7-7CDF-429D-A6C4-A4131B1131DC}"/>
    <cellStyle name="___Book1_CMP &amp; the rating of thread 2 3" xfId="199" xr:uid="{B3CFB711-DA83-4CF0-81F2-595FD80D1AA2}"/>
    <cellStyle name="___Book1_CMP &amp; the rating of thread 3" xfId="200" xr:uid="{6AB5E6F3-47A8-423F-B09A-CF266EE44EF2}"/>
    <cellStyle name="___Book1_CMP &amp; the rating of thread 4" xfId="201" xr:uid="{E1E6685E-3172-45AD-9920-A45936086E54}"/>
    <cellStyle name="___Book1_CMP &amp; the rating of thread_Copy of 2010-5-10 Kotai fabric - PO#1456REV (2)" xfId="202" xr:uid="{F6908124-4076-4991-8B72-741E2E05A502}"/>
    <cellStyle name="___Book1_CMP &amp; the rating of thread_Copy of 2010-5-10 Kotai fabric - PO#1456REV (2) 2" xfId="203" xr:uid="{CAE669B9-D96C-4539-9C97-C5953EE15D7B}"/>
    <cellStyle name="___Book1_CMP &amp; the rating of thread_Copy of 2010-5-10 Kotai fabric - PO#1456REV (2) 2 2" xfId="204" xr:uid="{C58681C9-2F25-46BE-8229-8127E196EE32}"/>
    <cellStyle name="___Book1_CMP &amp; the rating of thread_Copy of 2010-5-10 Kotai fabric - PO#1456REV (2) 2 3" xfId="205" xr:uid="{7A73D104-AF49-4B41-BEA2-E024738C8075}"/>
    <cellStyle name="___Book1_CMP &amp; the rating of thread_Copy of 2010-5-10 Kotai fabric - PO#1456REV (2) 3" xfId="206" xr:uid="{19600C7F-9A28-4206-9348-01D60315FFB7}"/>
    <cellStyle name="___Book1_CMP &amp; the rating of thread_Copy of 2010-5-10 Kotai fabric - PO#1456REV (2) 4" xfId="207" xr:uid="{DDCE4105-F516-4E8A-A853-E38393C5983A}"/>
    <cellStyle name="___Book1_CMP &amp; the rating of thread_Copy of 2010-5-10 Kotai fabric - PO#1456REV (2)_TROISE FILL" xfId="208" xr:uid="{9FC9599D-BE2D-42AD-BA8B-50C1C365FB31}"/>
    <cellStyle name="___Book1_CMP &amp; the rating of thread_Copy of the status of KOTAI fabric 21-10" xfId="209" xr:uid="{1982E9E1-5975-4066-AC15-B9931531ED56}"/>
    <cellStyle name="___Book1_CMP &amp; the rating of thread_Copy of the status of KOTAI fabric 21-10_TROISE FILL" xfId="210" xr:uid="{82C104D4-0686-41C5-B1C5-4739C5702AA1}"/>
    <cellStyle name="___Book1_CMP &amp; the rating of thread_kotai fabric - first order for AW10 (status)" xfId="211" xr:uid="{4F7A7788-0070-45A9-9035-0525E62FE7E9}"/>
    <cellStyle name="___Book1_CMP &amp; the rating of thread_kotai fabric - first order for AW10 (status) 2" xfId="212" xr:uid="{13414703-DFEC-442D-8375-1FB8860837F1}"/>
    <cellStyle name="___Book1_CMP &amp; the rating of thread_kotai fabric - first order for AW10 (status) 2 2" xfId="213" xr:uid="{3D65CDA9-7AE3-4506-8F41-DC2757F0B1FF}"/>
    <cellStyle name="___Book1_CMP &amp; the rating of thread_kotai fabric - first order for AW10 (status) 2 3" xfId="214" xr:uid="{4091A80F-97D8-406E-BF63-B364D9211586}"/>
    <cellStyle name="___Book1_CMP &amp; the rating of thread_kotai fabric - first order for AW10 (status) 3" xfId="215" xr:uid="{1933097E-7DF4-4FFF-BB52-3D33AA51773F}"/>
    <cellStyle name="___Book1_CMP &amp; the rating of thread_kotai fabric - first order for AW10 (status) 4" xfId="216" xr:uid="{DD08D9BD-9EA5-4E5F-9239-640833BE1E0E}"/>
    <cellStyle name="___Book1_CMP &amp; the rating of thread_kotai fabric - first order for AW10 (status)_TROISE FILL" xfId="217" xr:uid="{4025F4D5-7480-45DC-82B2-9D5D2A0DE0F9}"/>
    <cellStyle name="___Book1_CMP &amp; the rating of thread_The composition of fabric" xfId="218" xr:uid="{118D62E7-E97A-4D2F-A012-0EA6AF6FD672}"/>
    <cellStyle name="___Book1_CMP &amp; the rating of thread_The composition of fabric 2" xfId="219" xr:uid="{96047F45-E056-407F-AE28-473E2FDABA19}"/>
    <cellStyle name="___Book1_Copy of Copy of Copy of Fabric balance for AW10 pro" xfId="220" xr:uid="{2A83C9F9-8530-4B39-8723-52D0FCF612BF}"/>
    <cellStyle name="___Book1_Copy of Copy of Copy of Fabric balance for AW10 pro 2" xfId="221" xr:uid="{CF132C7B-CE05-4BEB-863F-036CA812287D}"/>
    <cellStyle name="___Book1_Copy of Copy of Copy of Fabric balance for AW10 pro 2 2" xfId="222" xr:uid="{59FBDCE5-B1EE-49EE-B7E0-546016F4CDB7}"/>
    <cellStyle name="___Book1_Copy of Copy of Copy of Fabric balance for AW10 pro 2 3" xfId="223" xr:uid="{C06D2607-C880-4AFC-BD17-152300E0372E}"/>
    <cellStyle name="___Book1_Copy of Copy of Copy of Fabric balance for AW10 pro 3" xfId="224" xr:uid="{A76E14F5-9355-4924-AEB1-504E429AAB90}"/>
    <cellStyle name="___Book1_Copy of Copy of Copy of Fabric balance for AW10 pro 4" xfId="225" xr:uid="{0F665F25-354D-434F-A567-345E790B856A}"/>
    <cellStyle name="___Book1_Copy of Copy of Copy of Fabric balance for AW10 pro_Copy of the status of KOTAI fabric 21-10" xfId="226" xr:uid="{E1B9CF12-2D02-459E-8ECF-5D1F645FA4BC}"/>
    <cellStyle name="___Book1_Copy of Copy of Copy of Fabric balance for AW10 pro_Copy of the status of KOTAI fabric 21-10_TROISE FILL" xfId="227" xr:uid="{A2D319A6-BE4C-451F-91D5-8F5C145B681F}"/>
    <cellStyle name="___Book1_Copy of Copy of Copy of Fabric balance for AW10 pro_The composition of fabric" xfId="228" xr:uid="{031B8FEA-F96B-4D4C-95EC-62FDDE062BCB}"/>
    <cellStyle name="___Book1_Copy of Copy of Copy of Fabric balance for AW10 pro_The composition of fabric 2" xfId="229" xr:uid="{0D63153E-F53A-42C9-9A68-BB3A2FE2A047}"/>
    <cellStyle name="___Book1_Copy of Copy of Fabric balance for AW10 pro" xfId="230" xr:uid="{41FA3837-04DB-46AD-9219-521CD1D663C8}"/>
    <cellStyle name="___Book1_Copy of Copy of Fabric balance for AW10 pro 2" xfId="231" xr:uid="{3467DE8F-FA62-436E-A599-7F95714E862B}"/>
    <cellStyle name="___Book1_Copy of Copy of Fabric balance for AW10 pro 2 2" xfId="232" xr:uid="{0E128562-DBC6-46A8-8B31-BEA558DEC406}"/>
    <cellStyle name="___Book1_Copy of Copy of Fabric balance for AW10 pro 2 3" xfId="233" xr:uid="{573A813D-F4EF-4754-97E3-DB51037BCBCC}"/>
    <cellStyle name="___Book1_Copy of Copy of Fabric balance for AW10 pro 3" xfId="234" xr:uid="{FD23AF60-21C1-43D7-8B3B-E54E352283E7}"/>
    <cellStyle name="___Book1_Copy of Copy of Fabric balance for AW10 pro 4" xfId="235" xr:uid="{0F1105A6-550C-4509-9C74-542E544FF416}"/>
    <cellStyle name="___Book1_Copy of Copy of Fabric balance for AW10 pro_Copy of the status of KOTAI fabric 21-10" xfId="236" xr:uid="{87FE04CF-F2C2-42C6-8260-D78F4E20C4CB}"/>
    <cellStyle name="___Book1_Copy of Copy of Fabric balance for AW10 pro_Copy of the status of KOTAI fabric 21-10_TROISE FILL" xfId="237" xr:uid="{F3884069-C8D2-4517-B37F-761CEB350A68}"/>
    <cellStyle name="___Book1_Copy of Copy of Fabric balance for AW10 pro_The composition of fabric" xfId="238" xr:uid="{C5F9E44B-FB57-4A96-BE7A-E5EF2465A920}"/>
    <cellStyle name="___Book1_Copy of Copy of Fabric balance for AW10 pro_The composition of fabric 2" xfId="239" xr:uid="{9294D01A-4248-413B-9345-EC64FF46BB88}"/>
    <cellStyle name="___Book1_Copy of Fabric balance for AW10 pro" xfId="240" xr:uid="{5C825FA3-3992-4EF4-89A3-EFE693276361}"/>
    <cellStyle name="___Book1_Copy of Fabric balance for AW10 pro 2" xfId="241" xr:uid="{1AAC0EAB-158E-4D79-BEDB-66185FE10D05}"/>
    <cellStyle name="___Book1_Copy of Fabric balance for AW10 pro 2 2" xfId="242" xr:uid="{1DADA7AD-1C4C-474C-A795-30DB63D2FB56}"/>
    <cellStyle name="___Book1_Copy of Fabric balance for AW10 pro 2 3" xfId="243" xr:uid="{44D33FA2-F3C2-4F92-8D34-C170647C9AAE}"/>
    <cellStyle name="___Book1_Copy of Fabric balance for AW10 pro 3" xfId="244" xr:uid="{BAE4CC8C-BDB7-4075-8D49-D601F27F966B}"/>
    <cellStyle name="___Book1_Copy of Fabric balance for AW10 pro 4" xfId="245" xr:uid="{6EB164FA-6EC4-4AB7-BCAC-3D04DE87BC1B}"/>
    <cellStyle name="___Book1_Copy of Fabric balance for AW10 pro_Copy of the status of KOTAI fabric 21-10" xfId="246" xr:uid="{28FDFF02-9B13-4EE9-B1AD-6240F6DE03DB}"/>
    <cellStyle name="___Book1_Copy of Fabric balance for AW10 pro_Copy of the status of KOTAI fabric 21-10_TROISE FILL" xfId="247" xr:uid="{63EA41A6-72F4-44A2-A4D8-76D3DE8B7355}"/>
    <cellStyle name="___Book1_Copy of Fabric balance for AW10 pro_The composition of fabric" xfId="248" xr:uid="{7C24F270-724E-4DE0-B355-EB9AD7C2A9F7}"/>
    <cellStyle name="___Book1_Copy of Fabric balance for AW10 pro_The composition of fabric 2" xfId="249" xr:uid="{C66AA3B0-58DB-46BE-A977-33F397F4FD3A}"/>
    <cellStyle name="___Book1_Copy of the status of KOTAI fabric 21-10" xfId="250" xr:uid="{8D54ECE5-8A42-45FC-898B-618196943864}"/>
    <cellStyle name="___Book1_Copy of the status of KOTAI fabric 21-10_TROISE FILL" xfId="251" xr:uid="{E40E7DE0-4FC8-4A38-8691-E2895DF1F075}"/>
    <cellStyle name="___Book1_Fabric balance for AW10 pro" xfId="252" xr:uid="{0BDCFC90-2B26-445D-AF93-E2D2626DB2B0}"/>
    <cellStyle name="___Book1_Fabric balance for AW10 pro 2" xfId="253" xr:uid="{5EED4DD3-FE65-4F2D-88B1-34B55CE5378A}"/>
    <cellStyle name="___Book1_Fabric balance for AW10 pro 2 2" xfId="254" xr:uid="{7DC015E4-4B4F-415D-9639-C16E4BDF464E}"/>
    <cellStyle name="___Book1_Fabric balance for AW10 pro 2 3" xfId="255" xr:uid="{9455B2A9-3A8B-4B3E-BFBA-41F647BC75C9}"/>
    <cellStyle name="___Book1_Fabric balance for AW10 pro 3" xfId="256" xr:uid="{E62463B6-D1C3-4CB6-88D2-D988992B9F32}"/>
    <cellStyle name="___Book1_Fabric balance for AW10 pro 4" xfId="257" xr:uid="{B3AD9745-07A5-413E-A259-116173459346}"/>
    <cellStyle name="___Book1_Fabric balance for AW10 pro_Copy of 2010-5-10 Kotai fabric - PO#1456REV (2)" xfId="258" xr:uid="{D4C00A92-27EE-49BD-8EFF-E7852F84500B}"/>
    <cellStyle name="___Book1_Fabric balance for AW10 pro_Copy of 2010-5-10 Kotai fabric - PO#1456REV (2) 2" xfId="259" xr:uid="{0E5E2B49-25D1-4ACE-B7E8-A2A5CF025304}"/>
    <cellStyle name="___Book1_Fabric balance for AW10 pro_Copy of 2010-5-10 Kotai fabric - PO#1456REV (2) 2 2" xfId="260" xr:uid="{C9146F90-FE1C-45D2-94ED-33D641AABB06}"/>
    <cellStyle name="___Book1_Fabric balance for AW10 pro_Copy of 2010-5-10 Kotai fabric - PO#1456REV (2) 2 3" xfId="261" xr:uid="{29BDCA78-8A3A-434A-8355-AE66C96A4E47}"/>
    <cellStyle name="___Book1_Fabric balance for AW10 pro_Copy of 2010-5-10 Kotai fabric - PO#1456REV (2) 3" xfId="262" xr:uid="{C36D6F5B-D38A-4B33-9521-7EFFFD2F7D8B}"/>
    <cellStyle name="___Book1_Fabric balance for AW10 pro_Copy of 2010-5-10 Kotai fabric - PO#1456REV (2) 4" xfId="263" xr:uid="{59DA2E85-91B4-4AB1-9EB1-D76439248A0F}"/>
    <cellStyle name="___Book1_Fabric balance for AW10 pro_Copy of 2010-5-10 Kotai fabric - PO#1456REV (2)_TROISE FILL" xfId="264" xr:uid="{42D07844-8BA0-4A35-B3B2-14141DFB68CE}"/>
    <cellStyle name="___Book1_Fabric balance for AW10 pro_Copy of the status of KOTAI fabric 21-10" xfId="265" xr:uid="{619AEB9E-6C8B-4A3C-8C01-397F8A7E29AC}"/>
    <cellStyle name="___Book1_Fabric balance for AW10 pro_Copy of the status of KOTAI fabric 21-10_TROISE FILL" xfId="266" xr:uid="{D214DAAE-130E-414E-A348-75E0527EF727}"/>
    <cellStyle name="___Book1_Fabric balance for AW10 pro_kotai fabric - first order for AW10 (status)" xfId="267" xr:uid="{11B536CD-E09A-4BDA-8EA1-253D06963E7C}"/>
    <cellStyle name="___Book1_Fabric balance for AW10 pro_kotai fabric - first order for AW10 (status) 2" xfId="268" xr:uid="{59980065-6030-4EC3-8A2B-6AE5BD049193}"/>
    <cellStyle name="___Book1_Fabric balance for AW10 pro_kotai fabric - first order for AW10 (status) 2 2" xfId="269" xr:uid="{6193F05B-1E0E-4782-9C65-FB4269902C0C}"/>
    <cellStyle name="___Book1_Fabric balance for AW10 pro_kotai fabric - first order for AW10 (status) 2 3" xfId="270" xr:uid="{F91F1B24-0FCE-432F-B2A2-2987187EA6F8}"/>
    <cellStyle name="___Book1_Fabric balance for AW10 pro_kotai fabric - first order for AW10 (status) 3" xfId="271" xr:uid="{E7AF2B60-D74E-435C-AE8F-235EDC769CFB}"/>
    <cellStyle name="___Book1_Fabric balance for AW10 pro_kotai fabric - first order for AW10 (status) 4" xfId="272" xr:uid="{227375BE-1FA9-48CB-BDB6-68328B4A17A5}"/>
    <cellStyle name="___Book1_Fabric balance for AW10 pro_kotai fabric - first order for AW10 (status)_TROISE FILL" xfId="273" xr:uid="{9622E466-5423-4E3B-8F2A-5E267285B5DF}"/>
    <cellStyle name="___Book1_Fabric balance for AW10 pro_The composition of fabric" xfId="274" xr:uid="{0B47C956-1F7A-49BB-83D5-A1AB3ECD2CB8}"/>
    <cellStyle name="___Book1_Fabric balance for AW10 pro_The composition of fabric 2" xfId="275" xr:uid="{48A0FCA5-31B8-415B-9B6F-63078F030D9A}"/>
    <cellStyle name="___Book1_Fabric balance for SPRING 2012 sample sms ( RV 22.06)" xfId="276" xr:uid="{9BA55083-02E6-485C-8052-4DC05D4EFAB4}"/>
    <cellStyle name="___Book1_Fabric balance for SPRING 2012 sample sms ( RV 22.06) 2" xfId="277" xr:uid="{5750539C-6B4B-4894-903C-6420D09348C1}"/>
    <cellStyle name="___Book1_Fabric balance for SPRING 2012 sample sms ( RV 22.06) 3" xfId="278" xr:uid="{5805A76E-FC26-46FD-83FB-F53055C70EAA}"/>
    <cellStyle name="___Book1_Fabric balance for SPRING 2012 sample sms ( RV 22.06) 4" xfId="279" xr:uid="{CC78C407-7D1C-4E73-A9CE-7844AA9BC1D6}"/>
    <cellStyle name="___Book1_kotai fabric - first order for AW10 (status)" xfId="280" xr:uid="{76589E37-6D34-4213-94ED-EC0E77745FA9}"/>
    <cellStyle name="___Book1_kotai fabric - first order for AW10 (status) 2" xfId="281" xr:uid="{3164E8B4-0BCE-4C8E-BD01-134BA727F6D2}"/>
    <cellStyle name="___Book1_kotai fabric - first order for AW10 (status) 2 2" xfId="282" xr:uid="{13985C1F-2485-4B19-9B46-167B010098DE}"/>
    <cellStyle name="___Book1_kotai fabric - first order for AW10 (status) 2 3" xfId="283" xr:uid="{68F9332D-E889-4F50-AA70-83E9BB343B89}"/>
    <cellStyle name="___Book1_kotai fabric - first order for AW10 (status) 3" xfId="284" xr:uid="{598325BA-9ED1-4488-94EC-BA8D458F8971}"/>
    <cellStyle name="___Book1_kotai fabric - first order for AW10 (status) 4" xfId="285" xr:uid="{4C5B0A78-8032-4E59-B505-4C69E2A62F59}"/>
    <cellStyle name="___Book1_kotai fabric - first order for AW10 (status)_TROISE FILL" xfId="286" xr:uid="{042CBE53-E2B8-4AF9-9166-811CED163B4B}"/>
    <cellStyle name="___Book1_Result Red Store Jun" xfId="287" xr:uid="{DADF19D4-34C9-4C16-8902-F346A84E8346}"/>
    <cellStyle name="___Book1_Result Red Store Jun 2" xfId="288" xr:uid="{96E1636C-8946-43D5-A0CA-1003B76C5BFC}"/>
    <cellStyle name="___Book1_Result Red Store Jun 2 2" xfId="289" xr:uid="{F221369E-E44D-405D-99FF-ED1BF52AE787}"/>
    <cellStyle name="___Book1_Result Red Store Jun 3" xfId="290" xr:uid="{99A04A19-3DE2-4A86-8FBD-9043379D547D}"/>
    <cellStyle name="___Book1_SMS TO CHINA" xfId="291" xr:uid="{7BC3DB70-807F-4AFD-AC1F-9E2028A29A1F}"/>
    <cellStyle name="___Book1_SMS TO CHINA 2" xfId="292" xr:uid="{EDB48941-37D2-480D-B3A7-EA545A0F3084}"/>
    <cellStyle name="___Book1_SPRING - Trim 2nd" xfId="293" xr:uid="{D9616E3D-B37D-48F5-9848-00C4CBDA608D}"/>
    <cellStyle name="___Book1_SPRING - Trim 2nd 2" xfId="294" xr:uid="{BB6A2F0A-4053-438A-8F55-118BCD093D22}"/>
    <cellStyle name="___Book1_SS11 PO" xfId="295" xr:uid="{51628383-8C82-412F-83BE-36C55E282988}"/>
    <cellStyle name="___Book1_SS11 PO 2" xfId="296" xr:uid="{F59BC9C8-D785-498F-B3B5-9A74DF7B0B19}"/>
    <cellStyle name="___Book1_SS11 PO 2 2" xfId="297" xr:uid="{B5984F9D-86DF-4364-8805-AC1EE7EFFB4D}"/>
    <cellStyle name="___Book1_SS11 PO 2 3" xfId="298" xr:uid="{07383C33-9195-46EE-9ACE-1567CF0F1F84}"/>
    <cellStyle name="___Book1_SS11 PO 3" xfId="299" xr:uid="{7DCF8B97-C344-47D9-B4AA-B44A1965167A}"/>
    <cellStyle name="___Book1_SS11 PO 4" xfId="300" xr:uid="{33F83366-BAA0-4887-9A7B-60AADEC46FAF}"/>
    <cellStyle name="___Book1_SS11 PO_TROISE FILL" xfId="301" xr:uid="{3BC7B493-4D70-4A63-A82B-6B7FB75511C2}"/>
    <cellStyle name="___Book1_SS11 PO-office" xfId="302" xr:uid="{95C7C33A-D5F4-4378-83DE-1AC93E4C0949}"/>
    <cellStyle name="___Book1_SS11 PO-office 2" xfId="303" xr:uid="{B729C091-4F55-40A8-BC3F-FCFAF247B20A}"/>
    <cellStyle name="___Book1_SS11 PO-office 2 2" xfId="304" xr:uid="{90EA88EA-DFB9-4928-BD2A-F4C6F7C888F4}"/>
    <cellStyle name="___Book1_SS11 PO-office 2 3" xfId="305" xr:uid="{5D3022F0-CC59-4EFE-A609-8AA84526CFD2}"/>
    <cellStyle name="___Book1_SS11 PO-office 3" xfId="306" xr:uid="{929E8210-D223-4B60-A0DF-E42FA09027C4}"/>
    <cellStyle name="___Book1_SS11 PO-office 4" xfId="307" xr:uid="{75EA7D8E-1C46-461E-9082-D6174532A56A}"/>
    <cellStyle name="___Book1_SS11 PO-office_TROISE FILL" xfId="308" xr:uid="{AFB8BD94-1289-4FD9-8B5E-B5DD38B62268}"/>
    <cellStyle name="___Book1_SUMMER 2011 - TRIM UN007" xfId="309" xr:uid="{2FE7C6B3-02A5-4CB0-8068-9D46D6AEFFE7}"/>
    <cellStyle name="___Book1_SUMMER 2011 - TRIM UN007 2" xfId="310" xr:uid="{20BDD00F-4670-4452-8887-720966101617}"/>
    <cellStyle name="___Book1_The composition of fabric" xfId="311" xr:uid="{2FB69FA2-2962-4E4C-AE15-D8B183098915}"/>
    <cellStyle name="___Book1_The composition of fabric 2" xfId="312" xr:uid="{0E9646F5-FD46-41C9-93D8-8D009B9ACFAA}"/>
    <cellStyle name="___Book1_the plan for trims SS11" xfId="313" xr:uid="{D79EA793-B80E-4953-A77B-D00075C0FEDB}"/>
    <cellStyle name="___Book1_the plan for trims SS11_TROISE FILL" xfId="314" xr:uid="{052D0D57-634D-4F9B-BAE6-50EA67E033FE}"/>
    <cellStyle name="___Book1_Trim balance for Atreebute" xfId="315" xr:uid="{D29E1B10-A6B1-42D5-84EF-E18281CC07BC}"/>
    <cellStyle name="___Book1_Trim balance for Atreebute 2" xfId="316" xr:uid="{A42F4041-AF28-4157-A491-FA69BC74DFF9}"/>
    <cellStyle name="___Book1_Trim balance for AW10" xfId="317" xr:uid="{E152B19E-F6D5-4585-8447-247107A43E86}"/>
    <cellStyle name="___Book1_Trim balance for AW10 2" xfId="318" xr:uid="{46E37682-17C6-4DD4-B367-D206EC713745}"/>
    <cellStyle name="___Book1_Trim balance for AW10 2 2" xfId="319" xr:uid="{AC442F0F-A693-4382-80A6-493E6D0DC7BB}"/>
    <cellStyle name="___Book1_Trim balance for AW10 2 3" xfId="320" xr:uid="{F7B19A77-6BCC-4643-BFE1-8AA604F5A621}"/>
    <cellStyle name="___Book1_Trim balance for AW10 3" xfId="321" xr:uid="{FEA58F59-C438-4461-BE74-6155142ACB47}"/>
    <cellStyle name="___Book1_Trim balance for AW10 4" xfId="322" xr:uid="{DFF84CCF-8A91-4190-87DF-95B6502E9931}"/>
    <cellStyle name="___Book1_Trim balance for AW10_TROISE FILL" xfId="323" xr:uid="{4B06D0A1-1EC5-435E-AB6E-751DCEB07D88}"/>
    <cellStyle name="___Book1_Trim balance for SS11" xfId="324" xr:uid="{5F722E07-BED9-4251-B254-546A043FDA97}"/>
    <cellStyle name="___Book1_Trim balance for SS11 2" xfId="325" xr:uid="{4F728ED4-37F7-46B1-81A6-F24919CA58C8}"/>
    <cellStyle name="___Book1_Trim balance for SS11 2 2" xfId="326" xr:uid="{928EF843-AC81-4CC8-9CCB-800973FA495A}"/>
    <cellStyle name="___Book1_Trim balance for SS11 2 3" xfId="327" xr:uid="{EC19C67D-66E8-49C1-B01D-31921394CF7E}"/>
    <cellStyle name="___Book1_Trim balance for SS11 3" xfId="328" xr:uid="{FB71896C-ADF7-41D1-B877-B17DCB033E9F}"/>
    <cellStyle name="___Book1_Trim balance for SS11 4" xfId="329" xr:uid="{4C6B96D2-F075-45DA-92E8-19453C86AB67}"/>
    <cellStyle name="___Book1_Trim balance for SS11_TROISE FILL" xfId="330" xr:uid="{355C5433-E09A-463B-8B41-D735F952C0EE}"/>
    <cellStyle name="___kc-elec system check list" xfId="331" xr:uid="{2AF2352D-E85B-4ADF-8423-3F8C797BDA8E}"/>
    <cellStyle name="___kc-elec system check list 2" xfId="332" xr:uid="{767DF0F6-5F58-4899-BDA9-8D0A634B480D}"/>
    <cellStyle name="___kc-elec system check list 3" xfId="333" xr:uid="{B7C4AD0B-AF0F-4176-AFA0-3FA10683589D}"/>
    <cellStyle name="___kc-elec system check list 3 2" xfId="334" xr:uid="{04FA9A15-3DCE-4474-BF4C-B16C589D0CB6}"/>
    <cellStyle name="___kc-elec system check list 4" xfId="335" xr:uid="{83B58F3D-475C-4934-84D0-7FAB19C40765}"/>
    <cellStyle name="___kc-elec system check list_Copy of the quotation from KOTAI (2)" xfId="336" xr:uid="{27C62413-6700-4925-831C-4B16C224FCC3}"/>
    <cellStyle name="___kc-elec system check list_Copy of the quotation from KOTAI (2) 2" xfId="337" xr:uid="{7C9198B3-4A68-445D-ACE6-DA1D0B21CD11}"/>
    <cellStyle name="___kc-elec system check list_Copy of the quotation from KOTAI (2) 3" xfId="338" xr:uid="{DC552173-234C-467D-93F8-1A310B4823E2}"/>
    <cellStyle name="___kc-elec system check list_Copy of the quotation from KOTAI (2) 3 2" xfId="339" xr:uid="{D91D83B7-72BE-47A9-B489-FD8EE217C17D}"/>
    <cellStyle name="___kc-elec system check list_Copy of the quotation from KOTAI (2) 4" xfId="340" xr:uid="{01E91DB4-408D-417B-B39C-597BE01FC48C}"/>
    <cellStyle name="___kc-elec system check list_Copy of the quotation from KOTAI (2)_PO BAO GIA-DUNG" xfId="341" xr:uid="{C7C44B03-B161-4C35-A2E1-CFB3A3679645}"/>
    <cellStyle name="___kc-elec system check list_Copy of the quotation from KOTAI (2)_SPRING - Trim 2nd" xfId="342" xr:uid="{D5CA3560-249C-4D2A-9484-E106F6B54F60}"/>
    <cellStyle name="___kc-elec system check list_Copy of the quotation from KOTAI (2)_SUMMER 2011 - TRIM UN007" xfId="343" xr:uid="{07AE4F23-54A3-4115-B632-EDA3D772285E}"/>
    <cellStyle name="___kc-elec system check list_Copy of the quotation from KOTAI (2)_Trim balance for Atreebute" xfId="344" xr:uid="{1E87B3CB-F40F-4BA5-9518-F021F2C21050}"/>
    <cellStyle name="___kc-elec system check list_Copy of the quotation from KOTAI (2)_Trim balance for Atreebute 1ST" xfId="345" xr:uid="{F9CAC6DC-5F94-44C9-AC58-922BA3AA160A}"/>
    <cellStyle name="___kc-elec system check list_Copy of the quotation from KOTAI (2)_Trim balance for SS11" xfId="346" xr:uid="{302385CD-627C-4E8C-BA97-9D690A143C51}"/>
    <cellStyle name="___kc-elec system check list_Copy of the quotation from KOTAI (2)_Trim balance for SS11 2" xfId="347" xr:uid="{E408B560-F54F-49A5-ACF4-41AF6F64DA18}"/>
    <cellStyle name="___kc-elec system check list_Copy of the quotation from KOTAI (2)_Trim balance for SS11 3" xfId="348" xr:uid="{534561CE-6D3B-4F7F-8DA5-669D2DAC4F4A}"/>
    <cellStyle name="___kc-elec system check list_Copy of the quotation from KOTAI (2)_Trim balance for SS11 4" xfId="349" xr:uid="{FAF93CDC-4C43-4F68-BA89-D221F5A1263C}"/>
    <cellStyle name="___kc-elec system check list_Copy of the quotation from KOTAI (2)_TROISE FILL" xfId="350" xr:uid="{22876CD9-B969-4203-A004-007E3BD763E0}"/>
    <cellStyle name="___kc-elec system check list_Copy of the quotation from KOTAI (2)_YKK#135" xfId="351" xr:uid="{4AC250CC-990A-424A-A9AE-3DE7658A142F}"/>
    <cellStyle name="___kc-elec system check list_PO BAO GIA-DUNG" xfId="352" xr:uid="{A1183F53-C028-419A-9FCC-E6C883FA554A}"/>
    <cellStyle name="___kc-elec system check list_SMS TO CHINA" xfId="353" xr:uid="{904A82F0-720C-4FD8-8546-6B2D8BD6D083}"/>
    <cellStyle name="___kc-elec system check list_SMS TO CHINA_Courier Invoice 29-Jun '11" xfId="354" xr:uid="{9912BB04-9B2D-4F2B-9D5A-C635E32F92BE}"/>
    <cellStyle name="___kc-elec system check list_SMS TO CHINA_Statement of Account-Munster-2011" xfId="355" xr:uid="{6F3E0471-8A75-4AFF-A720-E2C3FAA4CE33}"/>
    <cellStyle name="___kc-elec system check list_SPRING - Trim 2nd" xfId="356" xr:uid="{D366FAE0-40F9-48DB-92FC-6186A11A1801}"/>
    <cellStyle name="___kc-elec system check list_SUMMER 2011 - TRIM UN007" xfId="357" xr:uid="{0417E02C-36BF-4711-B1F3-D1EAAC465E2A}"/>
    <cellStyle name="___kc-elec system check list_Trim balance for Atreebute" xfId="358" xr:uid="{AF99464B-79AE-4F3E-B57B-00290704BC91}"/>
    <cellStyle name="___kc-elec system check list_Trim balance for Atreebute 1ST" xfId="359" xr:uid="{48B9D43D-6FF0-4087-BAD8-C1B34EE249E6}"/>
    <cellStyle name="___kc-elec system check list_Trim balance for SS11" xfId="360" xr:uid="{82638D7E-B719-40B9-80A1-8ECF99E427B6}"/>
    <cellStyle name="___kc-elec system check list_Trim balance for SS11 2" xfId="361" xr:uid="{9F7C3208-A27D-4595-9D4F-F27F724DEDFF}"/>
    <cellStyle name="___kc-elec system check list_Trim balance for SS11 3" xfId="362" xr:uid="{2BC4E9C3-43A5-49EB-9553-EC463ACAE1E1}"/>
    <cellStyle name="___kc-elec system check list_Trim balance for SS11 4" xfId="363" xr:uid="{6F55ADFF-5EF8-4E8C-8E28-DFE7AF2F36F0}"/>
    <cellStyle name="___kc-elec system check list_TROISE FILL" xfId="364" xr:uid="{619E3E06-C863-4386-820C-49DD4AF7E10A}"/>
    <cellStyle name="___kc-elec system check list_YKK#135" xfId="365" xr:uid="{F19C3C47-694C-4531-991C-567798C2059D}"/>
    <cellStyle name="___PRODUCT DETAIL Q1" xfId="366" xr:uid="{9C933CAC-ECBD-4766-934E-4419E1AB668E}"/>
    <cellStyle name="___PRODUCT DETAIL Q1 2" xfId="367" xr:uid="{54CC4862-E62C-48EC-A166-58E502B22CD5}"/>
    <cellStyle name="___PRODUCT DETAIL Q1 2 2" xfId="368" xr:uid="{5ABFFBBD-5C1B-4B24-AC79-025029D43CD8}"/>
    <cellStyle name="___PRODUCT DETAIL Q1 2 3" xfId="369" xr:uid="{546D7D7B-BAC6-4894-9888-8B48A9AFDBA2}"/>
    <cellStyle name="___PRODUCT DETAIL Q1 3" xfId="370" xr:uid="{57D36E2B-7020-4890-9E7B-E2464C0CB25A}"/>
    <cellStyle name="___PRODUCT DETAIL Q1 4" xfId="371" xr:uid="{3F7BACCF-B33F-4A45-81DD-0E1A81A0F046}"/>
    <cellStyle name="_FS2008AVA-M10-REV-04" xfId="372" xr:uid="{8ECEB8B4-1B65-43BE-AC24-0620E66AB0F8}"/>
    <cellStyle name="_FS2008AVA-M10-REV-04 2" xfId="373" xr:uid="{07E41FE9-75D5-4DB4-BABA-360220CBA996}"/>
    <cellStyle name="_FS2008AVA-M10-REV-04 2 2" xfId="374" xr:uid="{D56FF914-E439-439F-A13D-D81F3210512A}"/>
    <cellStyle name="_FS2008AVA-M10-REV-04 3" xfId="375" xr:uid="{74C05A1C-EC0C-40F3-BCF1-7E2A00060B3B}"/>
    <cellStyle name="_Interfood - November report 170209 - final" xfId="376" xr:uid="{C72D0F1A-7895-4A09-B8B6-4387218137CF}"/>
    <cellStyle name="_Interfood - November report 170209 - final 2" xfId="377" xr:uid="{20F1E1DE-427D-4721-95A7-C25AF8ADC936}"/>
    <cellStyle name="_Interfood - November report 170209 - final 3" xfId="378" xr:uid="{6C5985F2-E6DC-49F5-A562-DBA393FCBC09}"/>
    <cellStyle name="_Interfood - November report 170209 - final 4" xfId="379" xr:uid="{9E4CB76E-418E-4727-A82D-A78BE6074297}"/>
    <cellStyle name="_KT (2)" xfId="380" xr:uid="{5AD60612-9CDF-450D-9E0E-A852B23BDBD4}"/>
    <cellStyle name="_KT (2) 2" xfId="381" xr:uid="{6590FF82-E3BD-4354-9006-3E1DE7AF938A}"/>
    <cellStyle name="_KT (2) 2 2" xfId="382" xr:uid="{FA930426-F349-4A23-8FA4-1D1899C85115}"/>
    <cellStyle name="_KT (2) 3" xfId="383" xr:uid="{2011889F-F659-44D4-8A8B-13A8AF387A99}"/>
    <cellStyle name="_KT (2)_1" xfId="384" xr:uid="{42001BDC-20F4-4923-941D-0CC04AF46C00}"/>
    <cellStyle name="_KT (2)_1 2" xfId="385" xr:uid="{1935AA9C-E43C-48C7-9ECA-A76086046DA9}"/>
    <cellStyle name="_KT (2)_1 2 2" xfId="386" xr:uid="{55B034AB-0F16-4384-A4B8-08F1F2107022}"/>
    <cellStyle name="_KT (2)_1 3" xfId="387" xr:uid="{95C9C22B-9885-4798-BE8F-C813B48D37F7}"/>
    <cellStyle name="_KT (2)_2" xfId="388" xr:uid="{BE247D61-3E07-4705-B720-26FD15FA4F91}"/>
    <cellStyle name="_KT (2)_2 2" xfId="389" xr:uid="{3B7BA7C6-310F-45AE-8770-B866BA739107}"/>
    <cellStyle name="_KT (2)_2 2 2" xfId="390" xr:uid="{F9F7DCC2-E3C8-4552-8774-488A6D219767}"/>
    <cellStyle name="_KT (2)_2 3" xfId="391" xr:uid="{D82FFF87-D8DD-442D-8EE3-724E52FC26BF}"/>
    <cellStyle name="_KT (2)_2_TG-TH" xfId="392" xr:uid="{2FADA6A7-1F8C-46E2-88EA-9F5F9817B875}"/>
    <cellStyle name="_KT (2)_2_TG-TH 2" xfId="393" xr:uid="{75134235-F1CD-46D0-95A4-0456506E1B7E}"/>
    <cellStyle name="_KT (2)_2_TG-TH 2 2" xfId="394" xr:uid="{F8506C3E-5C63-45FF-B687-EE39DC757E8E}"/>
    <cellStyle name="_KT (2)_2_TG-TH 3" xfId="395" xr:uid="{2ABDFA7B-C6D6-4FB1-BD0F-B6DD9DB0706D}"/>
    <cellStyle name="_KT (2)_3" xfId="396" xr:uid="{835924DC-32A6-42F1-99AD-233F23A707A9}"/>
    <cellStyle name="_KT (2)_3 2" xfId="397" xr:uid="{7C0B21A8-4FFC-4339-A574-2CD0B1FF2682}"/>
    <cellStyle name="_KT (2)_3 2 2" xfId="398" xr:uid="{6ADB9BE6-136A-4EC6-A586-99EA6690382F}"/>
    <cellStyle name="_KT (2)_3 3" xfId="399" xr:uid="{05A78593-EA24-48DF-A8F2-10268458CBD7}"/>
    <cellStyle name="_KT (2)_3_TG-TH" xfId="400" xr:uid="{F2098BCE-21F3-4C82-82CE-0CB315E72506}"/>
    <cellStyle name="_KT (2)_3_TG-TH 2" xfId="401" xr:uid="{2A327DFD-0B7A-486A-AA58-FD25C03F315E}"/>
    <cellStyle name="_KT (2)_3_TG-TH 2 2" xfId="402" xr:uid="{455A3C43-562C-45FD-B835-B7089DD5CADB}"/>
    <cellStyle name="_KT (2)_3_TG-TH 3" xfId="403" xr:uid="{790AEE26-0CB9-492D-9EF7-1F8DA4815F3B}"/>
    <cellStyle name="_KT (2)_4" xfId="404" xr:uid="{F7DE82CB-5C70-4A4B-98DD-554515AAE168}"/>
    <cellStyle name="_KT (2)_4 2" xfId="405" xr:uid="{258FDC48-97CC-4938-9A05-7FAF398E53E3}"/>
    <cellStyle name="_KT (2)_4 2 2" xfId="406" xr:uid="{4723E5E2-3C37-4F2D-B58B-26E0B82112AC}"/>
    <cellStyle name="_KT (2)_4 3" xfId="407" xr:uid="{D6979B55-6661-4809-AA2D-515137A58AA2}"/>
    <cellStyle name="_KT (2)_4_TG-TH" xfId="408" xr:uid="{64E095B6-6A7F-4434-B9F4-2900913096EC}"/>
    <cellStyle name="_KT (2)_4_TG-TH 2" xfId="409" xr:uid="{1A2910F6-1A46-4597-A208-B597B87BF6E9}"/>
    <cellStyle name="_KT (2)_4_TG-TH 2 2" xfId="410" xr:uid="{A29966D6-7A35-454D-A782-10CF5CBE8CDD}"/>
    <cellStyle name="_KT (2)_4_TG-TH 3" xfId="411" xr:uid="{261FB36F-7330-4812-8B55-76FDCCF53B1B}"/>
    <cellStyle name="_KT (2)_5" xfId="412" xr:uid="{45249581-722D-4FF4-BB37-FFB576C550CA}"/>
    <cellStyle name="_KT (2)_5 2" xfId="413" xr:uid="{99C1A335-C462-403D-B93E-CCF7C6B5B64C}"/>
    <cellStyle name="_KT (2)_5 2 2" xfId="414" xr:uid="{283AD149-37C0-4458-BBDC-F65A5FC996A5}"/>
    <cellStyle name="_KT (2)_5 3" xfId="415" xr:uid="{3A30D266-608E-4378-A495-44A00F95A6CC}"/>
    <cellStyle name="_KT (2)_TG-TH" xfId="416" xr:uid="{4B9B476B-6BD6-4C30-ADBE-FDDDE0180BEA}"/>
    <cellStyle name="_KT (2)_TG-TH 2" xfId="417" xr:uid="{CE7C53B9-36EC-4A4B-8976-D2E5F6BA09CE}"/>
    <cellStyle name="_KT (2)_TG-TH 2 2" xfId="418" xr:uid="{2D2E5031-803C-4151-981C-002EDA6A66BD}"/>
    <cellStyle name="_KT (2)_TG-TH 3" xfId="419" xr:uid="{4974E577-0B51-45AB-974F-DCC70FBE06E1}"/>
    <cellStyle name="_KT_TG" xfId="420" xr:uid="{3B45AC8A-EC80-42D7-B2A7-14D8A994834B}"/>
    <cellStyle name="_KT_TG 2" xfId="421" xr:uid="{B9A3DCFF-6C7B-4C41-965D-F8D5B708160D}"/>
    <cellStyle name="_KT_TG 2 2" xfId="422" xr:uid="{3D382C1A-2213-41AA-B4F7-1BE9DD167633}"/>
    <cellStyle name="_KT_TG 3" xfId="423" xr:uid="{E81D4C1D-094F-4826-93BF-32DBEC0F0DAC}"/>
    <cellStyle name="_KT_TG_1" xfId="424" xr:uid="{F6C589FD-482F-4754-88CF-B3F839E9C934}"/>
    <cellStyle name="_KT_TG_1 2" xfId="425" xr:uid="{859AFF63-8D2B-4BC9-9666-E64C1F0D4012}"/>
    <cellStyle name="_KT_TG_1 2 2" xfId="426" xr:uid="{F1A40F52-458A-44AD-90B8-6F4313A6C98C}"/>
    <cellStyle name="_KT_TG_1 3" xfId="427" xr:uid="{78559CA3-4957-4400-A6E8-C52DE6E3DEFD}"/>
    <cellStyle name="_KT_TG_2" xfId="428" xr:uid="{A0AD672F-B898-48C1-B9D1-E4360AB29DBF}"/>
    <cellStyle name="_KT_TG_2 2" xfId="429" xr:uid="{CA5703C2-22C0-4241-96EF-80069E590156}"/>
    <cellStyle name="_KT_TG_2 2 2" xfId="430" xr:uid="{4DC8B488-361D-4A80-89E3-D7A591F8FC01}"/>
    <cellStyle name="_KT_TG_2 3" xfId="431" xr:uid="{A289D6EA-DCE6-43F1-8D91-E55F5B73A49E}"/>
    <cellStyle name="_KT_TG_3" xfId="432" xr:uid="{159AF18A-6C86-4E84-ABF5-07BA978B4ACE}"/>
    <cellStyle name="_KT_TG_3 2" xfId="433" xr:uid="{30B02043-AD29-4D40-8AD0-E2282D9A21C4}"/>
    <cellStyle name="_KT_TG_3 2 2" xfId="434" xr:uid="{C02B64BB-08C6-45F5-8ACE-0FBB10CA5EE9}"/>
    <cellStyle name="_KT_TG_3 3" xfId="435" xr:uid="{545ADA80-7231-4046-B752-F7E55F569DF3}"/>
    <cellStyle name="_KT_TG_4" xfId="436" xr:uid="{F3D931B5-D7D2-4D04-8C32-489CB3DE5978}"/>
    <cellStyle name="_KT_TG_4 2" xfId="437" xr:uid="{6158BAD1-07CD-496C-B4D7-DC5DACEEE1A0}"/>
    <cellStyle name="_KT_TG_4 2 2" xfId="438" xr:uid="{56FC9DA3-F585-4C63-B81B-6B76650E49BC}"/>
    <cellStyle name="_KT_TG_4 3" xfId="439" xr:uid="{9599C0BC-2A30-4089-9C37-174C4CA80934}"/>
    <cellStyle name="_TG-TH" xfId="440" xr:uid="{36D95073-B7A9-4BCF-A98E-3F516A8E8909}"/>
    <cellStyle name="_TG-TH 2" xfId="441" xr:uid="{AA7A4BBC-A197-43B7-83D9-6BA31250BB0D}"/>
    <cellStyle name="_TG-TH 2 2" xfId="442" xr:uid="{23E1E2FB-2EC4-444F-BD8C-B25F6FBE499D}"/>
    <cellStyle name="_TG-TH 3" xfId="443" xr:uid="{935E7D77-1EF5-4E81-8F08-49998EFAF638}"/>
    <cellStyle name="_TG-TH_1" xfId="444" xr:uid="{88A57EB6-2295-4235-B1D2-EA3BE8F75FF6}"/>
    <cellStyle name="_TG-TH_1 2" xfId="445" xr:uid="{B1E3C9ED-9762-4DB9-A736-4F64744F2DED}"/>
    <cellStyle name="_TG-TH_1 2 2" xfId="446" xr:uid="{EB3C4E66-8A81-4130-B1A2-758A779EE0EE}"/>
    <cellStyle name="_TG-TH_1 3" xfId="447" xr:uid="{6F945727-D8EB-4F52-BCDD-E10C24FD1156}"/>
    <cellStyle name="_TG-TH_2" xfId="448" xr:uid="{7886051E-8BE4-40D2-83B7-594D28872DF1}"/>
    <cellStyle name="_TG-TH_2 2" xfId="449" xr:uid="{BDAAA8EB-81EB-450F-8B78-2099EA6D182A}"/>
    <cellStyle name="_TG-TH_2 2 2" xfId="450" xr:uid="{14160DC5-6943-4D24-AC44-8E911CA23AE3}"/>
    <cellStyle name="_TG-TH_2 3" xfId="451" xr:uid="{95735033-8403-4907-97DD-88C7BE78787A}"/>
    <cellStyle name="_TG-TH_3" xfId="452" xr:uid="{501D4D21-DED1-4433-9D5C-8B6F8566C304}"/>
    <cellStyle name="_TG-TH_3 2" xfId="453" xr:uid="{0D953EE1-A315-48F6-A2F8-EEA0D7D32024}"/>
    <cellStyle name="_TG-TH_3 2 2" xfId="454" xr:uid="{C4E6D12A-CE53-4AA4-B99B-47202F3B2DFE}"/>
    <cellStyle name="_TG-TH_3 3" xfId="455" xr:uid="{A4532613-2BB1-40CB-9196-0F9AA93FD738}"/>
    <cellStyle name="_TG-TH_4" xfId="456" xr:uid="{CA187BCD-BD9D-464B-ABEB-321F75FC30D2}"/>
    <cellStyle name="_TG-TH_4 2" xfId="457" xr:uid="{173D2F97-FA69-440A-BCD1-F795093DCA1D}"/>
    <cellStyle name="_TG-TH_4 2 2" xfId="458" xr:uid="{175D8F8B-B58E-47A8-B84C-A6342D6AB48B}"/>
    <cellStyle name="_TG-TH_4 3" xfId="459" xr:uid="{14FA1EC3-FB96-47F7-8E2D-B2A026852BD4}"/>
    <cellStyle name="0" xfId="3" xr:uid="{00000000-0005-0000-0000-000000000000}"/>
    <cellStyle name="0_2ND SUMMER 09" xfId="4" xr:uid="{00000000-0005-0000-0000-000001000000}"/>
    <cellStyle name="0_Atreebutes fab balance" xfId="460" xr:uid="{4514DA44-2772-401E-B016-6E961D6E8A13}"/>
    <cellStyle name="0_AW10 Costing - desktop" xfId="461" xr:uid="{C5E14566-C74F-4089-A330-C10855EF3F07}"/>
    <cellStyle name="0_AW10 Costing - desktop 2" xfId="462" xr:uid="{BA931E84-2487-4A90-B55F-AE267894C621}"/>
    <cellStyle name="0_AW10 Costing - desktop_AW11 Atreebutes fabric balance sheet" xfId="463" xr:uid="{37AF6F3D-F5DB-42BF-BEC0-462DE3FAC4DD}"/>
    <cellStyle name="0_AW10 Costing - desktop_Copy of #1542-1-revised quotation (2)" xfId="464" xr:uid="{5CA47BCD-B6DF-4939-86B7-200F729DE803}"/>
    <cellStyle name="0_AW10 Costing - desktop_Copy of 2010-5-10 Kotai fabric - PO#1456REV (2)" xfId="465" xr:uid="{4006E556-34B9-49ED-8FB5-1E7392E08272}"/>
    <cellStyle name="0_AW10 Costing - desktop_Copy of the status of KOTAI fabric 21-10" xfId="466" xr:uid="{AE69B8D0-ECD1-4DF7-8D7C-A1E3280DAF54}"/>
    <cellStyle name="0_AW10 Costing - desktop_Fabric balance for AW10 pro" xfId="467" xr:uid="{CCA18619-097C-4A88-B84D-BB1F9DE4A695}"/>
    <cellStyle name="0_AW10 Costing - desktop_kotai fabric - first order for AW10 (status)" xfId="468" xr:uid="{590DF680-A316-466E-AAD1-C11B49A87A18}"/>
    <cellStyle name="0_AW10 Costing - desktop_MA expense (AW10 &amp; SS11)" xfId="469" xr:uid="{E395CAB3-6BE3-4462-A1F4-25AADA16FBAA}"/>
    <cellStyle name="0_AW10 Costing - desktop_MA expense (AW10 &amp; SS11) 2" xfId="470" xr:uid="{6D70807B-BE7A-4256-9A4F-039D2AA33D44}"/>
    <cellStyle name="0_AW10 Costing - desktop_MA expense (AW10 &amp; SS11)_AW11 Atreebutes fabric balance sheet" xfId="471" xr:uid="{797CD2CC-C88D-43A9-B6CF-B842D24CCEC0}"/>
    <cellStyle name="0_AW10 Costing - desktop_MA expense (AW10 &amp; SS11)_QUICK SILVER fab balance" xfId="472" xr:uid="{C1849BCF-176C-4E00-8CC8-F5090CD1794E}"/>
    <cellStyle name="0_AW10 Costing - desktop_MA expense (AW10 &amp; SS11)_QUICK SILVER fab balance 2" xfId="473" xr:uid="{2D98445D-2ABC-4ED5-BD5F-009B20E1DD90}"/>
    <cellStyle name="0_AW10 Costing - desktop_MA expense (AW10 &amp; SS11)_SPRING - Trim 2nd" xfId="474" xr:uid="{26146D32-FAFE-4E55-9E23-BAEEA0BEA4AD}"/>
    <cellStyle name="0_AW10 Costing - desktop_MA expense (AW10 &amp; SS11)_SPRING 2011 - TRIM 1st" xfId="475" xr:uid="{241A014E-AA78-4759-8398-CE68F4112700}"/>
    <cellStyle name="0_AW10 Costing - desktop_MA expense (AW10 &amp; SS11)_SPRING 2011 - TRIM 2nd" xfId="476" xr:uid="{3E1D02E9-4856-4CF5-9041-54D392EF8980}"/>
    <cellStyle name="0_AW10 Costing - desktop_MA expense (AW10 &amp; SS11)_SS12 Atreebutes fab balance" xfId="477" xr:uid="{83EEBB61-A100-4618-ABBD-CED328AFFC7E}"/>
    <cellStyle name="0_AW10 Costing - desktop_MA expense (AW10 &amp; SS11)_The composition of fabric" xfId="478" xr:uid="{097B95C6-567F-4EF3-A0FD-85DE6E739850}"/>
    <cellStyle name="0_AW10 Costing - desktop_PO BAO GIA-DUNG" xfId="479" xr:uid="{445D7274-2B64-4969-AC61-7638D5D26725}"/>
    <cellStyle name="0_AW10 Costing - desktop_QUICK SILVER fab balance" xfId="480" xr:uid="{A196BAA6-9D6B-4C5B-A538-C0AEEDFD8ED4}"/>
    <cellStyle name="0_AW10 Costing - desktop_QUICK SILVER fab balance 2" xfId="481" xr:uid="{9CD98738-5131-411F-A82C-57DCE0885A33}"/>
    <cellStyle name="0_AW10 Costing - desktop_SPRING - Trim 2nd" xfId="482" xr:uid="{B34B488A-9759-4CA5-BCD2-13CF241B170A}"/>
    <cellStyle name="0_AW10 Costing - desktop_SPRING 2011 - TRIM 1st" xfId="483" xr:uid="{48CF542A-530D-4D66-8E6A-F64D942E75E1}"/>
    <cellStyle name="0_AW10 Costing - desktop_SPRING 2011 - TRIM 2nd" xfId="484" xr:uid="{74C900AD-0219-46ED-B354-0424D252EB45}"/>
    <cellStyle name="0_AW10 Costing - desktop_SS12 Atreebutes fab balance" xfId="485" xr:uid="{076D6DFF-6E0E-4ED9-83A3-44B17A1D34AD}"/>
    <cellStyle name="0_AW10 Costing - desktop_SUMMER 2011 - TRIM UN007" xfId="486" xr:uid="{090498D6-BECC-4891-B583-D7D8DB26CC73}"/>
    <cellStyle name="0_AW10 Costing - desktop_The composition of fabric" xfId="487" xr:uid="{0E027557-7024-4E4B-B3C5-981FF660A960}"/>
    <cellStyle name="0_AW10 Costing - desktop_Trim balance for Atreebute" xfId="488" xr:uid="{35EC1755-C4C1-4CD3-9EB5-5A9EECA6C7AE}"/>
    <cellStyle name="0_AW10 Costing - desktop_Trim balance for Atreebute 1ST" xfId="489" xr:uid="{2909DA97-7ABF-4EE0-9763-4D10F7E2C3FA}"/>
    <cellStyle name="0_AW10 Costing - desktop_Trim balance for SS11" xfId="490" xr:uid="{012549BC-287C-4B9F-A5FC-545F780DA165}"/>
    <cellStyle name="0_AW10 Costing - desktop_YKK#135" xfId="491" xr:uid="{B3E310D1-00DA-4C1B-AEA1-E24EB50AD19C}"/>
    <cellStyle name="0_AW10 Costing - desktop_YKK#135 2" xfId="492" xr:uid="{7B09F312-E338-42B3-8817-D224589B650E}"/>
    <cellStyle name="0_AW10 Costing - desktop_YKK#135_PO BAO GIA-DUNG" xfId="493" xr:uid="{257D6A29-2385-492E-B453-D8EB1AF04C5C}"/>
    <cellStyle name="0_AW10 Costing - desktop_YKK#135_SPRING - Trim 2nd" xfId="494" xr:uid="{288A8547-D495-449B-AAE0-25DDE5F9B8CC}"/>
    <cellStyle name="0_AW10 Costing - desktop_YKK#135_Trim balance for Atreebute" xfId="495" xr:uid="{CD59BCEB-1CDF-4BB0-B15C-22CB5BB91FB6}"/>
    <cellStyle name="0_AW10 Costing - desktop_YKK#135_Trim balance for Atreebute 1ST" xfId="496" xr:uid="{C90E2CCC-57B0-47B8-86EC-7314CE0C9020}"/>
    <cellStyle name="0_AW10 qty" xfId="497" xr:uid="{208B3EAD-02B1-4FB7-82DD-86EB4ED0BF94}"/>
    <cellStyle name="0_AW10 qty 2" xfId="498" xr:uid="{D08598B0-A26F-4A6E-9DBB-00905FB06F06}"/>
    <cellStyle name="0_AW10 qty_AW11 Atreebutes fabric balance sheet" xfId="499" xr:uid="{C3E77A82-0522-453C-B765-3B9C0D7AE7C6}"/>
    <cellStyle name="0_AW10 qty_Copy of #1542-1-revised quotation (2)" xfId="500" xr:uid="{353D6BC3-9D69-4DBF-B59C-ADBD2AC90186}"/>
    <cellStyle name="0_AW10 qty_Copy of the status of KOTAI fabric 21-10" xfId="501" xr:uid="{7FB1284A-8FDB-491B-91C3-ECAB128BF44D}"/>
    <cellStyle name="0_AW10 qty_Fabric balance for AW10 pro" xfId="502" xr:uid="{190DAA54-0684-4469-8D6A-3FB26957C0D5}"/>
    <cellStyle name="0_AW10 qty_MA expense (AW10 &amp; SS11)" xfId="503" xr:uid="{64F58F9B-F40B-4EEF-BFA2-0E6471E43FB2}"/>
    <cellStyle name="0_AW10 qty_MA expense (AW10 &amp; SS11) 2" xfId="504" xr:uid="{8E35085B-5316-4D5F-94E6-07D9BFAE5044}"/>
    <cellStyle name="0_AW10 qty_MA expense (AW10 &amp; SS11)_AW11 Atreebutes fabric balance sheet" xfId="505" xr:uid="{9C1422C4-3E2D-47B2-BDB0-0F862A006A56}"/>
    <cellStyle name="0_AW10 qty_MA expense (AW10 &amp; SS11)_QUICK SILVER fab balance" xfId="506" xr:uid="{015673D8-173D-46C1-A340-E95A58AB4214}"/>
    <cellStyle name="0_AW10 qty_MA expense (AW10 &amp; SS11)_QUICK SILVER fab balance 2" xfId="507" xr:uid="{3CAAEF22-398D-44AB-BCE9-7F7D96A809BD}"/>
    <cellStyle name="0_AW10 qty_MA expense (AW10 &amp; SS11)_SPRING - Trim 2nd" xfId="508" xr:uid="{0283F846-7DD7-42A1-8ACF-61AAAA2BB9F9}"/>
    <cellStyle name="0_AW10 qty_MA expense (AW10 &amp; SS11)_SPRING 2011 - TRIM 1st" xfId="509" xr:uid="{0390D915-D2C0-47C4-8F3F-EBCEBF668BF6}"/>
    <cellStyle name="0_AW10 qty_MA expense (AW10 &amp; SS11)_SPRING 2011 - TRIM 2nd" xfId="510" xr:uid="{874663B2-2E20-4973-8F77-5D1D37C9AB79}"/>
    <cellStyle name="0_AW10 qty_MA expense (AW10 &amp; SS11)_SS12 Atreebutes fab balance" xfId="511" xr:uid="{3B6F7DE6-E4E1-49BB-89CA-67F8AF17F1EF}"/>
    <cellStyle name="0_AW10 qty_MA expense (AW10 &amp; SS11)_The composition of fabric" xfId="512" xr:uid="{402A4393-9CD4-424F-BCF8-D6CC2EF5650E}"/>
    <cellStyle name="0_AW10 qty_PO BAO GIA-DUNG" xfId="513" xr:uid="{81DC6436-566E-4CA9-AF9E-00B5A8F28DEC}"/>
    <cellStyle name="0_AW10 qty_QUICK SILVER fab balance" xfId="514" xr:uid="{BF95108C-8730-40CA-8A87-149355579F04}"/>
    <cellStyle name="0_AW10 qty_QUICK SILVER fab balance 2" xfId="515" xr:uid="{22AE7C13-3876-4CC2-A7D8-667552FD0E2B}"/>
    <cellStyle name="0_AW10 qty_SPRING - Trim 2nd" xfId="516" xr:uid="{745C670B-3C00-4BCC-89EF-425CD7D0C790}"/>
    <cellStyle name="0_AW10 qty_SPRING 2011 - TRIM 1st" xfId="517" xr:uid="{44DBAC27-809D-4D50-B0B9-9710469B1024}"/>
    <cellStyle name="0_AW10 qty_SPRING 2011 - TRIM 2nd" xfId="518" xr:uid="{4754DA70-D49B-4903-9F04-F90CEFB63F38}"/>
    <cellStyle name="0_AW10 qty_SS12 Atreebutes fab balance" xfId="519" xr:uid="{39AF7BEC-8ACE-4D84-AA46-54DC95CCA563}"/>
    <cellStyle name="0_AW10 qty_SUMMER 2011 - TRIM UN007" xfId="520" xr:uid="{DB03D1DC-1081-4FB5-A85C-67DB0B54AF28}"/>
    <cellStyle name="0_AW10 qty_The composition of fabric" xfId="521" xr:uid="{0CC45FDF-7BCB-4B75-8CE9-0263EDEE67BB}"/>
    <cellStyle name="0_AW10 qty_Trim balance for Atreebute" xfId="522" xr:uid="{9B6290A2-CBFB-47C3-AF3A-3AA922913B11}"/>
    <cellStyle name="0_AW10 qty_Trim balance for Atreebute 1ST" xfId="523" xr:uid="{8F555844-5FB5-48CB-BBC5-9F4FF4F06264}"/>
    <cellStyle name="0_AW10 qty_Trim balance for SS11" xfId="524" xr:uid="{24135A40-D32F-4319-98DF-AF877A772DA8}"/>
    <cellStyle name="0_AW10 qty_YKK#135" xfId="525" xr:uid="{57494B3F-03BE-4B54-91CD-94F419AE805A}"/>
    <cellStyle name="0_AW10 qty_YKK#135 2" xfId="526" xr:uid="{DDB48C6D-FBE8-403F-9A8F-F2832B0A2387}"/>
    <cellStyle name="0_AW10 qty_YKK#135_PO BAO GIA-DUNG" xfId="527" xr:uid="{67853D2D-5441-4DEF-822A-D4264CAE54A1}"/>
    <cellStyle name="0_AW10 qty_YKK#135_SPRING - Trim 2nd" xfId="528" xr:uid="{A7BE6048-A102-4496-8235-4D152CF4A01C}"/>
    <cellStyle name="0_AW10 qty_YKK#135_Trim balance for Atreebute" xfId="529" xr:uid="{0C89451D-67FB-4AC6-8C0D-F4FA0E38AFC4}"/>
    <cellStyle name="0_AW10 qty_YKK#135_Trim balance for Atreebute 1ST" xfId="530" xr:uid="{E5F0A957-298A-4813-9FC5-4D04E0A6676E}"/>
    <cellStyle name="0_CMP &amp; the rating of thread" xfId="531" xr:uid="{13BDDA29-2EEC-4ADE-B370-73FA1AFF76C3}"/>
    <cellStyle name="0_CMP &amp; the rating of thread 2" xfId="532" xr:uid="{1F991A6A-0B7C-4352-8E72-DED69DE92715}"/>
    <cellStyle name="0_CMP &amp; the rating of thread_AW11 Atreebutes fabric balance sheet" xfId="533" xr:uid="{2A1C8FC0-5600-422F-834C-59C41C908F27}"/>
    <cellStyle name="0_CMP &amp; the rating of thread_Copy of #1542-1-revised quotation (2)" xfId="534" xr:uid="{A0F908D2-8CE0-4106-BF88-58A7576F5C45}"/>
    <cellStyle name="0_CMP &amp; the rating of thread_Copy of 2010-5-10 Kotai fabric - PO#1456REV (2)" xfId="535" xr:uid="{C4236D61-7A7C-4EE1-B75A-C24C492AA1E8}"/>
    <cellStyle name="0_CMP &amp; the rating of thread_Copy of the status of KOTAI fabric 21-10" xfId="536" xr:uid="{1B939D40-84FD-4B12-A82E-482D409B78F1}"/>
    <cellStyle name="0_CMP &amp; the rating of thread_Fabric balance for AW10 pro" xfId="537" xr:uid="{EF289979-4265-4BBA-BB6D-D66233B5D1F4}"/>
    <cellStyle name="0_CMP &amp; the rating of thread_kotai fabric - first order for AW10 (status)" xfId="538" xr:uid="{A2118EB5-A4FA-4C18-A54A-CEECFFD29096}"/>
    <cellStyle name="0_CMP &amp; the rating of thread_MA expense (AW10 &amp; SS11)" xfId="539" xr:uid="{F4C77450-AAEB-4EA9-8E82-65D5105058B6}"/>
    <cellStyle name="0_CMP &amp; the rating of thread_MA expense (AW10 &amp; SS11) 2" xfId="540" xr:uid="{7DD7C68E-2ABB-476E-8926-702C68BAA92B}"/>
    <cellStyle name="0_CMP &amp; the rating of thread_MA expense (AW10 &amp; SS11)_AW11 Atreebutes fabric balance sheet" xfId="541" xr:uid="{8E6575B5-F790-4BD9-A77A-129B207FFE5D}"/>
    <cellStyle name="0_CMP &amp; the rating of thread_MA expense (AW10 &amp; SS11)_QUICK SILVER fab balance" xfId="542" xr:uid="{2C5BFF86-2F74-4CC6-A372-4B16CE479D30}"/>
    <cellStyle name="0_CMP &amp; the rating of thread_MA expense (AW10 &amp; SS11)_QUICK SILVER fab balance 2" xfId="543" xr:uid="{13C9A992-EBBE-45DF-9AFB-C77BB92CBA3E}"/>
    <cellStyle name="0_CMP &amp; the rating of thread_MA expense (AW10 &amp; SS11)_SPRING - Trim 2nd" xfId="544" xr:uid="{EA67B39F-B17C-473A-A3B7-BCBED9642714}"/>
    <cellStyle name="0_CMP &amp; the rating of thread_MA expense (AW10 &amp; SS11)_SPRING 2011 - TRIM 1st" xfId="545" xr:uid="{5EA2B409-4802-4CB1-82DA-6C34B90902D4}"/>
    <cellStyle name="0_CMP &amp; the rating of thread_MA expense (AW10 &amp; SS11)_SPRING 2011 - TRIM 2nd" xfId="546" xr:uid="{CF342878-D97F-4840-AFDE-0EB3CE4BCAEF}"/>
    <cellStyle name="0_CMP &amp; the rating of thread_MA expense (AW10 &amp; SS11)_SS12 Atreebutes fab balance" xfId="547" xr:uid="{B61ABF5E-736A-4E4E-B1C7-1F7A5B3838E0}"/>
    <cellStyle name="0_CMP &amp; the rating of thread_MA expense (AW10 &amp; SS11)_The composition of fabric" xfId="548" xr:uid="{81886C04-B39C-4496-97C1-95DA41511529}"/>
    <cellStyle name="0_CMP &amp; the rating of thread_PO BAO GIA-DUNG" xfId="549" xr:uid="{42E1BB3E-453B-4779-A243-30E9FB3CA4E4}"/>
    <cellStyle name="0_CMP &amp; the rating of thread_QUICK SILVER fab balance" xfId="550" xr:uid="{1BE86FE7-84C7-4EA6-AC68-BA5750253BBB}"/>
    <cellStyle name="0_CMP &amp; the rating of thread_QUICK SILVER fab balance 2" xfId="551" xr:uid="{2C4EDA3F-7985-4AD7-926D-3C8102D6E33B}"/>
    <cellStyle name="0_CMP &amp; the rating of thread_SPRING - Trim 2nd" xfId="552" xr:uid="{19281365-1AD7-4E2C-A5E4-65250DAA7E6D}"/>
    <cellStyle name="0_CMP &amp; the rating of thread_SPRING 2011 - TRIM 1st" xfId="553" xr:uid="{D1C2CC56-6C9C-4006-AF8A-1069445FE886}"/>
    <cellStyle name="0_CMP &amp; the rating of thread_SPRING 2011 - TRIM 2nd" xfId="554" xr:uid="{39F2D965-ECB1-4702-89D3-58FC01CDD418}"/>
    <cellStyle name="0_CMP &amp; the rating of thread_SS12 Atreebutes fab balance" xfId="555" xr:uid="{88BF0250-CDF2-46F5-A6C9-4FA97D5D59EE}"/>
    <cellStyle name="0_CMP &amp; the rating of thread_SUMMER 2011 - TRIM UN007" xfId="556" xr:uid="{531A6B0A-BF7E-415C-A92C-1930B1ABCA56}"/>
    <cellStyle name="0_CMP &amp; the rating of thread_The composition of fabric" xfId="557" xr:uid="{F5DA7AC8-697A-4C45-ABF9-8A8B36D9515B}"/>
    <cellStyle name="0_CMP &amp; the rating of thread_Trim balance for Atreebute" xfId="558" xr:uid="{013023D7-E783-4CEB-8975-6DBC429EEE3C}"/>
    <cellStyle name="0_CMP &amp; the rating of thread_Trim balance for Atreebute 1ST" xfId="559" xr:uid="{73578E20-7E66-4D61-985D-19FE3C273288}"/>
    <cellStyle name="0_CMP &amp; the rating of thread_Trim balance for SS11" xfId="560" xr:uid="{FDE0DCBF-6A83-43B5-9621-5ACA0E8AAD54}"/>
    <cellStyle name="0_CMP &amp; the rating of thread_YKK#135" xfId="561" xr:uid="{C30246B8-F3A7-4942-AF09-12AC17230EF1}"/>
    <cellStyle name="0_CMP &amp; the rating of thread_YKK#135 2" xfId="562" xr:uid="{E57F5957-12A4-4F65-9FEF-5F01F6EDF6E9}"/>
    <cellStyle name="0_CMP &amp; the rating of thread_YKK#135_PO BAO GIA-DUNG" xfId="563" xr:uid="{33C03AFD-FCF3-4C9F-B47C-F0DBFD8EE285}"/>
    <cellStyle name="0_CMP &amp; the rating of thread_YKK#135_SPRING - Trim 2nd" xfId="564" xr:uid="{1F2AE544-87BD-4F3F-97EC-EE1130CE67C9}"/>
    <cellStyle name="0_CMP &amp; the rating of thread_YKK#135_Trim balance for Atreebute" xfId="565" xr:uid="{76DF70F7-4444-4ED0-B467-7EC63B5FDC69}"/>
    <cellStyle name="0_CMP &amp; the rating of thread_YKK#135_Trim balance for Atreebute 1ST" xfId="566" xr:uid="{55F1C82E-B94F-42B1-A58E-24C881E2588F}"/>
    <cellStyle name="0_CMP &amp; thread rating" xfId="567" xr:uid="{B307ED09-2FE4-46B7-BDE4-663A04BDCA90}"/>
    <cellStyle name="0_CMP &amp; thread rating 2" xfId="568" xr:uid="{227E1DD4-D7BF-4ED5-88EA-8158CA73F852}"/>
    <cellStyle name="0_CMP &amp; thread rating_16-08-10" xfId="569" xr:uid="{2D541DF4-EE85-41AC-909D-1F258CD3B174}"/>
    <cellStyle name="0_CMP &amp; thread rating_21-05-10" xfId="570" xr:uid="{445D1DB5-06E6-4166-A193-16BD3A67F2E7}"/>
    <cellStyle name="0_CMP &amp; thread rating_Autumn 11-trim- PO" xfId="571" xr:uid="{506DBC0F-4587-4434-B7EC-EAA01B105026}"/>
    <cellStyle name="0_CMP &amp; thread rating_BAO GIA CMP MA ( SS11 )" xfId="572" xr:uid="{8E13836F-C98E-4567-B8C3-4C8EBF706FD6}"/>
    <cellStyle name="0_CMP &amp; thread rating_Copy of 11-06-10" xfId="573" xr:uid="{ED298B4B-2AAB-4791-B3DB-5D39A5BA447D}"/>
    <cellStyle name="0_CMP &amp; thread rating_Copy of Trim balance for AW10" xfId="574" xr:uid="{A2D5C47E-24CB-41FC-8D52-6331430BEB7A}"/>
    <cellStyle name="0_CMP &amp; thread rating_Copy of Trim balance for SS11" xfId="575" xr:uid="{A286B3B4-99B0-4A4A-8D20-6405E4F06C61}"/>
    <cellStyle name="0_CMP &amp; thread rating_Fabric balance for AW10 pro" xfId="576" xr:uid="{DC872207-47DB-4C74-B9FC-FC45BA7670B8}"/>
    <cellStyle name="0_CMP &amp; thread rating_PO BAO GIA-DUNG" xfId="577" xr:uid="{953E4689-77CB-42D7-B53F-470CB7483BEE}"/>
    <cellStyle name="0_CMP &amp; thread rating_SPRING - Trim 2nd" xfId="578" xr:uid="{AE4DCA97-F7D7-49D9-BD0E-5C4D4D2C56DA}"/>
    <cellStyle name="0_CMP &amp; thread rating_SS11 PO" xfId="579" xr:uid="{4A01DFF8-DA88-4734-879D-84BD707BE1FE}"/>
    <cellStyle name="0_CMP &amp; thread rating_SUMMER 2011 - TRIM UN007" xfId="580" xr:uid="{5031966B-0DD2-466F-9502-1F5C2F9F6485}"/>
    <cellStyle name="0_CMP &amp; thread rating_Trim balance for Atreebute" xfId="581" xr:uid="{54BE9B09-B15E-430B-8EED-1689D96804B1}"/>
    <cellStyle name="0_CMP &amp; thread rating_Trim balance for Atreebute 1ST" xfId="582" xr:uid="{40BAE174-0291-405B-B675-E511CC3DDB9C}"/>
    <cellStyle name="0_CMP &amp; thread rating_Trim balance for AW10" xfId="583" xr:uid="{DA00A4BB-9415-4EE3-A2E4-77D3AF2D4D82}"/>
    <cellStyle name="0_CMP &amp; thread rating_Trim balance for SS10" xfId="584" xr:uid="{D5F97096-5FB5-4FB8-9244-899B17C8F21F}"/>
    <cellStyle name="0_CMP &amp; thread rating_Trim balance for SS11" xfId="585" xr:uid="{5369230D-7EF6-495C-8129-A615878E95FF}"/>
    <cellStyle name="0_CMP &amp; thread rating_YKK#135" xfId="586" xr:uid="{BC6D82E7-9CD1-4001-AD51-B0043FF831CC}"/>
    <cellStyle name="0_Copy of AW09 Costing &amp; Pre-costing" xfId="587" xr:uid="{4E8BC1BC-F1BE-4175-9BA1-D82A8E5ACB3F}"/>
    <cellStyle name="0_Copy of AW09 Costing &amp; Pre-costing 2" xfId="588" xr:uid="{8BCFF9DD-3F5D-4FA9-A744-4C65752B472D}"/>
    <cellStyle name="0_Copy of AW09 Costing &amp; Pre-costing_AW11 Atreebutes fabric balance sheet" xfId="589" xr:uid="{C100FF95-D7B8-4821-B47B-946475BA95DB}"/>
    <cellStyle name="0_Copy of AW09 Costing &amp; Pre-costing_CMP &amp; the rating of thread" xfId="590" xr:uid="{449A32AC-B54F-4F28-A0AF-B4A650653F25}"/>
    <cellStyle name="0_Copy of AW09 Costing &amp; Pre-costing_CMP &amp; the rating of thread 2" xfId="591" xr:uid="{948CD755-295E-4306-A574-58376F24B892}"/>
    <cellStyle name="0_Copy of AW09 Costing &amp; Pre-costing_CMP &amp; the rating of thread_AW11 Atreebutes fabric balance sheet" xfId="592" xr:uid="{A3A8093B-81DB-4F88-8F17-F110C2152FC0}"/>
    <cellStyle name="0_Copy of AW09 Costing &amp; Pre-costing_CMP &amp; the rating of thread_Copy of #1542-1-revised quotation (2)" xfId="593" xr:uid="{F51C2A7F-5E29-49EE-9D55-7B4885314C4E}"/>
    <cellStyle name="0_Copy of AW09 Costing &amp; Pre-costing_CMP &amp; the rating of thread_Copy of 2010-5-10 Kotai fabric - PO#1456REV (2)" xfId="594" xr:uid="{83346F88-AA10-4B6F-9225-D89024583DD1}"/>
    <cellStyle name="0_Copy of AW09 Costing &amp; Pre-costing_CMP &amp; the rating of thread_Copy of the status of KOTAI fabric 21-10" xfId="595" xr:uid="{2F897A3A-32FC-4FA8-BE45-4E8D12CEC724}"/>
    <cellStyle name="0_Copy of AW09 Costing &amp; Pre-costing_CMP &amp; the rating of thread_Fabric balance for AW10 pro" xfId="596" xr:uid="{83FB2A60-83D2-413D-9052-23D5FF77A693}"/>
    <cellStyle name="0_Copy of AW09 Costing &amp; Pre-costing_CMP &amp; the rating of thread_kotai fabric - first order for AW10 (status)" xfId="597" xr:uid="{61936B4D-8DF4-4058-8D49-0C721957DC48}"/>
    <cellStyle name="0_Copy of AW09 Costing &amp; Pre-costing_CMP &amp; the rating of thread_MA expense (AW10 &amp; SS11)" xfId="598" xr:uid="{478CF1C9-2393-43C5-85BA-A0D601AA0F4E}"/>
    <cellStyle name="0_Copy of AW09 Costing &amp; Pre-costing_CMP &amp; the rating of thread_MA expense (AW10 &amp; SS11) 2" xfId="599" xr:uid="{3A89A5C0-6E90-469B-8331-1C1438BBFA3B}"/>
    <cellStyle name="0_Copy of AW09 Costing &amp; Pre-costing_CMP &amp; the rating of thread_MA expense (AW10 &amp; SS11)_AW11 Atreebutes fabric balance sheet" xfId="600" xr:uid="{2BA45D0E-F2D1-4724-AE21-18CEC4A7AC22}"/>
    <cellStyle name="0_Copy of AW09 Costing &amp; Pre-costing_CMP &amp; the rating of thread_MA expense (AW10 &amp; SS11)_QUICK SILVER fab balance" xfId="601" xr:uid="{98F57115-401A-4D30-8D63-18B5AC3D1807}"/>
    <cellStyle name="0_Copy of AW09 Costing &amp; Pre-costing_CMP &amp; the rating of thread_MA expense (AW10 &amp; SS11)_QUICK SILVER fab balance 2" xfId="602" xr:uid="{A7CA509F-CEA4-46C5-B216-E32AF29B1488}"/>
    <cellStyle name="0_Copy of AW09 Costing &amp; Pre-costing_CMP &amp; the rating of thread_MA expense (AW10 &amp; SS11)_SPRING - Trim 2nd" xfId="603" xr:uid="{58FFE82E-4C19-4E20-9FA6-22677C064F0E}"/>
    <cellStyle name="0_Copy of AW09 Costing &amp; Pre-costing_CMP &amp; the rating of thread_MA expense (AW10 &amp; SS11)_SPRING 2011 - TRIM 1st" xfId="604" xr:uid="{A550D6C5-2D91-4310-B47E-C63EFA5A5C76}"/>
    <cellStyle name="0_Copy of AW09 Costing &amp; Pre-costing_CMP &amp; the rating of thread_MA expense (AW10 &amp; SS11)_SPRING 2011 - TRIM 2nd" xfId="605" xr:uid="{9FE4CCB9-7355-496A-8683-7A910CE5E246}"/>
    <cellStyle name="0_Copy of AW09 Costing &amp; Pre-costing_CMP &amp; the rating of thread_MA expense (AW10 &amp; SS11)_SS12 Atreebutes fab balance" xfId="606" xr:uid="{1B488077-E487-49B8-A299-B03934414BF0}"/>
    <cellStyle name="0_Copy of AW09 Costing &amp; Pre-costing_CMP &amp; the rating of thread_MA expense (AW10 &amp; SS11)_The composition of fabric" xfId="607" xr:uid="{AC100A02-043E-41F6-84BE-2B3FA9112FC6}"/>
    <cellStyle name="0_Copy of AW09 Costing &amp; Pre-costing_CMP &amp; the rating of thread_PO BAO GIA-DUNG" xfId="608" xr:uid="{F6EA3D81-443C-44AF-BA9F-C08DBDC2855C}"/>
    <cellStyle name="0_Copy of AW09 Costing &amp; Pre-costing_CMP &amp; the rating of thread_QUICK SILVER fab balance" xfId="609" xr:uid="{79ACA8D9-8560-4FE4-B9B5-CDE7AFE976A9}"/>
    <cellStyle name="0_Copy of AW09 Costing &amp; Pre-costing_CMP &amp; the rating of thread_QUICK SILVER fab balance 2" xfId="610" xr:uid="{C602A8A5-F05B-4021-BB6C-42BA11184EF4}"/>
    <cellStyle name="0_Copy of AW09 Costing &amp; Pre-costing_CMP &amp; the rating of thread_SPRING - Trim 2nd" xfId="611" xr:uid="{C9381D7F-676D-4C6B-8643-3FEBEB6CAA3C}"/>
    <cellStyle name="0_Copy of AW09 Costing &amp; Pre-costing_CMP &amp; the rating of thread_SPRING 2011 - TRIM 1st" xfId="612" xr:uid="{B14921C2-FE1B-42BC-BE92-31971EA8EBA3}"/>
    <cellStyle name="0_Copy of AW09 Costing &amp; Pre-costing_CMP &amp; the rating of thread_SPRING 2011 - TRIM 2nd" xfId="613" xr:uid="{966DEC25-7B11-4827-AE35-C8BF9C763CAE}"/>
    <cellStyle name="0_Copy of AW09 Costing &amp; Pre-costing_CMP &amp; the rating of thread_SS12 Atreebutes fab balance" xfId="614" xr:uid="{AB0A28AF-8070-4551-8CDB-8AAF3639D29C}"/>
    <cellStyle name="0_Copy of AW09 Costing &amp; Pre-costing_CMP &amp; the rating of thread_SUMMER 2011 - TRIM UN007" xfId="615" xr:uid="{4B1700D9-285D-4454-B9A7-F541A263DB67}"/>
    <cellStyle name="0_Copy of AW09 Costing &amp; Pre-costing_CMP &amp; the rating of thread_The composition of fabric" xfId="616" xr:uid="{C3F197C6-BD6C-4BE9-997E-E079E9C400BF}"/>
    <cellStyle name="0_Copy of AW09 Costing &amp; Pre-costing_CMP &amp; the rating of thread_Trim balance for Atreebute" xfId="617" xr:uid="{B0C85C40-598A-4B04-9F90-0C9B09049790}"/>
    <cellStyle name="0_Copy of AW09 Costing &amp; Pre-costing_CMP &amp; the rating of thread_Trim balance for Atreebute 1ST" xfId="618" xr:uid="{039EE27A-996C-4546-8953-97924AE204ED}"/>
    <cellStyle name="0_Copy of AW09 Costing &amp; Pre-costing_CMP &amp; the rating of thread_Trim balance for SS11" xfId="619" xr:uid="{F355F240-EAAB-4360-953C-50564D472170}"/>
    <cellStyle name="0_Copy of AW09 Costing &amp; Pre-costing_CMP &amp; the rating of thread_YKK#135" xfId="620" xr:uid="{118D0AC5-BB17-4770-9CA9-377BDE93E57C}"/>
    <cellStyle name="0_Copy of AW09 Costing &amp; Pre-costing_CMP &amp; the rating of thread_YKK#135 2" xfId="621" xr:uid="{C1A393D0-E1B2-46BC-A1E0-B313879080F7}"/>
    <cellStyle name="0_Copy of AW09 Costing &amp; Pre-costing_CMP &amp; the rating of thread_YKK#135_PO BAO GIA-DUNG" xfId="622" xr:uid="{81750775-CD3F-4FC5-B19E-69B18910ECC8}"/>
    <cellStyle name="0_Copy of AW09 Costing &amp; Pre-costing_CMP &amp; the rating of thread_YKK#135_SPRING - Trim 2nd" xfId="623" xr:uid="{955E46B8-7E1E-48D6-B2FA-8C88120F304A}"/>
    <cellStyle name="0_Copy of AW09 Costing &amp; Pre-costing_CMP &amp; the rating of thread_YKK#135_Trim balance for Atreebute" xfId="624" xr:uid="{E6B198CB-FCF0-4DF0-A6AA-EE0840A70276}"/>
    <cellStyle name="0_Copy of AW09 Costing &amp; Pre-costing_CMP &amp; the rating of thread_YKK#135_Trim balance for Atreebute 1ST" xfId="625" xr:uid="{F117E723-6290-4FBF-B617-81057A6A547D}"/>
    <cellStyle name="0_Copy of AW09 Costing &amp; Pre-costing_Copy of #1542-1-revised quotation (2)" xfId="626" xr:uid="{892277BA-EA07-4945-A6D4-99826A371DBE}"/>
    <cellStyle name="0_Copy of AW09 Costing &amp; Pre-costing_Copy of Copy of Copy of Fabric balance for AW10 pro" xfId="627" xr:uid="{E8FE9CB9-A6F9-4F4C-B28F-1AA0719F8FB9}"/>
    <cellStyle name="0_Copy of AW09 Costing &amp; Pre-costing_Copy of Copy of Copy of Fabric balance for AW10 pro 2" xfId="628" xr:uid="{49DE6B27-9C93-4BB5-BFB3-9936E0BBC436}"/>
    <cellStyle name="0_Copy of AW09 Costing &amp; Pre-costing_Copy of Copy of Copy of Fabric balance for AW10 pro_AW11 Atreebutes fabric balance sheet" xfId="629" xr:uid="{32227E2E-5A4B-4DD3-B6E5-EDDDCE7B4E13}"/>
    <cellStyle name="0_Copy of AW09 Costing &amp; Pre-costing_Copy of Copy of Copy of Fabric balance for AW10 pro_Copy of #1542-1-revised quotation (2)" xfId="630" xr:uid="{D8D4FDF9-009F-478E-85C1-AB3144B9BC1C}"/>
    <cellStyle name="0_Copy of AW09 Costing &amp; Pre-costing_Copy of Copy of Copy of Fabric balance for AW10 pro_Copy of the status of KOTAI fabric 21-10" xfId="631" xr:uid="{11459DD9-3296-4191-A31A-E48CC6FB654B}"/>
    <cellStyle name="0_Copy of AW09 Costing &amp; Pre-costing_Copy of Copy of Copy of Fabric balance for AW10 pro_Fabric balance for AW10 pro" xfId="632" xr:uid="{7CE3D929-7848-436B-8725-DDA62A9A044D}"/>
    <cellStyle name="0_Copy of AW09 Costing &amp; Pre-costing_Copy of Copy of Copy of Fabric balance for AW10 pro_MA expense (AW10 &amp; SS11)" xfId="633" xr:uid="{02E4D256-5812-4581-B9EB-FFF119120EDE}"/>
    <cellStyle name="0_Copy of AW09 Costing &amp; Pre-costing_Copy of Copy of Copy of Fabric balance for AW10 pro_MA expense (AW10 &amp; SS11) 2" xfId="634" xr:uid="{4597D9C7-E85A-4798-AE14-398885BB73F4}"/>
    <cellStyle name="0_Copy of AW09 Costing &amp; Pre-costing_Copy of Copy of Copy of Fabric balance for AW10 pro_MA expense (AW10 &amp; SS11)_AW11 Atreebutes fabric balance sheet" xfId="635" xr:uid="{816DFAD4-02EE-474D-A8F0-1A77F7082EBF}"/>
    <cellStyle name="0_Copy of AW09 Costing &amp; Pre-costing_Copy of Copy of Copy of Fabric balance for AW10 pro_MA expense (AW10 &amp; SS11)_QUICK SILVER fab balance" xfId="636" xr:uid="{5D0C0E4A-1385-4395-9B18-83BF89FEB5F0}"/>
    <cellStyle name="0_Copy of AW09 Costing &amp; Pre-costing_Copy of Copy of Copy of Fabric balance for AW10 pro_MA expense (AW10 &amp; SS11)_QUICK SILVER fab balance 2" xfId="637" xr:uid="{CF8B9A48-4FB1-4E65-8173-AF81C9C47A38}"/>
    <cellStyle name="0_Copy of AW09 Costing &amp; Pre-costing_Copy of Copy of Copy of Fabric balance for AW10 pro_MA expense (AW10 &amp; SS11)_SPRING - Trim 2nd" xfId="638" xr:uid="{C056C5AB-8A90-44B0-920C-8F7F63FCC2A1}"/>
    <cellStyle name="0_Copy of AW09 Costing &amp; Pre-costing_Copy of Copy of Copy of Fabric balance for AW10 pro_MA expense (AW10 &amp; SS11)_SPRING 2011 - TRIM 1st" xfId="639" xr:uid="{00488E35-2F20-4E36-B8A4-DBBFF832A5EC}"/>
    <cellStyle name="0_Copy of AW09 Costing &amp; Pre-costing_Copy of Copy of Copy of Fabric balance for AW10 pro_MA expense (AW10 &amp; SS11)_SPRING 2011 - TRIM 2nd" xfId="640" xr:uid="{08D930E0-DA58-4B77-A6C8-6B313785D4E9}"/>
    <cellStyle name="0_Copy of AW09 Costing &amp; Pre-costing_Copy of Copy of Copy of Fabric balance for AW10 pro_MA expense (AW10 &amp; SS11)_SS12 Atreebutes fab balance" xfId="641" xr:uid="{AE6D79C3-2E44-4773-B49C-062AE0D648C3}"/>
    <cellStyle name="0_Copy of AW09 Costing &amp; Pre-costing_Copy of Copy of Copy of Fabric balance for AW10 pro_MA expense (AW10 &amp; SS11)_The composition of fabric" xfId="642" xr:uid="{926AE39B-F5A0-4F32-A157-1765A2D45048}"/>
    <cellStyle name="0_Copy of AW09 Costing &amp; Pre-costing_Copy of Copy of Copy of Fabric balance for AW10 pro_PO BAO GIA-DUNG" xfId="643" xr:uid="{B311713C-32B8-4A23-9194-48A8C1466D09}"/>
    <cellStyle name="0_Copy of AW09 Costing &amp; Pre-costing_Copy of Copy of Copy of Fabric balance for AW10 pro_QUICK SILVER fab balance" xfId="644" xr:uid="{5A20F5DA-2073-4296-91E4-8626807E991E}"/>
    <cellStyle name="0_Copy of AW09 Costing &amp; Pre-costing_Copy of Copy of Copy of Fabric balance for AW10 pro_QUICK SILVER fab balance 2" xfId="645" xr:uid="{D693D874-078D-4FA3-993A-457541C3B93D}"/>
    <cellStyle name="0_Copy of AW09 Costing &amp; Pre-costing_Copy of Copy of Copy of Fabric balance for AW10 pro_SPRING - Trim 2nd" xfId="646" xr:uid="{2E8E569F-3E65-447E-9248-242202B76F20}"/>
    <cellStyle name="0_Copy of AW09 Costing &amp; Pre-costing_Copy of Copy of Copy of Fabric balance for AW10 pro_SPRING 2011 - TRIM 1st" xfId="647" xr:uid="{81D88FF7-8C9B-49EC-B014-861A8D95A8DD}"/>
    <cellStyle name="0_Copy of AW09 Costing &amp; Pre-costing_Copy of Copy of Copy of Fabric balance for AW10 pro_SPRING 2011 - TRIM 2nd" xfId="648" xr:uid="{DEDB9012-151E-400F-A847-77B3DB247891}"/>
    <cellStyle name="0_Copy of AW09 Costing &amp; Pre-costing_Copy of Copy of Copy of Fabric balance for AW10 pro_SS12 Atreebutes fab balance" xfId="649" xr:uid="{99DD7D3C-28DB-41BB-9597-42B68621C230}"/>
    <cellStyle name="0_Copy of AW09 Costing &amp; Pre-costing_Copy of Copy of Copy of Fabric balance for AW10 pro_SUMMER 2011 - TRIM UN007" xfId="650" xr:uid="{9B8D8D5C-71FA-422D-90DA-EBF8B10EB2EC}"/>
    <cellStyle name="0_Copy of AW09 Costing &amp; Pre-costing_Copy of Copy of Copy of Fabric balance for AW10 pro_The composition of fabric" xfId="651" xr:uid="{27997E34-F1CD-4CFA-8AA7-D36939A74AC2}"/>
    <cellStyle name="0_Copy of AW09 Costing &amp; Pre-costing_Copy of Copy of Copy of Fabric balance for AW10 pro_Trim balance for Atreebute" xfId="652" xr:uid="{8165EF29-1051-467A-8A37-460B48D5057C}"/>
    <cellStyle name="0_Copy of AW09 Costing &amp; Pre-costing_Copy of Copy of Copy of Fabric balance for AW10 pro_Trim balance for Atreebute 1ST" xfId="653" xr:uid="{C60F40A8-1714-4B54-8DCB-AF650EB2C644}"/>
    <cellStyle name="0_Copy of AW09 Costing &amp; Pre-costing_Copy of Copy of Copy of Fabric balance for AW10 pro_Trim balance for SS11" xfId="654" xr:uid="{1E8509C2-3927-4A9D-A771-B3EDB89BF05A}"/>
    <cellStyle name="0_Copy of AW09 Costing &amp; Pre-costing_Copy of Copy of Copy of Fabric balance for AW10 pro_YKK#135" xfId="655" xr:uid="{C0702EB0-FBDA-4D97-8A20-A5A7C13B9885}"/>
    <cellStyle name="0_Copy of AW09 Costing &amp; Pre-costing_Copy of Copy of Copy of Fabric balance for AW10 pro_YKK#135 2" xfId="656" xr:uid="{C3023B60-044C-48C3-A189-039AA3D96EAC}"/>
    <cellStyle name="0_Copy of AW09 Costing &amp; Pre-costing_Copy of Copy of Copy of Fabric balance for AW10 pro_YKK#135_PO BAO GIA-DUNG" xfId="657" xr:uid="{EBBCEAA2-0E28-4F10-9AFA-ECC04097E00E}"/>
    <cellStyle name="0_Copy of AW09 Costing &amp; Pre-costing_Copy of Copy of Copy of Fabric balance for AW10 pro_YKK#135_SPRING - Trim 2nd" xfId="658" xr:uid="{5E4C5A0B-9DBD-433C-98C9-17C8821B4B85}"/>
    <cellStyle name="0_Copy of AW09 Costing &amp; Pre-costing_Copy of Copy of Copy of Fabric balance for AW10 pro_YKK#135_Trim balance for Atreebute" xfId="659" xr:uid="{7B4F4F65-3F10-4878-B669-AE91C88966B9}"/>
    <cellStyle name="0_Copy of AW09 Costing &amp; Pre-costing_Copy of Copy of Copy of Fabric balance for AW10 pro_YKK#135_Trim balance for Atreebute 1ST" xfId="660" xr:uid="{21340D4D-BA7C-4414-B0DC-391FD3756607}"/>
    <cellStyle name="0_Copy of AW09 Costing &amp; Pre-costing_Copy of Copy of Fabric balance for AW10 pro" xfId="661" xr:uid="{F79FD469-308A-4D4B-A47C-A0C05E08D4D9}"/>
    <cellStyle name="0_Copy of AW09 Costing &amp; Pre-costing_Copy of Copy of Fabric balance for AW10 pro 2" xfId="662" xr:uid="{37E42A1E-2B98-41FC-977B-BFF5F0D6E4E1}"/>
    <cellStyle name="0_Copy of AW09 Costing &amp; Pre-costing_Copy of Copy of Fabric balance for AW10 pro_AW11 Atreebutes fabric balance sheet" xfId="663" xr:uid="{1F675EE7-15C3-4157-8D8C-A8C2BF9AAA8E}"/>
    <cellStyle name="0_Copy of AW09 Costing &amp; Pre-costing_Copy of Copy of Fabric balance for AW10 pro_Copy of #1542-1-revised quotation (2)" xfId="664" xr:uid="{BCCB2D21-37BF-4959-B899-F81F89793D9C}"/>
    <cellStyle name="0_Copy of AW09 Costing &amp; Pre-costing_Copy of Copy of Fabric balance for AW10 pro_Copy of the status of KOTAI fabric 21-10" xfId="665" xr:uid="{E64245FF-DEF2-4583-B24D-C6E39D3727F7}"/>
    <cellStyle name="0_Copy of AW09 Costing &amp; Pre-costing_Copy of Copy of Fabric balance for AW10 pro_Fabric balance for AW10 pro" xfId="666" xr:uid="{8151DB46-57B2-4852-A7E4-464FA5FCF290}"/>
    <cellStyle name="0_Copy of AW09 Costing &amp; Pre-costing_Copy of Copy of Fabric balance for AW10 pro_MA expense (AW10 &amp; SS11)" xfId="667" xr:uid="{72DA726D-933D-4D3B-B962-9812B0CA566A}"/>
    <cellStyle name="0_Copy of AW09 Costing &amp; Pre-costing_Copy of Copy of Fabric balance for AW10 pro_MA expense (AW10 &amp; SS11) 2" xfId="668" xr:uid="{D436F02D-BCF7-4F93-96BB-BF5DA5F476C7}"/>
    <cellStyle name="0_Copy of AW09 Costing &amp; Pre-costing_Copy of Copy of Fabric balance for AW10 pro_MA expense (AW10 &amp; SS11)_AW11 Atreebutes fabric balance sheet" xfId="669" xr:uid="{46D83D82-2885-4A60-A81C-03561CE18849}"/>
    <cellStyle name="0_Copy of AW09 Costing &amp; Pre-costing_Copy of Copy of Fabric balance for AW10 pro_MA expense (AW10 &amp; SS11)_QUICK SILVER fab balance" xfId="670" xr:uid="{F5B5AA0A-CC45-4178-A57A-BA0FB9B04A59}"/>
    <cellStyle name="0_Copy of AW09 Costing &amp; Pre-costing_Copy of Copy of Fabric balance for AW10 pro_MA expense (AW10 &amp; SS11)_QUICK SILVER fab balance 2" xfId="671" xr:uid="{9B4E681B-0C62-4ACF-B19C-FC3F71D44608}"/>
    <cellStyle name="0_Copy of AW09 Costing &amp; Pre-costing_Copy of Copy of Fabric balance for AW10 pro_MA expense (AW10 &amp; SS11)_SPRING - Trim 2nd" xfId="672" xr:uid="{3164CADF-DB2E-4258-9277-26AA6325E679}"/>
    <cellStyle name="0_Copy of AW09 Costing &amp; Pre-costing_Copy of Copy of Fabric balance for AW10 pro_MA expense (AW10 &amp; SS11)_SPRING 2011 - TRIM 1st" xfId="673" xr:uid="{A4AA3CD6-28CB-4D1C-974F-E9C6825B535A}"/>
    <cellStyle name="0_Copy of AW09 Costing &amp; Pre-costing_Copy of Copy of Fabric balance for AW10 pro_MA expense (AW10 &amp; SS11)_SPRING 2011 - TRIM 2nd" xfId="674" xr:uid="{EA9825C2-2B3D-4948-8063-E1E0FF405424}"/>
    <cellStyle name="0_Copy of AW09 Costing &amp; Pre-costing_Copy of Copy of Fabric balance for AW10 pro_MA expense (AW10 &amp; SS11)_SS12 Atreebutes fab balance" xfId="675" xr:uid="{B807D853-4C4E-487D-88C2-4DDFAD855621}"/>
    <cellStyle name="0_Copy of AW09 Costing &amp; Pre-costing_Copy of Copy of Fabric balance for AW10 pro_MA expense (AW10 &amp; SS11)_The composition of fabric" xfId="676" xr:uid="{24749CFC-11D3-479A-A777-83550ACAD5F0}"/>
    <cellStyle name="0_Copy of AW09 Costing &amp; Pre-costing_Copy of Copy of Fabric balance for AW10 pro_PO BAO GIA-DUNG" xfId="677" xr:uid="{3042A87E-8CBC-46A0-B71E-2FC1ED6C9B96}"/>
    <cellStyle name="0_Copy of AW09 Costing &amp; Pre-costing_Copy of Copy of Fabric balance for AW10 pro_QUICK SILVER fab balance" xfId="678" xr:uid="{73348E23-91AA-4C85-BB87-575260980D4C}"/>
    <cellStyle name="0_Copy of AW09 Costing &amp; Pre-costing_Copy of Copy of Fabric balance for AW10 pro_QUICK SILVER fab balance 2" xfId="679" xr:uid="{C105C43E-D387-43B8-86CB-F9F16BF64957}"/>
    <cellStyle name="0_Copy of AW09 Costing &amp; Pre-costing_Copy of Copy of Fabric balance for AW10 pro_SPRING - Trim 2nd" xfId="680" xr:uid="{91BA487F-6BD4-4417-8B40-97508FA2B524}"/>
    <cellStyle name="0_Copy of AW09 Costing &amp; Pre-costing_Copy of Copy of Fabric balance for AW10 pro_SPRING 2011 - TRIM 1st" xfId="681" xr:uid="{5EF21DB8-B2C0-4731-8F8C-39087504C007}"/>
    <cellStyle name="0_Copy of AW09 Costing &amp; Pre-costing_Copy of Copy of Fabric balance for AW10 pro_SPRING 2011 - TRIM 2nd" xfId="682" xr:uid="{644366AE-D9FD-467E-BAE5-1F4101278B87}"/>
    <cellStyle name="0_Copy of AW09 Costing &amp; Pre-costing_Copy of Copy of Fabric balance for AW10 pro_SS12 Atreebutes fab balance" xfId="683" xr:uid="{14CA506A-D305-4648-AA18-424D08819BD4}"/>
    <cellStyle name="0_Copy of AW09 Costing &amp; Pre-costing_Copy of Copy of Fabric balance for AW10 pro_SUMMER 2011 - TRIM UN007" xfId="684" xr:uid="{FA6A6EE4-19FF-47A9-8635-079A16F6CAD5}"/>
    <cellStyle name="0_Copy of AW09 Costing &amp; Pre-costing_Copy of Copy of Fabric balance for AW10 pro_The composition of fabric" xfId="685" xr:uid="{A6B157FA-8B35-4790-994F-78C8997BBDB7}"/>
    <cellStyle name="0_Copy of AW09 Costing &amp; Pre-costing_Copy of Copy of Fabric balance for AW10 pro_Trim balance for Atreebute" xfId="686" xr:uid="{86DDFB6A-FB3C-44C0-9797-8B808CF6AF5C}"/>
    <cellStyle name="0_Copy of AW09 Costing &amp; Pre-costing_Copy of Copy of Fabric balance for AW10 pro_Trim balance for Atreebute 1ST" xfId="687" xr:uid="{76214C53-FADB-4FD4-9706-7EC3240412DA}"/>
    <cellStyle name="0_Copy of AW09 Costing &amp; Pre-costing_Copy of Copy of Fabric balance for AW10 pro_Trim balance for SS11" xfId="688" xr:uid="{786361F2-779A-4710-88CC-D71C25D93C8D}"/>
    <cellStyle name="0_Copy of AW09 Costing &amp; Pre-costing_Copy of Copy of Fabric balance for AW10 pro_YKK#135" xfId="689" xr:uid="{86F5C70E-3EA2-443A-81D4-2DB9DEAC8BAA}"/>
    <cellStyle name="0_Copy of AW09 Costing &amp; Pre-costing_Copy of Copy of Fabric balance for AW10 pro_YKK#135 2" xfId="690" xr:uid="{A319EC10-B198-4DB5-83B3-8BF4C9AF15AB}"/>
    <cellStyle name="0_Copy of AW09 Costing &amp; Pre-costing_Copy of Copy of Fabric balance for AW10 pro_YKK#135_PO BAO GIA-DUNG" xfId="691" xr:uid="{72458495-4E44-4A46-9F0E-3D6F571D29FA}"/>
    <cellStyle name="0_Copy of AW09 Costing &amp; Pre-costing_Copy of Copy of Fabric balance for AW10 pro_YKK#135_SPRING - Trim 2nd" xfId="692" xr:uid="{4964A615-06EF-4B8D-B7D5-98CF7446335D}"/>
    <cellStyle name="0_Copy of AW09 Costing &amp; Pre-costing_Copy of Copy of Fabric balance for AW10 pro_YKK#135_Trim balance for Atreebute" xfId="693" xr:uid="{357E72D7-CCEC-4EED-B827-3E0F1B10A35C}"/>
    <cellStyle name="0_Copy of AW09 Costing &amp; Pre-costing_Copy of Copy of Fabric balance for AW10 pro_YKK#135_Trim balance for Atreebute 1ST" xfId="694" xr:uid="{DCCF447B-4223-48A0-8CEE-ADC88EDAE2DD}"/>
    <cellStyle name="0_Copy of AW09 Costing &amp; Pre-costing_Copy of Fabric balance for AW10 pro" xfId="695" xr:uid="{20F87EF3-9E23-403F-A3C2-8CD1C446E32B}"/>
    <cellStyle name="0_Copy of AW09 Costing &amp; Pre-costing_Copy of Fabric balance for AW10 pro 2" xfId="696" xr:uid="{FE5B9739-B250-40D3-B040-41943ABB82E5}"/>
    <cellStyle name="0_Copy of AW09 Costing &amp; Pre-costing_Copy of Fabric balance for AW10 pro_AW11 Atreebutes fabric balance sheet" xfId="697" xr:uid="{60B1F216-17C9-44AC-BDE5-8EA633D29665}"/>
    <cellStyle name="0_Copy of AW09 Costing &amp; Pre-costing_Copy of Fabric balance for AW10 pro_Copy of #1542-1-revised quotation (2)" xfId="698" xr:uid="{3F5E8A94-EF67-4025-A058-76F84C4B02CC}"/>
    <cellStyle name="0_Copy of AW09 Costing &amp; Pre-costing_Copy of Fabric balance for AW10 pro_Copy of the status of KOTAI fabric 21-10" xfId="699" xr:uid="{97B08CB3-04CA-46BB-8C97-A1DEC6A10A49}"/>
    <cellStyle name="0_Copy of AW09 Costing &amp; Pre-costing_Copy of Fabric balance for AW10 pro_Fabric balance for AW10 pro" xfId="700" xr:uid="{EDA1E2F8-ACD3-44B4-B600-8CAAF2AC4472}"/>
    <cellStyle name="0_Copy of AW09 Costing &amp; Pre-costing_Copy of Fabric balance for AW10 pro_MA expense (AW10 &amp; SS11)" xfId="701" xr:uid="{FAC564EC-01B8-48EF-B0EB-D1CAA5B6EAE2}"/>
    <cellStyle name="0_Copy of AW09 Costing &amp; Pre-costing_Copy of Fabric balance for AW10 pro_MA expense (AW10 &amp; SS11) 2" xfId="702" xr:uid="{CAC5535C-E0E2-42E6-B27A-8D836B2A6AEB}"/>
    <cellStyle name="0_Copy of AW09 Costing &amp; Pre-costing_Copy of Fabric balance for AW10 pro_MA expense (AW10 &amp; SS11)_AW11 Atreebutes fabric balance sheet" xfId="703" xr:uid="{552311C4-AF5A-4CE7-AAAD-E0D57E7F3D64}"/>
    <cellStyle name="0_Copy of AW09 Costing &amp; Pre-costing_Copy of Fabric balance for AW10 pro_MA expense (AW10 &amp; SS11)_QUICK SILVER fab balance" xfId="704" xr:uid="{B83C1856-7915-42A1-B39F-33A052A9BAD8}"/>
    <cellStyle name="0_Copy of AW09 Costing &amp; Pre-costing_Copy of Fabric balance for AW10 pro_MA expense (AW10 &amp; SS11)_QUICK SILVER fab balance 2" xfId="705" xr:uid="{BB3C7EF1-A1FA-4F17-9E0E-8E1EBAE49FFE}"/>
    <cellStyle name="0_Copy of AW09 Costing &amp; Pre-costing_Copy of Fabric balance for AW10 pro_MA expense (AW10 &amp; SS11)_SPRING - Trim 2nd" xfId="706" xr:uid="{43D51C3D-78EF-48C8-A418-23E30FAD57D9}"/>
    <cellStyle name="0_Copy of AW09 Costing &amp; Pre-costing_Copy of Fabric balance for AW10 pro_MA expense (AW10 &amp; SS11)_SPRING 2011 - TRIM 1st" xfId="707" xr:uid="{3CE80B87-345F-49C7-9B19-59A5B84D450D}"/>
    <cellStyle name="0_Copy of AW09 Costing &amp; Pre-costing_Copy of Fabric balance for AW10 pro_MA expense (AW10 &amp; SS11)_SPRING 2011 - TRIM 2nd" xfId="708" xr:uid="{2736EDD0-0506-430E-8DA8-231C915BCF28}"/>
    <cellStyle name="0_Copy of AW09 Costing &amp; Pre-costing_Copy of Fabric balance for AW10 pro_MA expense (AW10 &amp; SS11)_SS12 Atreebutes fab balance" xfId="709" xr:uid="{57C4D4D3-6AF2-40D8-810E-67063CD2C03B}"/>
    <cellStyle name="0_Copy of AW09 Costing &amp; Pre-costing_Copy of Fabric balance for AW10 pro_MA expense (AW10 &amp; SS11)_The composition of fabric" xfId="710" xr:uid="{526BE60D-8C20-4D36-8834-B5CD3247C877}"/>
    <cellStyle name="0_Copy of AW09 Costing &amp; Pre-costing_Copy of Fabric balance for AW10 pro_PO BAO GIA-DUNG" xfId="711" xr:uid="{DA680E3A-1670-4116-BB51-17DC284464DB}"/>
    <cellStyle name="0_Copy of AW09 Costing &amp; Pre-costing_Copy of Fabric balance for AW10 pro_QUICK SILVER fab balance" xfId="712" xr:uid="{AA2888C1-806F-40BF-8C82-67E67359878E}"/>
    <cellStyle name="0_Copy of AW09 Costing &amp; Pre-costing_Copy of Fabric balance for AW10 pro_QUICK SILVER fab balance 2" xfId="713" xr:uid="{D27DE2CF-41FC-4B18-A7D6-08F58AEDE800}"/>
    <cellStyle name="0_Copy of AW09 Costing &amp; Pre-costing_Copy of Fabric balance for AW10 pro_SPRING - Trim 2nd" xfId="714" xr:uid="{B7B37EDA-5D15-4265-9C2C-26BD328CE43B}"/>
    <cellStyle name="0_Copy of AW09 Costing &amp; Pre-costing_Copy of Fabric balance for AW10 pro_SPRING 2011 - TRIM 1st" xfId="715" xr:uid="{A7BCEE99-606D-4273-A2F7-EA085A4EDC50}"/>
    <cellStyle name="0_Copy of AW09 Costing &amp; Pre-costing_Copy of Fabric balance for AW10 pro_SPRING 2011 - TRIM 2nd" xfId="716" xr:uid="{F5C44F0C-BAAB-4F98-895D-9F9B36C31D53}"/>
    <cellStyle name="0_Copy of AW09 Costing &amp; Pre-costing_Copy of Fabric balance for AW10 pro_SS12 Atreebutes fab balance" xfId="717" xr:uid="{B8DD3C1B-89F3-47A8-845F-0F0650B63214}"/>
    <cellStyle name="0_Copy of AW09 Costing &amp; Pre-costing_Copy of Fabric balance for AW10 pro_SUMMER 2011 - TRIM UN007" xfId="718" xr:uid="{10E0B10A-C91C-4B54-B895-3564C1D6EBC4}"/>
    <cellStyle name="0_Copy of AW09 Costing &amp; Pre-costing_Copy of Fabric balance for AW10 pro_The composition of fabric" xfId="719" xr:uid="{ED79B1D5-5086-4D79-A690-D1274C253611}"/>
    <cellStyle name="0_Copy of AW09 Costing &amp; Pre-costing_Copy of Fabric balance for AW10 pro_Trim balance for Atreebute" xfId="720" xr:uid="{BAF842F5-522F-409A-BC9E-E0B3928DF0A2}"/>
    <cellStyle name="0_Copy of AW09 Costing &amp; Pre-costing_Copy of Fabric balance for AW10 pro_Trim balance for Atreebute 1ST" xfId="721" xr:uid="{79DFC8EA-4651-4D9E-9102-1630356C0B51}"/>
    <cellStyle name="0_Copy of AW09 Costing &amp; Pre-costing_Copy of Fabric balance for AW10 pro_Trim balance for SS11" xfId="722" xr:uid="{07025FE6-F938-4861-B3D2-10E533D11E8D}"/>
    <cellStyle name="0_Copy of AW09 Costing &amp; Pre-costing_Copy of Fabric balance for AW10 pro_YKK#135" xfId="723" xr:uid="{B71B63A9-BF73-48AA-8915-455FA32869BA}"/>
    <cellStyle name="0_Copy of AW09 Costing &amp; Pre-costing_Copy of Fabric balance for AW10 pro_YKK#135 2" xfId="724" xr:uid="{5D924739-796D-4F48-A305-0B44500403DD}"/>
    <cellStyle name="0_Copy of AW09 Costing &amp; Pre-costing_Copy of Fabric balance for AW10 pro_YKK#135_PO BAO GIA-DUNG" xfId="725" xr:uid="{7179D7C3-6FF5-461F-B711-A3A4287FC72F}"/>
    <cellStyle name="0_Copy of AW09 Costing &amp; Pre-costing_Copy of Fabric balance for AW10 pro_YKK#135_SPRING - Trim 2nd" xfId="726" xr:uid="{88BAA7A7-C9D0-40C7-9955-5A15095E6383}"/>
    <cellStyle name="0_Copy of AW09 Costing &amp; Pre-costing_Copy of Fabric balance for AW10 pro_YKK#135_Trim balance for Atreebute" xfId="727" xr:uid="{595DD596-3500-4BB7-A9DB-293FEAB478D1}"/>
    <cellStyle name="0_Copy of AW09 Costing &amp; Pre-costing_Copy of Fabric balance for AW10 pro_YKK#135_Trim balance for Atreebute 1ST" xfId="728" xr:uid="{EC9F179B-E4E1-42A0-ADF1-E5D29F20969D}"/>
    <cellStyle name="0_Copy of AW09 Costing &amp; Pre-costing_Copy of the status of KOTAI fabric 21-10" xfId="729" xr:uid="{E7C45C18-0EB7-43E5-B225-E0ED9E189119}"/>
    <cellStyle name="0_Copy of AW09 Costing &amp; Pre-costing_Fabric balance for AW10 pro" xfId="730" xr:uid="{F522CFE8-8F25-42E8-B4FF-77B4EBA565A5}"/>
    <cellStyle name="0_Copy of AW09 Costing &amp; Pre-costing_Fabric balance for AW10 pro 2" xfId="731" xr:uid="{0F154000-11C1-48E7-B550-A9EFBB8777BF}"/>
    <cellStyle name="0_Copy of AW09 Costing &amp; Pre-costing_Fabric balance for AW10 pro_1" xfId="732" xr:uid="{68D76236-8879-446B-8B85-157F98C72F03}"/>
    <cellStyle name="0_Copy of AW09 Costing &amp; Pre-costing_Fabric balance for AW10 pro_AW11 Atreebutes fabric balance sheet" xfId="733" xr:uid="{E7E226AA-CC57-4319-B5A2-7AB656D6F8B4}"/>
    <cellStyle name="0_Copy of AW09 Costing &amp; Pre-costing_Fabric balance for AW10 pro_Copy of #1542-1-revised quotation (2)" xfId="734" xr:uid="{014D20E1-53AE-480E-ACA4-CB0A1133F332}"/>
    <cellStyle name="0_Copy of AW09 Costing &amp; Pre-costing_Fabric balance for AW10 pro_Copy of 2010-5-10 Kotai fabric - PO#1456REV (2)" xfId="735" xr:uid="{A80055C3-7462-44E4-9C31-B901AD3E871C}"/>
    <cellStyle name="0_Copy of AW09 Costing &amp; Pre-costing_Fabric balance for AW10 pro_Copy of the status of KOTAI fabric 21-10" xfId="736" xr:uid="{834BE5FF-206A-4448-A13E-8C8CF24AC031}"/>
    <cellStyle name="0_Copy of AW09 Costing &amp; Pre-costing_Fabric balance for AW10 pro_Fabric balance for AW10 pro" xfId="737" xr:uid="{829D4654-9E5B-4E5D-A090-D4DDD3B2C4A4}"/>
    <cellStyle name="0_Copy of AW09 Costing &amp; Pre-costing_Fabric balance for AW10 pro_kotai fabric - first order for AW10 (status)" xfId="738" xr:uid="{CF5635B6-2413-47F9-89E7-9097BC528ED9}"/>
    <cellStyle name="0_Copy of AW09 Costing &amp; Pre-costing_Fabric balance for AW10 pro_MA expense (AW10 &amp; SS11)" xfId="739" xr:uid="{ACA9F3F8-B6BC-4E19-BBB6-FB57BC0E113A}"/>
    <cellStyle name="0_Copy of AW09 Costing &amp; Pre-costing_Fabric balance for AW10 pro_MA expense (AW10 &amp; SS11) 2" xfId="740" xr:uid="{4013B8D7-72A0-418E-9BC5-568B646DBE02}"/>
    <cellStyle name="0_Copy of AW09 Costing &amp; Pre-costing_Fabric balance for AW10 pro_MA expense (AW10 &amp; SS11)_AW11 Atreebutes fabric balance sheet" xfId="741" xr:uid="{5E6F5C7C-E05A-49A8-A38F-9DEDC7B79AF8}"/>
    <cellStyle name="0_Copy of AW09 Costing &amp; Pre-costing_Fabric balance for AW10 pro_MA expense (AW10 &amp; SS11)_QUICK SILVER fab balance" xfId="742" xr:uid="{473A86D5-30E2-4E38-B4AB-EBF96C387A19}"/>
    <cellStyle name="0_Copy of AW09 Costing &amp; Pre-costing_Fabric balance for AW10 pro_MA expense (AW10 &amp; SS11)_QUICK SILVER fab balance 2" xfId="743" xr:uid="{33C7CD57-A850-4496-9CA2-57691CA7588D}"/>
    <cellStyle name="0_Copy of AW09 Costing &amp; Pre-costing_Fabric balance for AW10 pro_MA expense (AW10 &amp; SS11)_SPRING - Trim 2nd" xfId="744" xr:uid="{77DC6DE9-0894-4934-A6E8-F4456DA52117}"/>
    <cellStyle name="0_Copy of AW09 Costing &amp; Pre-costing_Fabric balance for AW10 pro_MA expense (AW10 &amp; SS11)_SPRING 2011 - TRIM 1st" xfId="745" xr:uid="{1D245719-E745-4009-8472-056CE7865B0E}"/>
    <cellStyle name="0_Copy of AW09 Costing &amp; Pre-costing_Fabric balance for AW10 pro_MA expense (AW10 &amp; SS11)_SPRING 2011 - TRIM 2nd" xfId="746" xr:uid="{CAABD363-988A-4BF0-98DF-38D1255003A2}"/>
    <cellStyle name="0_Copy of AW09 Costing &amp; Pre-costing_Fabric balance for AW10 pro_MA expense (AW10 &amp; SS11)_SS12 Atreebutes fab balance" xfId="747" xr:uid="{6A8CDF7F-C170-4E93-BF9B-773D8FC7BEBF}"/>
    <cellStyle name="0_Copy of AW09 Costing &amp; Pre-costing_Fabric balance for AW10 pro_MA expense (AW10 &amp; SS11)_The composition of fabric" xfId="748" xr:uid="{9CFD784D-7ABA-47F9-9FFE-8340CD6A1204}"/>
    <cellStyle name="0_Copy of AW09 Costing &amp; Pre-costing_Fabric balance for AW10 pro_PO BAO GIA-DUNG" xfId="749" xr:uid="{DD78F239-445E-4C48-98D2-44027526AC45}"/>
    <cellStyle name="0_Copy of AW09 Costing &amp; Pre-costing_Fabric balance for AW10 pro_QUICK SILVER fab balance" xfId="750" xr:uid="{1AF1EF80-0ED0-4A82-96EF-F70C114711DC}"/>
    <cellStyle name="0_Copy of AW09 Costing &amp; Pre-costing_Fabric balance for AW10 pro_QUICK SILVER fab balance 2" xfId="751" xr:uid="{536E3577-9E9F-4033-B8DC-ABB56BC60011}"/>
    <cellStyle name="0_Copy of AW09 Costing &amp; Pre-costing_Fabric balance for AW10 pro_SPRING - Trim 2nd" xfId="752" xr:uid="{8754EC53-5B36-407F-97A8-2042DB24A849}"/>
    <cellStyle name="0_Copy of AW09 Costing &amp; Pre-costing_Fabric balance for AW10 pro_SPRING 2011 - TRIM 1st" xfId="753" xr:uid="{819C85D2-7195-42D8-86C7-62B8A8413089}"/>
    <cellStyle name="0_Copy of AW09 Costing &amp; Pre-costing_Fabric balance for AW10 pro_SPRING 2011 - TRIM 2nd" xfId="754" xr:uid="{CAEBDFE8-0F81-42AC-BFC3-A7465504F16A}"/>
    <cellStyle name="0_Copy of AW09 Costing &amp; Pre-costing_Fabric balance for AW10 pro_SS12 Atreebutes fab balance" xfId="755" xr:uid="{EA259D1D-FA5A-4BED-A703-A3257A0C836E}"/>
    <cellStyle name="0_Copy of AW09 Costing &amp; Pre-costing_Fabric balance for AW10 pro_SUMMER 2011 - TRIM UN007" xfId="756" xr:uid="{2F96DF6F-2F0A-4649-9D15-621665E02328}"/>
    <cellStyle name="0_Copy of AW09 Costing &amp; Pre-costing_Fabric balance for AW10 pro_The composition of fabric" xfId="757" xr:uid="{39420716-AC6F-48DE-A1E1-6B64A27EA82C}"/>
    <cellStyle name="0_Copy of AW09 Costing &amp; Pre-costing_Fabric balance for AW10 pro_Trim balance for Atreebute" xfId="758" xr:uid="{78DDA461-9B4A-4666-AF40-F91B9D2FB19D}"/>
    <cellStyle name="0_Copy of AW09 Costing &amp; Pre-costing_Fabric balance for AW10 pro_Trim balance for Atreebute 1ST" xfId="759" xr:uid="{B910E4D1-9965-4D2A-8144-16EF65AB62EF}"/>
    <cellStyle name="0_Copy of AW09 Costing &amp; Pre-costing_Fabric balance for AW10 pro_Trim balance for SS11" xfId="760" xr:uid="{5D6F004F-E3C8-45DF-B240-FDD96FD81415}"/>
    <cellStyle name="0_Copy of AW09 Costing &amp; Pre-costing_Fabric balance for AW10 pro_YKK#135" xfId="761" xr:uid="{4B4B5CF4-CFF5-4CC0-AAC2-BB1F89FFAE18}"/>
    <cellStyle name="0_Copy of AW09 Costing &amp; Pre-costing_Fabric balance for AW10 pro_YKK#135 2" xfId="762" xr:uid="{2F463AC4-ADFC-4E41-BEAF-B1674D992CEF}"/>
    <cellStyle name="0_Copy of AW09 Costing &amp; Pre-costing_Fabric balance for AW10 pro_YKK#135_PO BAO GIA-DUNG" xfId="763" xr:uid="{7C409BD5-6877-4143-888A-A4A5BB1E4913}"/>
    <cellStyle name="0_Copy of AW09 Costing &amp; Pre-costing_Fabric balance for AW10 pro_YKK#135_SPRING - Trim 2nd" xfId="764" xr:uid="{344A2EF0-55AA-4543-99C6-2E5547115B78}"/>
    <cellStyle name="0_Copy of AW09 Costing &amp; Pre-costing_Fabric balance for AW10 pro_YKK#135_Trim balance for Atreebute" xfId="765" xr:uid="{0E1142E4-21DC-48F7-895B-7364DF35769F}"/>
    <cellStyle name="0_Copy of AW09 Costing &amp; Pre-costing_Fabric balance for AW10 pro_YKK#135_Trim balance for Atreebute 1ST" xfId="766" xr:uid="{11E084D0-4AE1-469D-AA9F-EF1244B5A2E0}"/>
    <cellStyle name="0_Copy of AW09 Costing &amp; Pre-costing_Fabric balance for SPRING 2012 sample sms ( RV 22.06)" xfId="767" xr:uid="{6F647B68-09A5-4E13-9C96-8037DF9D1B2E}"/>
    <cellStyle name="0_Copy of AW09 Costing &amp; Pre-costing_Fabric balance for SPRING 2012 sample sms ( RV 22.06) 2" xfId="768" xr:uid="{3CF40D3F-2B95-4582-91E7-65E8BEF6C0A2}"/>
    <cellStyle name="0_Copy of AW09 Costing &amp; Pre-costing_kotai fabric - first order for AW10 (status)" xfId="769" xr:uid="{3DDD19BD-254F-4560-B5DC-985132F85BB3}"/>
    <cellStyle name="0_Copy of AW09 Costing &amp; Pre-costing_MA expense (AW10 &amp; SS11)" xfId="770" xr:uid="{61F23ACF-EF4D-4A34-9C15-9288D3CF43F4}"/>
    <cellStyle name="0_Copy of AW09 Costing &amp; Pre-costing_MA expense (AW10 &amp; SS11) 2" xfId="771" xr:uid="{A006140F-1045-408B-BB22-094287FD81FF}"/>
    <cellStyle name="0_Copy of AW09 Costing &amp; Pre-costing_MA expense (AW10 &amp; SS11)_AW11 Atreebutes fabric balance sheet" xfId="772" xr:uid="{C56FAA42-7861-4616-8BA3-2ECE638B90CA}"/>
    <cellStyle name="0_Copy of AW09 Costing &amp; Pre-costing_MA expense (AW10 &amp; SS11)_QUICK SILVER fab balance" xfId="773" xr:uid="{33DFAE30-D4A9-4616-8185-7841E8D15B4C}"/>
    <cellStyle name="0_Copy of AW09 Costing &amp; Pre-costing_MA expense (AW10 &amp; SS11)_QUICK SILVER fab balance 2" xfId="774" xr:uid="{F232C9E5-A3F4-48CE-9CA5-2A74A508AE7F}"/>
    <cellStyle name="0_Copy of AW09 Costing &amp; Pre-costing_MA expense (AW10 &amp; SS11)_SPRING - Trim 2nd" xfId="775" xr:uid="{64890F58-B426-4221-B2E6-D0A117A846FA}"/>
    <cellStyle name="0_Copy of AW09 Costing &amp; Pre-costing_MA expense (AW10 &amp; SS11)_SPRING 2011 - TRIM 1st" xfId="776" xr:uid="{51E9A9F1-650E-443A-ABDB-6D9F810CDE0D}"/>
    <cellStyle name="0_Copy of AW09 Costing &amp; Pre-costing_MA expense (AW10 &amp; SS11)_SPRING 2011 - TRIM 2nd" xfId="777" xr:uid="{F08468E3-8742-4FD8-A222-A9F046377C35}"/>
    <cellStyle name="0_Copy of AW09 Costing &amp; Pre-costing_MA expense (AW10 &amp; SS11)_SS12 Atreebutes fab balance" xfId="778" xr:uid="{2B531358-6B91-4076-BCFB-22EA19BF118E}"/>
    <cellStyle name="0_Copy of AW09 Costing &amp; Pre-costing_MA expense (AW10 &amp; SS11)_The composition of fabric" xfId="779" xr:uid="{9374116E-3411-4A06-BB3B-1D384C3CC1C1}"/>
    <cellStyle name="0_Copy of AW09 Costing &amp; Pre-costing_QUICK SILVER fab balance" xfId="780" xr:uid="{3E4EB16D-12D8-4F4C-9C7E-60359D1D33B7}"/>
    <cellStyle name="0_Copy of AW09 Costing &amp; Pre-costing_QUICK SILVER fab balance 2" xfId="781" xr:uid="{DC78B9A9-5F44-48D6-B323-227A05D782E2}"/>
    <cellStyle name="0_Copy of AW09 Costing &amp; Pre-costing_SPRING - Trim 2nd" xfId="782" xr:uid="{F48CDE6A-4D52-459E-9686-94EA44E9DA6B}"/>
    <cellStyle name="0_Copy of AW09 Costing &amp; Pre-costing_SPRING 2011 - TRIM 1st" xfId="783" xr:uid="{3617EB00-F0F2-4CA1-817A-56910B0149D8}"/>
    <cellStyle name="0_Copy of AW09 Costing &amp; Pre-costing_SPRING 2011 - TRIM 2nd" xfId="784" xr:uid="{2F97158C-C3FC-4D49-AE5B-48BDEE194C54}"/>
    <cellStyle name="0_Copy of AW09 Costing &amp; Pre-costing_SS11 PO" xfId="785" xr:uid="{04B44C91-13A5-4D1A-93EA-53B778DD491F}"/>
    <cellStyle name="0_Copy of AW09 Costing &amp; Pre-costing_SS11 PO-office" xfId="786" xr:uid="{3C45CAF3-6A85-4632-8B45-694C8855F968}"/>
    <cellStyle name="0_Copy of AW09 Costing &amp; Pre-costing_SS12 Atreebutes fab balance" xfId="787" xr:uid="{4580A5D8-0533-4A46-A64B-BE6246911A2A}"/>
    <cellStyle name="0_Copy of AW09 Costing &amp; Pre-costing_The composition of fabric" xfId="788" xr:uid="{55DD0CC2-C833-4785-8095-4386A390AF95}"/>
    <cellStyle name="0_Copy of AW09 Costing &amp; Pre-costing_the plan for trims SS11" xfId="789" xr:uid="{936C80B1-FDCE-43AC-B0A6-133056D4F05E}"/>
    <cellStyle name="0_Copy of AW09 Costing &amp; Pre-costing_Trim balance for Atreebute" xfId="790" xr:uid="{C976CD6D-16CD-48B4-99CE-4EC020CC5D42}"/>
    <cellStyle name="0_Copy of AW09 Costing &amp; Pre-costing_Trim balance for AW10" xfId="791" xr:uid="{E2CE5669-4D1A-4A35-90B7-12229C785F2D}"/>
    <cellStyle name="0_Copy of AW09 Costing &amp; Pre-costing_Trim balance for SS11" xfId="792" xr:uid="{FE4CB2A9-71CF-4D41-945E-D846B4A0B9F8}"/>
    <cellStyle name="0_Copy of Copy of SS11 Costing - 2" xfId="793" xr:uid="{3B948497-81D7-4048-8623-5F9B57A67114}"/>
    <cellStyle name="0_Copy of Copy of SS11 Costing - 2 2" xfId="794" xr:uid="{AC4306A7-2B7D-4BC9-BD6D-9C618C604359}"/>
    <cellStyle name="0_Copy of Copy of SS11 Costing - 2_AW11 Atreebutes fabric balance sheet" xfId="795" xr:uid="{A95AD98B-FDC7-4723-B7E4-FEEDAF6102A4}"/>
    <cellStyle name="0_Copy of Copy of SS11 Costing - 2_Copy of the status of KOTAI fabric 21-10" xfId="796" xr:uid="{F833CF5C-F147-4DF4-A001-C6DB6BCAD776}"/>
    <cellStyle name="0_Copy of Copy of SS11 Costing - 2_QUICK SILVER fab balance" xfId="797" xr:uid="{1D48D2B5-9916-4147-BF9E-86D09574A406}"/>
    <cellStyle name="0_Copy of Copy of SS11 Costing - 2_QUICK SILVER fab balance 2" xfId="798" xr:uid="{EAF12E35-D4EA-4A30-BD76-6F55D4492C63}"/>
    <cellStyle name="0_Copy of Copy of SS11 Costing - 2_SPRING - Trim 2nd" xfId="799" xr:uid="{8AD77FBD-B8C7-40A5-8646-9DDA789442E2}"/>
    <cellStyle name="0_Copy of Copy of SS11 Costing - 2_SPRING 2011 - TRIM 1st" xfId="800" xr:uid="{4FCF14E1-29B4-48E3-A917-83B02CB12CF6}"/>
    <cellStyle name="0_Copy of Copy of SS11 Costing - 2_SPRING 2011 - TRIM 2nd" xfId="801" xr:uid="{E72EFD7F-5CB6-4343-9E01-0C7AFEB65DE9}"/>
    <cellStyle name="0_Copy of Copy of SS11 Costing - 2_SS12 Atreebutes fab balance" xfId="802" xr:uid="{F8E243A8-8151-4AF1-B0E6-00EBB1E7F9A5}"/>
    <cellStyle name="0_Copy of Copy of SS11 Costing - 2_The composition of fabric" xfId="803" xr:uid="{EE953475-7BF0-41B7-B4FB-D23C52EF91CB}"/>
    <cellStyle name="0_Copy of SS11 Costing - 2" xfId="804" xr:uid="{8BC3D92A-C618-41AB-AF9F-EC28F04D36F5}"/>
    <cellStyle name="0_Copy of SS11 Costing - 2 2" xfId="805" xr:uid="{84B9DA36-B36F-4EBC-A862-22A5C8C76E45}"/>
    <cellStyle name="0_Copy of SS11 Costing - 2_AW11 Atreebutes fabric balance sheet" xfId="806" xr:uid="{F6FC4E1D-E00F-4D76-BE8E-03EC25E9B60D}"/>
    <cellStyle name="0_Copy of SS11 Costing - 2_Copy of #1542-1-revised quotation (2)" xfId="807" xr:uid="{CE028744-2AA6-4247-A1EA-AD722B80EE4A}"/>
    <cellStyle name="0_Copy of SS11 Costing - 2_Copy of the status of KOTAI fabric 21-10" xfId="808" xr:uid="{A6B995CA-6209-47A5-AABA-0EA604E68376}"/>
    <cellStyle name="0_Copy of SS11 Costing - 2_QUICK SILVER fab balance" xfId="809" xr:uid="{D09F02C7-3AEE-499C-BEB4-79E8B3A62218}"/>
    <cellStyle name="0_Copy of SS11 Costing - 2_QUICK SILVER fab balance 2" xfId="810" xr:uid="{BDA8D553-13CC-4FF8-9F99-2D9388DA4E1C}"/>
    <cellStyle name="0_Copy of SS11 Costing - 2_SPRING - Trim 2nd" xfId="811" xr:uid="{D7D2D5FA-D43F-4F7E-9BBC-25001243C93A}"/>
    <cellStyle name="0_Copy of SS11 Costing - 2_SPRING 2011 - TRIM 1st" xfId="812" xr:uid="{43A1FF64-11D6-488C-80CC-A7A4F1863696}"/>
    <cellStyle name="0_Copy of SS11 Costing - 2_SPRING 2011 - TRIM 2nd" xfId="813" xr:uid="{63981027-B949-4518-90F8-7CD51EEE3E49}"/>
    <cellStyle name="0_Copy of SS11 Costing - 2_SS12 Atreebutes fab balance" xfId="814" xr:uid="{4AEFCB02-5052-4D44-8FB7-B145FA7A0FA6}"/>
    <cellStyle name="0_Copy of SS11 Costing - 2_The composition of fabric" xfId="815" xr:uid="{ED2F1D9B-FDCD-43D2-BC2C-75BED4A116B3}"/>
    <cellStyle name="0_Copy of the status of KOTAI fabric 21-10" xfId="816" xr:uid="{B299634C-CD8B-4DFE-98D9-2F809F07C298}"/>
    <cellStyle name="0_debit note summer 10-DK" xfId="817" xr:uid="{979DB424-BBFA-4ABD-A409-FAC881F78038}"/>
    <cellStyle name="0_debit note summer 10-DK 2" xfId="818" xr:uid="{B7015DE9-7F3A-428F-BBC8-A0A57DA3417B}"/>
    <cellStyle name="0_debit note summer 10-DK_AW11 Atreebutes fabric balance sheet" xfId="819" xr:uid="{0C3EAC83-4258-4050-8514-A2DB5A51A7D6}"/>
    <cellStyle name="0_debit note summer 10-DK_Copy of #1542-1-revised quotation (2)" xfId="820" xr:uid="{649D7FEA-756B-40DE-AAC3-20FB5180B511}"/>
    <cellStyle name="0_debit note summer 10-DK_Copy of the status of KOTAI fabric 21-10" xfId="821" xr:uid="{E8F46180-0F4C-4794-8C6B-0F369E00A839}"/>
    <cellStyle name="0_debit note summer 10-DK_Fabric balance for AW10 pro" xfId="822" xr:uid="{D7A2F7BC-7655-42BE-BD82-DD9D2D986640}"/>
    <cellStyle name="0_debit note summer 10-DK_MA expense (AW10 &amp; SS11)" xfId="823" xr:uid="{1DC67B82-3D29-481B-A26F-5FF29B006DBD}"/>
    <cellStyle name="0_debit note summer 10-DK_MA expense (AW10 &amp; SS11) 2" xfId="824" xr:uid="{EBB38F8C-4AC1-475A-8995-808F270D13D4}"/>
    <cellStyle name="0_debit note summer 10-DK_MA expense (AW10 &amp; SS11)_AW11 Atreebutes fabric balance sheet" xfId="825" xr:uid="{E40C6DCF-0169-4B8C-A14D-5FC188DC55D9}"/>
    <cellStyle name="0_debit note summer 10-DK_MA expense (AW10 &amp; SS11)_QUICK SILVER fab balance" xfId="826" xr:uid="{C5FEB56E-5A9C-424F-A088-1F571C113C5F}"/>
    <cellStyle name="0_debit note summer 10-DK_MA expense (AW10 &amp; SS11)_QUICK SILVER fab balance 2" xfId="827" xr:uid="{AF53BA24-AFB3-4088-9385-06AC731E4091}"/>
    <cellStyle name="0_debit note summer 10-DK_MA expense (AW10 &amp; SS11)_SPRING - Trim 2nd" xfId="828" xr:uid="{3B0CCFD7-3D6D-4319-8F88-E96E74B4A9A4}"/>
    <cellStyle name="0_debit note summer 10-DK_MA expense (AW10 &amp; SS11)_SPRING 2011 - TRIM 1st" xfId="829" xr:uid="{B8F119CD-F746-4FEF-A795-5CFE1EFC9EAF}"/>
    <cellStyle name="0_debit note summer 10-DK_MA expense (AW10 &amp; SS11)_SPRING 2011 - TRIM 2nd" xfId="830" xr:uid="{FFA5E5B6-9C3B-4578-B9B4-7D429B8309E7}"/>
    <cellStyle name="0_debit note summer 10-DK_MA expense (AW10 &amp; SS11)_SS12 Atreebutes fab balance" xfId="831" xr:uid="{045A2601-C692-4A6C-A478-B57E4F21C0DE}"/>
    <cellStyle name="0_debit note summer 10-DK_MA expense (AW10 &amp; SS11)_The composition of fabric" xfId="832" xr:uid="{0D998E8D-5159-4AAB-83E2-025D9E8D60BB}"/>
    <cellStyle name="0_debit note summer 10-DK_PO BAO GIA-DUNG" xfId="833" xr:uid="{ED9E06D8-9336-4DC0-ADFC-9F14683F1F2A}"/>
    <cellStyle name="0_debit note summer 10-DK_QUICK SILVER fab balance" xfId="834" xr:uid="{CCFCEA10-62ED-40DD-8E82-16F6E85D9018}"/>
    <cellStyle name="0_debit note summer 10-DK_QUICK SILVER fab balance 2" xfId="835" xr:uid="{9FC52EB5-FAFA-4B6E-9916-743DB2684052}"/>
    <cellStyle name="0_debit note summer 10-DK_SPRING - Trim 2nd" xfId="836" xr:uid="{39D5CE31-BE69-455D-BC47-DE9685283F86}"/>
    <cellStyle name="0_debit note summer 10-DK_SPRING 2011 - TRIM 1st" xfId="837" xr:uid="{95BBA709-853A-4DCD-92D9-5EB33B08C56B}"/>
    <cellStyle name="0_debit note summer 10-DK_SPRING 2011 - TRIM 2nd" xfId="838" xr:uid="{AA778362-91B4-479B-980F-C3AAF8C07ED7}"/>
    <cellStyle name="0_debit note summer 10-DK_SS12 Atreebutes fab balance" xfId="839" xr:uid="{04F4F653-F43D-4DA1-9C9B-31A3E36AD596}"/>
    <cellStyle name="0_debit note summer 10-DK_SUMMER 2011 - TRIM UN007" xfId="840" xr:uid="{2C84AC78-247A-483F-8F83-35042E9081F7}"/>
    <cellStyle name="0_debit note summer 10-DK_The composition of fabric" xfId="841" xr:uid="{B83D9C75-9BBC-40A6-8EE4-C43CDBF39757}"/>
    <cellStyle name="0_debit note summer 10-DK_Trim balance for Atreebute" xfId="842" xr:uid="{6D052C45-7A78-4F04-B142-6D8A2377DB90}"/>
    <cellStyle name="0_debit note summer 10-DK_Trim balance for Atreebute 1ST" xfId="843" xr:uid="{4379AB0C-7E10-4351-970B-5A18C861722A}"/>
    <cellStyle name="0_debit note summer 10-DK_Trim balance for SS11" xfId="844" xr:uid="{F990193A-FA78-4DB7-85E8-D994422721A4}"/>
    <cellStyle name="0_debit note summer 10-DK_YKK#135" xfId="845" xr:uid="{1D76582C-1A37-42C0-91A7-06FC401EC2D7}"/>
    <cellStyle name="0_debit note summer 10-DK_YKK#135 2" xfId="846" xr:uid="{054E28B1-263C-4340-8C09-DD129EEA097C}"/>
    <cellStyle name="0_debit note summer 10-DK_YKK#135_PO BAO GIA-DUNG" xfId="847" xr:uid="{534E0ED5-0BF3-42AA-8865-B93BB79C21AD}"/>
    <cellStyle name="0_debit note summer 10-DK_YKK#135_SPRING - Trim 2nd" xfId="848" xr:uid="{79DE9B89-A96E-4E8A-A13C-D2E10C732522}"/>
    <cellStyle name="0_debit note summer 10-DK_YKK#135_Trim balance for Atreebute" xfId="849" xr:uid="{C3583129-81DC-4163-B189-9D82AA230B80}"/>
    <cellStyle name="0_debit note summer 10-DK_YKK#135_Trim balance for Atreebute 1ST" xfId="850" xr:uid="{8B0E73E0-7380-4574-9DFA-4FC57A659337}"/>
    <cellStyle name="0_EU Summer09 Production" xfId="851" xr:uid="{832343FA-DDA4-4751-8EA9-6A0909DE63E6}"/>
    <cellStyle name="0_EU Summer09 Production_Atreebutes fab balance" xfId="852" xr:uid="{05772709-7627-47F2-9E2C-D47C6D794B32}"/>
    <cellStyle name="0_EU Summer09 Production_fabric list EU Winter 09" xfId="853" xr:uid="{43ECDD6C-CCD5-4ECE-B589-98B15A4C9E22}"/>
    <cellStyle name="0_EU Summer09 Production_fabric list EU Winter 09_Atreebutes fab balance" xfId="854" xr:uid="{82C84316-C32A-43BB-8F3F-C810C858F12B}"/>
    <cellStyle name="0_EU Summer09 Production_fabric list EU Winter 09_SEASON 01QS - FABRIC 2nd" xfId="855" xr:uid="{77DC641B-669A-4426-9E98-68C4880705C1}"/>
    <cellStyle name="0_EU Summer09 Production_fabric list EU Winter 09_SPRING 2011 - TRIM 2nd" xfId="856" xr:uid="{72272553-165F-4F7D-9514-4ED45D9AA95A}"/>
    <cellStyle name="0_EU Summer09 Production_fabric list Summer09 prod- Drop 3" xfId="857" xr:uid="{01BBDEAC-9FD1-4557-A723-26C948F716E7}"/>
    <cellStyle name="0_EU Summer09 Production_fabric list Summer09 prod- Drop 3_Atreebutes fab balance" xfId="858" xr:uid="{9DAC5E9F-7623-4DC9-804C-BB5DC7B26FE1}"/>
    <cellStyle name="0_EU Summer09 Production_fabric list Summer09 prod- Drop 3_SEASON 01QS - FABRIC 2nd" xfId="859" xr:uid="{2022064D-E14B-4213-904B-E9EA7697E51A}"/>
    <cellStyle name="0_EU Summer09 Production_fabric list Summer09 prod- Drop 3_SPRING 2011 - TRIM 2nd" xfId="860" xr:uid="{502B4978-884E-40A7-AAD7-8E603B8BB4BD}"/>
    <cellStyle name="0_EU Summer09 Production_fabric list Summer09 prod- Drop2" xfId="861" xr:uid="{01601F47-6A93-458B-BA46-425770028CAC}"/>
    <cellStyle name="0_EU Summer09 Production_fabric list Summer09 prod- Drop2_Atreebutes fab balance" xfId="862" xr:uid="{2947F4D2-D856-496D-952B-CFBCFC087C4A}"/>
    <cellStyle name="0_EU Summer09 Production_fabric list Summer09 prod- Drop2_SEASON 01QS - FABRIC 2nd" xfId="863" xr:uid="{17C4D069-A118-40D9-9618-D35FA1C49F4F}"/>
    <cellStyle name="0_EU Summer09 Production_fabric list Summer09 prod- Drop2_SPRING 2011 - TRIM 2nd" xfId="864" xr:uid="{7E30F9F9-F7FE-4D36-AD51-23172DB84965}"/>
    <cellStyle name="0_EU Summer09 Production_SEASON 01QS - FABRIC 2nd" xfId="865" xr:uid="{CF12103B-DAEF-41C6-96C9-588CA671F86E}"/>
    <cellStyle name="0_EU Summer09 Production_SPRING 2011 - TRIM 2nd" xfId="866" xr:uid="{4F4179E4-C484-4237-A5F9-465C536EB4B9}"/>
    <cellStyle name="0_EU W09-fabric balance" xfId="867" xr:uid="{C93129FE-C84F-4F60-8DCD-A345141FD3BA}"/>
    <cellStyle name="0_EU W09-fabric balance 2" xfId="868" xr:uid="{A17777BD-2B17-43F4-8E4A-537859FA3DD7}"/>
    <cellStyle name="0_EU W09-fabric balance_Atreebutes fab balance" xfId="869" xr:uid="{9DC88B3B-101A-4A41-B7E5-C8C10BA81E68}"/>
    <cellStyle name="0_EU W09-fabric balance_Atreebutes fab balance_AW11 Atreebutes fabric balance sheet" xfId="870" xr:uid="{33405B7C-E0D6-4333-B9D1-69F111767776}"/>
    <cellStyle name="0_EU W09-fabric balance_Atreebutes fab balance_QUICK SILVER fab balance" xfId="871" xr:uid="{2A640C14-C7AF-4F14-BDE3-6C0FE564C94E}"/>
    <cellStyle name="0_EU W09-fabric balance_Atreebutes fab balance_SPRING - Trim 2nd" xfId="872" xr:uid="{62B4C10A-95B2-43ED-A0C0-E523F48F13CF}"/>
    <cellStyle name="0_EU W09-fabric balance_Atreebutes fab balance_SPRING 2011 - TRIM 1st" xfId="873" xr:uid="{094A1C50-6EBB-4222-A92B-80975CD28FBF}"/>
    <cellStyle name="0_EU W09-fabric balance_Atreebutes fab balance_SPRING 2011 - TRIM 2nd" xfId="874" xr:uid="{3F1C5115-50B7-44BA-9D8F-38208685CBCB}"/>
    <cellStyle name="0_EU W09-fabric balance_Atreebutes fab balance_SS12 Atreebutes fab balance" xfId="875" xr:uid="{AFE0307C-BA78-46E4-B9DD-E68D4EC0A834}"/>
    <cellStyle name="0_EU W09-fabric balance_AW11 Atreebutes fabric balance sheet" xfId="876" xr:uid="{49730B87-97DE-4BA6-BEC1-B20FA369DC4A}"/>
    <cellStyle name="0_EU W09-fabric balance_Copy of #1542-1-revised quotation (2)" xfId="877" xr:uid="{EFF1CB8D-2C50-4CB1-BE61-7ADD2CDAA867}"/>
    <cellStyle name="0_EU W09-fabric balance_Copy of the status of KOTAI fabric 21-10" xfId="878" xr:uid="{1C581F70-A354-4B10-8DE7-2FB7D683BC4F}"/>
    <cellStyle name="0_EU W09-fabric balance_COSTING AW11 ( revised the fabric price) 26.01" xfId="879" xr:uid="{80A3BD1F-4573-4E91-8E4B-914CA17CDE9F}"/>
    <cellStyle name="0_EU W09-fabric balance_Fabric balance for AW10 pro" xfId="880" xr:uid="{EFA33E0F-38A1-4FFF-8B6B-1DA73C08E3B9}"/>
    <cellStyle name="0_EU W09-fabric balance_Invoice Blanks W10 15 8" xfId="881" xr:uid="{DAA0FD97-AECA-484B-9C17-C00ACA504238}"/>
    <cellStyle name="0_EU W09-fabric balance_Invoice Blanks W10 15 8_Proforma invoice 01 -Outlet W '10" xfId="882" xr:uid="{64F3E578-0C5D-45C4-BBBA-3355DD88DCF5}"/>
    <cellStyle name="0_EU W09-fabric balance_Invoice Blanks W10 15 8_Proforma invoice 02-Sprinter W '10" xfId="883" xr:uid="{9A35EEAA-D324-4890-B2F0-44E9A8E7E370}"/>
    <cellStyle name="0_EU W09-fabric balance_Invoice Blanks W10 15 8_Statement of Account-Rusty AUST2009 (Vegas)" xfId="884" xr:uid="{F66E9B24-7786-45C8-AE1C-534090698C95}"/>
    <cellStyle name="0_EU W09-fabric balance_Invoice Blanks W10 15 8_Statement of Account-Rusty AUST2009 (Vegas)1" xfId="885" xr:uid="{26FCD910-A753-49AE-86A4-BF34B1B2BCEC}"/>
    <cellStyle name="0_EU W09-fabric balance_Invoice DHL Blanks W10 26 8" xfId="886" xr:uid="{82A71679-F0E4-4386-98AA-013B0B4A6BA6}"/>
    <cellStyle name="0_EU W09-fabric balance_Invoice DHL Blanks W10 26 8_Proforma invoice 01 -Outlet W '10" xfId="887" xr:uid="{BF8CCF70-25A6-49EF-9A9E-1178EA2B0B03}"/>
    <cellStyle name="0_EU W09-fabric balance_Invoice DHL Blanks W10 26 8_Proforma invoice 02-Sprinter W '10" xfId="888" xr:uid="{3465DFE6-36B2-44C3-BD1D-39F4F2707583}"/>
    <cellStyle name="0_EU W09-fabric balance_Invoice DHL Blanks W10 26 8_Statement of Account-Rusty AUST2009 (Vegas)" xfId="889" xr:uid="{137EEDD8-A633-4A1A-BCC6-4D21C890472F}"/>
    <cellStyle name="0_EU W09-fabric balance_Invoice DHL Blanks W10 26 8_Statement of Account-Rusty AUST2009 (Vegas)1" xfId="890" xr:uid="{84ECDA6B-6F81-43B6-8012-9C35336D9753}"/>
    <cellStyle name="0_EU W09-fabric balance_Invoice list Blanks W10 22 8" xfId="891" xr:uid="{69F57BBA-4ADE-482F-A854-7F78A12A4BF6}"/>
    <cellStyle name="0_EU W09-fabric balance_Invoice list Blanks W10 22 8_Proforma invoice 01 -Outlet W '10" xfId="892" xr:uid="{73B4B44F-7630-41FB-BF6A-9A8D16C70EF3}"/>
    <cellStyle name="0_EU W09-fabric balance_Invoice list Blanks W10 22 8_Proforma invoice 02-Sprinter W '10" xfId="893" xr:uid="{91D4DB31-E861-4A86-A6DB-C6FA9242704A}"/>
    <cellStyle name="0_EU W09-fabric balance_Invoice list Blanks W10 22 8_Statement of Account-Rusty AUST2009 (Vegas)" xfId="894" xr:uid="{066F2CAF-7C0C-4602-AC0F-2CD394348B6B}"/>
    <cellStyle name="0_EU W09-fabric balance_Invoice list Blanks W10 22 8_Statement of Account-Rusty AUST2009 (Vegas)1" xfId="895" xr:uid="{6B543636-5870-4757-8E88-67CD7ED14EBB}"/>
    <cellStyle name="0_EU W09-fabric balance_MA expense (AW10 &amp; SS11)" xfId="896" xr:uid="{5BFC99C2-F61D-4F10-A319-C6D962187604}"/>
    <cellStyle name="0_EU W09-fabric balance_MA expense (AW10 &amp; SS11) 2" xfId="897" xr:uid="{E84006C9-74FA-4CD4-A41E-370C07386BA5}"/>
    <cellStyle name="0_EU W09-fabric balance_MA expense (AW10 &amp; SS11)_AW11 Atreebutes fabric balance sheet" xfId="898" xr:uid="{9B058B73-7905-4181-B713-0A492E8AF761}"/>
    <cellStyle name="0_EU W09-fabric balance_MA expense (AW10 &amp; SS11)_QUICK SILVER fab balance" xfId="899" xr:uid="{24A847EA-4E08-464F-BC89-4D106C624FB5}"/>
    <cellStyle name="0_EU W09-fabric balance_MA expense (AW10 &amp; SS11)_QUICK SILVER fab balance 2" xfId="900" xr:uid="{7E0DC19D-7B8F-4E9D-BDA7-E69435F66AFA}"/>
    <cellStyle name="0_EU W09-fabric balance_MA expense (AW10 &amp; SS11)_SPRING - Trim 2nd" xfId="901" xr:uid="{619C07D7-F248-4FBA-AA3B-72331C76716A}"/>
    <cellStyle name="0_EU W09-fabric balance_MA expense (AW10 &amp; SS11)_SPRING 2011 - TRIM 1st" xfId="902" xr:uid="{62EB9C82-D7D7-4D27-93F4-6494012D0561}"/>
    <cellStyle name="0_EU W09-fabric balance_MA expense (AW10 &amp; SS11)_SPRING 2011 - TRIM 2nd" xfId="903" xr:uid="{1E1EA1B6-FBCA-4CFD-9871-7A341C4D67B5}"/>
    <cellStyle name="0_EU W09-fabric balance_MA expense (AW10 &amp; SS11)_SS12 Atreebutes fab balance" xfId="904" xr:uid="{70927815-8172-46F6-BE0C-2B22849EB561}"/>
    <cellStyle name="0_EU W09-fabric balance_MA expense (AW10 &amp; SS11)_The composition of fabric" xfId="905" xr:uid="{227C09D8-FDB7-42FF-A8B3-C41FDFBDA8FB}"/>
    <cellStyle name="0_EU W09-fabric balance_PO BAO GIA-DUNG" xfId="906" xr:uid="{61E15EC1-0F60-430D-B343-417F43443BB0}"/>
    <cellStyle name="0_EU W09-fabric balance_Proforma invoice 01 -Outlet W '10" xfId="907" xr:uid="{8A4E23DE-885A-4442-86B5-B68142F6C9FA}"/>
    <cellStyle name="0_EU W09-fabric balance_Proforma invoice 02-Sprinter W '10" xfId="908" xr:uid="{80BA130C-F4FD-401B-8319-7A3CC7893D54}"/>
    <cellStyle name="0_EU W09-fabric balance_QUICK SILVER fab balance" xfId="909" xr:uid="{7B41C82A-9019-4892-B21E-5D47F8D80FEF}"/>
    <cellStyle name="0_EU W09-fabric balance_QUICK SILVER fab balance 2" xfId="910" xr:uid="{76E179E4-AAD3-4849-A9BD-2774C43BD754}"/>
    <cellStyle name="0_EU W09-fabric balance_SEASON 01QS - FABRIC 2nd" xfId="911" xr:uid="{0D8F6E30-9449-4CC0-8026-DA1101773505}"/>
    <cellStyle name="0_EU W09-fabric balance_SPRING - Trim 2nd" xfId="912" xr:uid="{940F9E7E-9BA7-4283-9111-91CB13F4D595}"/>
    <cellStyle name="0_EU W09-fabric balance_SPRING 2011 - TRIM 1st" xfId="913" xr:uid="{A383ECE2-1A27-47B2-8F6C-7015CA093333}"/>
    <cellStyle name="0_EU W09-fabric balance_SPRING 2011 - TRIM 2nd" xfId="914" xr:uid="{C26A5F64-9F0D-4F8C-8DCA-A913A3F2D498}"/>
    <cellStyle name="0_EU W09-fabric balance_SPRING 2011 - TRIM 2nd_1" xfId="915" xr:uid="{97585452-10A7-4BBB-BEFE-4913386C153F}"/>
    <cellStyle name="0_EU W09-fabric balance_SPRING 2011 - TRIM 2nd_AW11 Atreebutes fabric balance sheet" xfId="916" xr:uid="{C3442501-9E4B-4BBC-9D66-A6F097C8D7DE}"/>
    <cellStyle name="0_EU W09-fabric balance_SPRING 2011 - TRIM 2nd_QUICK SILVER fab balance" xfId="917" xr:uid="{C10E4E98-0BE7-41F3-A3EC-B7C779F88A5E}"/>
    <cellStyle name="0_EU W09-fabric balance_SPRING 2011 - TRIM 2nd_SPRING - Trim 2nd" xfId="918" xr:uid="{7E2A6E9D-251F-4736-889F-6190E36CE4CF}"/>
    <cellStyle name="0_EU W09-fabric balance_SPRING 2011 - TRIM 2nd_SPRING 2011 - TRIM 1st" xfId="919" xr:uid="{EEBCAC20-576A-42C9-B00A-D4A158D10A35}"/>
    <cellStyle name="0_EU W09-fabric balance_SPRING 2011 - TRIM 2nd_SPRING 2011 - TRIM 2nd" xfId="920" xr:uid="{09E4BE36-8C1E-4259-A4B3-B14C86C8EE0E}"/>
    <cellStyle name="0_EU W09-fabric balance_SPRING 2011 - TRIM 2nd_SS12 Atreebutes fab balance" xfId="921" xr:uid="{B3EF8F10-45CE-4966-B2CE-0D9E0DC77F1B}"/>
    <cellStyle name="0_EU W09-fabric balance_SS12 ATREEBUTES costing" xfId="922" xr:uid="{1F4EDB5F-5B4D-43F2-92F4-FC917D48B6F1}"/>
    <cellStyle name="0_EU W09-fabric balance_SS12 Atreebutes fab balance" xfId="923" xr:uid="{9659D8CA-F697-4C5C-BECB-4257397692B2}"/>
    <cellStyle name="0_EU W09-fabric balance_Statement of Account-Rusty AUST2009 (Vegas)" xfId="924" xr:uid="{DF9A82FC-482C-43BC-91EB-480886846553}"/>
    <cellStyle name="0_EU W09-fabric balance_Statement of Account-Rusty AUST2009 (Vegas)1" xfId="925" xr:uid="{9063DEF5-2EAB-463C-9F73-6D28E5698489}"/>
    <cellStyle name="0_EU W09-fabric balance_SUMMER 2011 - TRIM UN007" xfId="926" xr:uid="{E11BBA17-F36A-4F13-95DA-C793154E0ADB}"/>
    <cellStyle name="0_EU W09-fabric balance_Trim balance for Atreebute" xfId="927" xr:uid="{B941F56D-E28E-434D-9862-AE95D65314CA}"/>
    <cellStyle name="0_EU W09-fabric balance_Trim balance for Atreebute 1ST" xfId="928" xr:uid="{A3C03C9F-6B48-4273-82D8-AD9DF864F42D}"/>
    <cellStyle name="0_EU W09-fabric balance_Trim balance for SS11" xfId="929" xr:uid="{57C05981-605A-4C57-A90C-EB73656F6FA3}"/>
    <cellStyle name="0_EU W09-fabric balance_YKK#135" xfId="930" xr:uid="{38E606C6-9E52-4C3C-9CB7-22252723C552}"/>
    <cellStyle name="0_EU W09-fabric balance_YKK#135 2" xfId="931" xr:uid="{810524AF-1D9D-4140-A414-138E4CB6B7DB}"/>
    <cellStyle name="0_EU W09-fabric balance_YKK#135_PO BAO GIA-DUNG" xfId="932" xr:uid="{B2A6634C-638E-4A94-BA56-E10C3C09C754}"/>
    <cellStyle name="0_EU W09-fabric balance_YKK#135_SPRING - Trim 2nd" xfId="933" xr:uid="{DA71A749-7A57-4C84-8CE0-42CBEA07DBC7}"/>
    <cellStyle name="0_EU W09-fabric balance_YKK#135_Trim balance for Atreebute" xfId="934" xr:uid="{7E92DDDD-F95E-4098-9668-54A40D1751B0}"/>
    <cellStyle name="0_EU W09-fabric balance_YKK#135_Trim balance for Atreebute 1ST" xfId="935" xr:uid="{F2247B40-A99E-46C3-98BC-25C8810CEB59}"/>
    <cellStyle name="0_Fabric balance for SS11 pro" xfId="936" xr:uid="{1588F5BD-FA78-41D8-92D9-9392B5FD074F}"/>
    <cellStyle name="0_Fabric consumption" xfId="937" xr:uid="{C5624254-C21C-4B59-AA69-9CBD98F8FF39}"/>
    <cellStyle name="0_Fabric consumption 2" xfId="938" xr:uid="{3BADCEE7-7DEB-4629-A7CE-4406A1A2ACC6}"/>
    <cellStyle name="0_Fabric consumption_AW11 Atreebutes fabric balance sheet" xfId="939" xr:uid="{9C5A08F1-620C-40A1-92F2-9C2422F4239C}"/>
    <cellStyle name="0_Fabric consumption_Copy of #1542-1-revised quotation (2)" xfId="940" xr:uid="{62A19536-6EE2-4A8C-8FFB-3BA375BD9829}"/>
    <cellStyle name="0_Fabric consumption_Copy of the status of KOTAI fabric 21-10" xfId="941" xr:uid="{FE6F3AB0-950B-421D-9E65-F485D016A355}"/>
    <cellStyle name="0_Fabric consumption_QUICK SILVER fab balance" xfId="942" xr:uid="{072717F2-C098-44E0-9087-B1B8B3DA84CC}"/>
    <cellStyle name="0_Fabric consumption_QUICK SILVER fab balance 2" xfId="943" xr:uid="{689943B9-0480-4BA8-8273-0732728AF282}"/>
    <cellStyle name="0_Fabric consumption_SPRING - Trim 2nd" xfId="944" xr:uid="{96A0EE92-B97A-4FA6-A96F-955A42AC52B3}"/>
    <cellStyle name="0_Fabric consumption_SPRING 2011 - TRIM 1st" xfId="945" xr:uid="{8DBC0BEE-C81E-4465-97E3-306FE011C2BD}"/>
    <cellStyle name="0_Fabric consumption_SPRING 2011 - TRIM 2nd" xfId="946" xr:uid="{1F4BD509-5FB5-4EC1-A8B2-DC4F41C1641A}"/>
    <cellStyle name="0_Fabric consumption_SS12 Atreebutes fab balance" xfId="947" xr:uid="{A71230B9-D0B4-484D-B336-71082F8EF73A}"/>
    <cellStyle name="0_Fabric consumption_The composition of fabric" xfId="948" xr:uid="{CD109F79-597D-413C-AF02-7DE52267059A}"/>
    <cellStyle name="0_fabric list EU Winter 09" xfId="949" xr:uid="{F9A3DFA5-F214-4ED9-B5C2-478DAA9B2D63}"/>
    <cellStyle name="0_fabric list EU Winter 09_Atreebutes fab balance" xfId="950" xr:uid="{D50C3702-3611-4448-AEA4-F942AD36C00B}"/>
    <cellStyle name="0_fabric list EU Winter 09_SEASON 01QS - FABRIC 2nd" xfId="951" xr:uid="{1B139F32-CB12-4D08-96D1-1EC8055E3FE7}"/>
    <cellStyle name="0_fabric list EU Winter 09_SPRING 2011 - TRIM 2nd" xfId="952" xr:uid="{B8B38365-BDB1-424D-B1FC-5C90D08D214E}"/>
    <cellStyle name="0_fabric list Summer09 prod- Drop 3" xfId="953" xr:uid="{275C2678-D406-4250-A3B5-2F0F7E9AE7A9}"/>
    <cellStyle name="0_fabric list Summer09 prod- Drop 3_Atreebutes fab balance" xfId="954" xr:uid="{87395453-0377-4296-A0C2-9F00739B5695}"/>
    <cellStyle name="0_fabric list Summer09 prod- Drop 3_SEASON 01QS - FABRIC 2nd" xfId="955" xr:uid="{D5139B6B-BCFA-4244-B9D9-AAA92BD28F09}"/>
    <cellStyle name="0_fabric list Summer09 prod- Drop 3_SPRING 2011 - TRIM 2nd" xfId="956" xr:uid="{5A3B895B-75C0-4612-8584-38367563A574}"/>
    <cellStyle name="0_Invoice Blanks W10 15 8" xfId="957" xr:uid="{50D589D6-2A74-41FE-8E1F-E4FBABEF60E6}"/>
    <cellStyle name="0_Invoice Blanks W10 15 8_Proforma invoice 01 -Outlet W '10" xfId="958" xr:uid="{7C6F46E0-73F0-41DB-B047-955DE8E71D01}"/>
    <cellStyle name="0_Invoice Blanks W10 15 8_Proforma invoice 02-Sprinter W '10" xfId="959" xr:uid="{1DCEFDED-309C-4B69-9D33-8DB9CC60ECA7}"/>
    <cellStyle name="0_Invoice Blanks W10 15 8_Statement of Account-Rusty AUST2009 (Vegas)" xfId="960" xr:uid="{AD7B17B5-F53D-42CA-B64B-7A08EE0F3D46}"/>
    <cellStyle name="0_Invoice Blanks W10 15 8_Statement of Account-Rusty AUST2009 (Vegas)1" xfId="961" xr:uid="{4572A22A-5C77-42AC-936D-1C38CB10B534}"/>
    <cellStyle name="0_Invoice DHL Blanks W10 26 8" xfId="962" xr:uid="{DBA77FCD-FB76-44EF-B735-F6A6569BCFD9}"/>
    <cellStyle name="0_Invoice DHL Blanks W10 26 8_Proforma invoice 01 -Outlet W '10" xfId="963" xr:uid="{E4830C39-96AA-4881-A570-5D162DD26997}"/>
    <cellStyle name="0_Invoice DHL Blanks W10 26 8_Proforma invoice 02-Sprinter W '10" xfId="964" xr:uid="{EC06A3A5-DF47-4C6D-AC8E-E4263D6B4016}"/>
    <cellStyle name="0_Invoice DHL Blanks W10 26 8_Statement of Account-Rusty AUST2009 (Vegas)" xfId="965" xr:uid="{526B0CF0-F531-4EEC-8D92-58CFE5881556}"/>
    <cellStyle name="0_Invoice DHL Blanks W10 26 8_Statement of Account-Rusty AUST2009 (Vegas)1" xfId="966" xr:uid="{4ECA844F-2F8B-46E7-AC4C-81A6A5007876}"/>
    <cellStyle name="0_Invoice list Blanks W10 22 8" xfId="967" xr:uid="{3CFE8E37-A25A-4ED1-9B40-9052E0523A09}"/>
    <cellStyle name="0_Invoice list Blanks W10 22 8_Proforma invoice 01 -Outlet W '10" xfId="968" xr:uid="{A2F4FE58-2A8D-4FBE-8F8B-5A2B2EC5FCD6}"/>
    <cellStyle name="0_Invoice list Blanks W10 22 8_Proforma invoice 02-Sprinter W '10" xfId="969" xr:uid="{2C2AA776-2026-43A5-960D-21B263C26EEA}"/>
    <cellStyle name="0_Invoice list Blanks W10 22 8_Statement of Account-Rusty AUST2009 (Vegas)" xfId="970" xr:uid="{3B250466-B50B-4827-A46B-BC7762F39937}"/>
    <cellStyle name="0_Invoice list Blanks W10 22 8_Statement of Account-Rusty AUST2009 (Vegas)1" xfId="971" xr:uid="{FAFFB059-A0BD-4EF4-BC0C-74663A07B5B9}"/>
    <cellStyle name="0_IV 132-Chile- S'09" xfId="972" xr:uid="{EE0E104D-C936-4A4C-8808-8CC511B30196}"/>
    <cellStyle name="0_IV 132-Chile- S'09_Proforma invoice 01 -Outlet W '10" xfId="973" xr:uid="{2558C738-FDF8-4E5A-8C0B-3A1A901B4E56}"/>
    <cellStyle name="0_IV 132-Chile- S'09_Proforma invoice 02-Sprinter W '10" xfId="974" xr:uid="{EBF7EAE3-A7F1-4542-A736-1A6D533628F3}"/>
    <cellStyle name="0_IV 132-Chile- S'09_Statement of Account-Rusty AUST2009 (Vegas)" xfId="975" xr:uid="{4C5B9BC1-F6E5-44A8-A61B-8FA538F46112}"/>
    <cellStyle name="0_IV 132-Chile- S'09_Statement of Account-Rusty AUST2009 (Vegas)1" xfId="976" xr:uid="{C443FB10-6E54-4FA5-BDE7-E2837EC2B7F4}"/>
    <cellStyle name="0_IV 133-Mia- S'09" xfId="977" xr:uid="{89B62A82-4934-48C7-B91C-09EC1FFC8671}"/>
    <cellStyle name="0_IV 133-Mia- S'09_Proforma invoice 01 -Outlet W '10" xfId="978" xr:uid="{C4907AB2-C414-4F8B-8206-D4D3DF7D5576}"/>
    <cellStyle name="0_IV 133-Mia- S'09_Proforma invoice 02-Sprinter W '10" xfId="979" xr:uid="{0CE18F24-1EFB-4745-B101-5B56445F5FD6}"/>
    <cellStyle name="0_IV 133-Mia- S'09_Statement of Account-Rusty AUST2009 (Vegas)" xfId="980" xr:uid="{5589554F-0D28-4664-BF23-EE64BE2F16EE}"/>
    <cellStyle name="0_IV 133-Mia- S'09_Statement of Account-Rusty AUST2009 (Vegas)1" xfId="981" xr:uid="{70DCC62E-AFA4-46DC-9880-07297FC14C09}"/>
    <cellStyle name="0_IV 134-SA- S'09" xfId="982" xr:uid="{E376EDDD-AEC4-4440-80D5-65F01955FF34}"/>
    <cellStyle name="0_IV 134-SA- S'09_Proforma invoice 01 -Outlet W '10" xfId="983" xr:uid="{7C2AF444-ED47-46B8-98A5-4E528707FE55}"/>
    <cellStyle name="0_IV 134-SA- S'09_Proforma invoice 02-Sprinter W '10" xfId="984" xr:uid="{D0666AD3-86D1-4523-9419-592B6265D037}"/>
    <cellStyle name="0_IV 134-SA- S'09_Statement of Account-Rusty AUST2009 (Vegas)" xfId="985" xr:uid="{BF125C51-8886-49F1-B80F-A80375FDFF95}"/>
    <cellStyle name="0_IV 134-SA- S'09_Statement of Account-Rusty AUST2009 (Vegas)1" xfId="986" xr:uid="{D8C219AF-8484-4FE4-A811-92AA16DE8BA0}"/>
    <cellStyle name="0_IV 135-US- S'09-LoJolla" xfId="987" xr:uid="{73A52E13-DD32-408A-8BEB-9BC5943C7D04}"/>
    <cellStyle name="0_IV 135-US- S'09-LoJolla_Proforma invoice 01 -Outlet W '10" xfId="988" xr:uid="{085B2231-3930-477C-9DCB-CEB7433A5125}"/>
    <cellStyle name="0_IV 135-US- S'09-LoJolla_Proforma invoice 02-Sprinter W '10" xfId="989" xr:uid="{093EE2A3-849A-4796-B972-351E37A35C73}"/>
    <cellStyle name="0_IV 135-US- S'09-LoJolla_Statement of Account-Rusty AUST2009 (Vegas)" xfId="990" xr:uid="{A08A4FCF-3A65-488C-80FD-DC96612EA166}"/>
    <cellStyle name="0_IV 135-US- S'09-LoJolla_Statement of Account-Rusty AUST2009 (Vegas)1" xfId="991" xr:uid="{C115F98F-9CED-4950-9DBC-9A79D4E27C65}"/>
    <cellStyle name="0_OMS W'09 Rusty-ref SMS" xfId="992" xr:uid="{17C1FC00-6499-411C-AB28-3B2CE1B08934}"/>
    <cellStyle name="0_OMS W'09 Rusty-ref SMS_Atreebutes fab balance" xfId="993" xr:uid="{DDD596F8-2697-40BC-93BB-34B8D6B6B7FE}"/>
    <cellStyle name="0_OMS W'09 Rusty-ref SMS_SEASON 01QS - FABRIC 2nd" xfId="994" xr:uid="{E4660898-3F12-4542-89BF-A8FF728C6252}"/>
    <cellStyle name="0_OMS W'09 Rusty-ref SMS_SPRING 2011 - TRIM 2nd" xfId="995" xr:uid="{D2020684-CEAA-4EC5-B372-67AFFD8E7448}"/>
    <cellStyle name="0_OPR EU S9" xfId="996" xr:uid="{F9767D8F-E1D8-4B09-8AAB-8D9AD7E06004}"/>
    <cellStyle name="0_OPR EU S9 2" xfId="997" xr:uid="{0A85022C-270C-43A7-8508-E49B559F2B0D}"/>
    <cellStyle name="0_OPR EU S9_2ND Summer09  fabric list -prod Drop3" xfId="998" xr:uid="{9C33B2BB-DAB7-422E-8595-5A07602844D5}"/>
    <cellStyle name="0_OPR EU S9_2ND Summer09  fabric list -prod Drop3_Atreebutes fab balance" xfId="999" xr:uid="{0DD14F81-0E4D-423E-821B-07F1D4D444D2}"/>
    <cellStyle name="0_OPR EU S9_2ND Summer09  fabric list -prod Drop3_SEASON 01QS - FABRIC 2nd" xfId="1000" xr:uid="{05B0B2FA-9CA4-4A9A-AEBC-24C70AE0E2B0}"/>
    <cellStyle name="0_OPR EU S9_2ND Summer09  fabric list -prod Drop3_SPRING 2011 - TRIM 2nd" xfId="1001" xr:uid="{11F00C78-72F3-41A4-9BAE-74BB3A8A1446}"/>
    <cellStyle name="0_OPR EU S9_Atreebutes fab balance" xfId="1002" xr:uid="{CA537F59-AD79-4322-8852-4BBABAF0144E}"/>
    <cellStyle name="0_OPR EU S9_Atreebutes fab balance_AW11 Atreebutes fabric balance sheet" xfId="1003" xr:uid="{A83AB901-1C40-4852-A8F5-5D52DC600BA5}"/>
    <cellStyle name="0_OPR EU S9_Atreebutes fab balance_QUICK SILVER fab balance" xfId="1004" xr:uid="{D8C56821-FD0A-4D24-9DAA-8AA83ACF8D05}"/>
    <cellStyle name="0_OPR EU S9_Atreebutes fab balance_SPRING - Trim 2nd" xfId="1005" xr:uid="{48D9B1EA-10C0-4ED4-B54E-DE875A82ABBE}"/>
    <cellStyle name="0_OPR EU S9_Atreebutes fab balance_SPRING 2011 - TRIM 1st" xfId="1006" xr:uid="{DBFE5F59-61F7-450F-9D41-055543AD166D}"/>
    <cellStyle name="0_OPR EU S9_Atreebutes fab balance_SPRING 2011 - TRIM 2nd" xfId="1007" xr:uid="{59ED629F-3D63-4484-BA85-2EF040F79020}"/>
    <cellStyle name="0_OPR EU S9_Atreebutes fab balance_SS12 Atreebutes fab balance" xfId="1008" xr:uid="{E5726FB6-8165-4AF9-BADE-B715D17441F9}"/>
    <cellStyle name="0_OPR EU S9_AW11 Atreebutes fabric balance sheet" xfId="1009" xr:uid="{7E10B9FB-2948-4918-8C9C-C49018493091}"/>
    <cellStyle name="0_OPR EU S9_Copy of #1542-1-revised quotation (2)" xfId="1010" xr:uid="{6F0B1AAF-4FC3-4C9B-9595-EC052D163605}"/>
    <cellStyle name="0_OPR EU S9_Copy of the status of KOTAI fabric 21-10" xfId="1011" xr:uid="{5B68595C-C938-4DC6-9181-77B6EC7AF564}"/>
    <cellStyle name="0_OPR EU S9_COSTING AW11 ( revised the fabric price) 26.01" xfId="1012" xr:uid="{A69F4040-1167-413A-8CF4-A18341D3E759}"/>
    <cellStyle name="0_OPR EU S9_Fabric balance for AW10 pro" xfId="1013" xr:uid="{9F393839-F929-4E59-842C-51130720AB32}"/>
    <cellStyle name="0_OPR EU S9_fabric list EU Winter 09" xfId="1014" xr:uid="{7E624C77-FE1F-4301-A2E6-39D8F4D9B7D6}"/>
    <cellStyle name="0_OPR EU S9_fabric list EU Winter 09_Atreebutes fab balance" xfId="1015" xr:uid="{A8A1085B-EED5-4EED-9318-E5E760A74A19}"/>
    <cellStyle name="0_OPR EU S9_fabric list EU Winter 09_SEASON 01QS - FABRIC 2nd" xfId="1016" xr:uid="{B3D437E0-11F4-4A5F-A48F-E1C11DCE255C}"/>
    <cellStyle name="0_OPR EU S9_fabric list EU Winter 09_SPRING 2011 - TRIM 2nd" xfId="1017" xr:uid="{354ECF0F-8211-47F6-AB2E-46387BDF60DD}"/>
    <cellStyle name="0_OPR EU S9_Invoice Blanks W10 15 8" xfId="1018" xr:uid="{E4BA02C9-4A69-4722-8C3B-CE5FAEA994FA}"/>
    <cellStyle name="0_OPR EU S9_Invoice Blanks W10 15 8_Proforma invoice 01 -Outlet W '10" xfId="1019" xr:uid="{67CCEF66-9716-4BB7-8C19-4DD59E767B9D}"/>
    <cellStyle name="0_OPR EU S9_Invoice Blanks W10 15 8_Proforma invoice 02-Sprinter W '10" xfId="1020" xr:uid="{67C2FFDB-171C-4528-9A62-629B9028FE90}"/>
    <cellStyle name="0_OPR EU S9_Invoice Blanks W10 15 8_Statement of Account-Rusty AUST2009 (Vegas)" xfId="1021" xr:uid="{643139C6-19B6-41EB-8FE3-A207A4681DF0}"/>
    <cellStyle name="0_OPR EU S9_Invoice Blanks W10 15 8_Statement of Account-Rusty AUST2009 (Vegas)1" xfId="1022" xr:uid="{6EDCC05E-9B32-46C9-A0C2-3370969BFF10}"/>
    <cellStyle name="0_OPR EU S9_Invoice DHL Blanks W10 26 8" xfId="1023" xr:uid="{A79D8153-6092-4853-918D-18DE02BC2A1B}"/>
    <cellStyle name="0_OPR EU S9_Invoice DHL Blanks W10 26 8_Proforma invoice 01 -Outlet W '10" xfId="1024" xr:uid="{B0CB0023-D568-45C2-875C-168A3EA55BBA}"/>
    <cellStyle name="0_OPR EU S9_Invoice DHL Blanks W10 26 8_Proforma invoice 02-Sprinter W '10" xfId="1025" xr:uid="{A2820F2E-338C-48AC-ACF7-933A9BF4E743}"/>
    <cellStyle name="0_OPR EU S9_Invoice DHL Blanks W10 26 8_Statement of Account-Rusty AUST2009 (Vegas)" xfId="1026" xr:uid="{77D117E5-A56E-4169-9DB7-56B620724382}"/>
    <cellStyle name="0_OPR EU S9_Invoice DHL Blanks W10 26 8_Statement of Account-Rusty AUST2009 (Vegas)1" xfId="1027" xr:uid="{615DA5A8-1A06-4620-AD96-08BA7272BD90}"/>
    <cellStyle name="0_OPR EU S9_Invoice list Blanks W10 22 8" xfId="1028" xr:uid="{DDB96225-8D4D-4F6D-BD7A-F111111515FA}"/>
    <cellStyle name="0_OPR EU S9_Invoice list Blanks W10 22 8_Proforma invoice 01 -Outlet W '10" xfId="1029" xr:uid="{477D3E43-1C09-4676-8CF9-6041AEDBD6DD}"/>
    <cellStyle name="0_OPR EU S9_Invoice list Blanks W10 22 8_Proforma invoice 02-Sprinter W '10" xfId="1030" xr:uid="{E8348602-9326-4C1E-BEDC-54A789F232D7}"/>
    <cellStyle name="0_OPR EU S9_Invoice list Blanks W10 22 8_Statement of Account-Rusty AUST2009 (Vegas)" xfId="1031" xr:uid="{CDF4754D-4290-4F31-A309-D09B40A60B14}"/>
    <cellStyle name="0_OPR EU S9_Invoice list Blanks W10 22 8_Statement of Account-Rusty AUST2009 (Vegas)1" xfId="1032" xr:uid="{44E5172C-7DB0-478B-9DBC-466B68A7A00B}"/>
    <cellStyle name="0_OPR EU S9_MA expense (AW10 &amp; SS11)" xfId="1033" xr:uid="{1B45FA63-472D-4470-B988-768F44E978FA}"/>
    <cellStyle name="0_OPR EU S9_MA expense (AW10 &amp; SS11) 2" xfId="1034" xr:uid="{DDCD9C2C-73BA-4BEB-8D90-BEBB4FC36668}"/>
    <cellStyle name="0_OPR EU S9_MA expense (AW10 &amp; SS11)_AW11 Atreebutes fabric balance sheet" xfId="1035" xr:uid="{19509287-152F-43BB-A516-A3B4E44BA1F6}"/>
    <cellStyle name="0_OPR EU S9_MA expense (AW10 &amp; SS11)_QUICK SILVER fab balance" xfId="1036" xr:uid="{0CB49D03-7241-47C9-A625-EE2802F18825}"/>
    <cellStyle name="0_OPR EU S9_MA expense (AW10 &amp; SS11)_QUICK SILVER fab balance 2" xfId="1037" xr:uid="{B923DBAF-16F0-42FA-AA93-818335169CA4}"/>
    <cellStyle name="0_OPR EU S9_MA expense (AW10 &amp; SS11)_SPRING - Trim 2nd" xfId="1038" xr:uid="{550DD6E7-3E8A-411D-AC4D-78EC67A662FD}"/>
    <cellStyle name="0_OPR EU S9_MA expense (AW10 &amp; SS11)_SPRING 2011 - TRIM 1st" xfId="1039" xr:uid="{2C2F77C7-D362-42A8-97D6-FFD83C9EC5AD}"/>
    <cellStyle name="0_OPR EU S9_MA expense (AW10 &amp; SS11)_SPRING 2011 - TRIM 2nd" xfId="1040" xr:uid="{81732ED9-F912-4416-93A6-44D819D30070}"/>
    <cellStyle name="0_OPR EU S9_MA expense (AW10 &amp; SS11)_SS12 Atreebutes fab balance" xfId="1041" xr:uid="{94FA2F23-2777-41DD-AA41-CA1F3C2E3615}"/>
    <cellStyle name="0_OPR EU S9_MA expense (AW10 &amp; SS11)_The composition of fabric" xfId="1042" xr:uid="{12C8AD6F-FB62-41A3-84B5-2A49C4817579}"/>
    <cellStyle name="0_OPR EU S9_PO BAO GIA-DUNG" xfId="1043" xr:uid="{B2B0139B-B106-4A6D-B815-FA08A210B2E6}"/>
    <cellStyle name="0_OPR EU S9_Proforma invoice 01 -Outlet W '10" xfId="1044" xr:uid="{95C83B01-AFE6-4A74-B87D-5D9191C0504C}"/>
    <cellStyle name="0_OPR EU S9_Proforma invoice 02-Sprinter W '10" xfId="1045" xr:uid="{11678814-19C6-4BA8-99FA-FB5125FCAE03}"/>
    <cellStyle name="0_OPR EU S9_QUICK SILVER fab balance" xfId="1046" xr:uid="{DA45A2A3-6B5A-44B7-8B6F-786B7E110F13}"/>
    <cellStyle name="0_OPR EU S9_QUICK SILVER fab balance 2" xfId="1047" xr:uid="{65BACD27-A71D-493C-9AA4-2B14F9EC1BC5}"/>
    <cellStyle name="0_OPR EU S9_SEASON 01QS - FABRIC 2nd" xfId="1048" xr:uid="{AC4D0288-F866-4AFA-9035-D9A055901209}"/>
    <cellStyle name="0_OPR EU S9_SPRING - Trim 2nd" xfId="1049" xr:uid="{52947E75-AF3F-4792-9361-A20010BF1CA8}"/>
    <cellStyle name="0_OPR EU S9_SPRING 2011 - TRIM 1st" xfId="1050" xr:uid="{60AAD444-4096-4583-9CF8-0D243B7421F7}"/>
    <cellStyle name="0_OPR EU S9_SPRING 2011 - TRIM 2nd" xfId="1051" xr:uid="{3B971349-14D2-4DEA-8CB2-3918D007AC52}"/>
    <cellStyle name="0_OPR EU S9_SPRING 2011 - TRIM 2nd_1" xfId="1052" xr:uid="{F34C517C-3B8E-4593-9927-8F0A94AC5FB7}"/>
    <cellStyle name="0_OPR EU S9_SPRING 2011 - TRIM 2nd_AW11 Atreebutes fabric balance sheet" xfId="1053" xr:uid="{08B84FAF-F7E6-43C8-8254-48532E04A59E}"/>
    <cellStyle name="0_OPR EU S9_SPRING 2011 - TRIM 2nd_QUICK SILVER fab balance" xfId="1054" xr:uid="{E5C00418-0E68-48DD-AE42-2C9B99860744}"/>
    <cellStyle name="0_OPR EU S9_SPRING 2011 - TRIM 2nd_SPRING - Trim 2nd" xfId="1055" xr:uid="{BEA87901-C96F-43DD-BA82-AC31CE2FD088}"/>
    <cellStyle name="0_OPR EU S9_SPRING 2011 - TRIM 2nd_SPRING 2011 - TRIM 1st" xfId="1056" xr:uid="{E37285A8-A0B6-4221-9D55-253D689759E3}"/>
    <cellStyle name="0_OPR EU S9_SPRING 2011 - TRIM 2nd_SPRING 2011 - TRIM 2nd" xfId="1057" xr:uid="{333BCE62-0AE4-490A-ACBB-3449FC323A0E}"/>
    <cellStyle name="0_OPR EU S9_SPRING 2011 - TRIM 2nd_SS12 Atreebutes fab balance" xfId="1058" xr:uid="{DCCD4FBD-C817-4FEB-9D9F-0A3E3919008F}"/>
    <cellStyle name="0_OPR EU S9_SS12 ATREEBUTES costing" xfId="1059" xr:uid="{826D9B4D-95DD-42AA-AFB1-F6FA8111C220}"/>
    <cellStyle name="0_OPR EU S9_SS12 Atreebutes fab balance" xfId="1060" xr:uid="{51761B35-AC9C-4735-81B5-A8DDBE18CC2F}"/>
    <cellStyle name="0_OPR EU S9_Statement of Account-Rusty AUST2009 (Vegas)" xfId="1061" xr:uid="{13C050F4-1B72-4CDF-941C-FA57EFDAA654}"/>
    <cellStyle name="0_OPR EU S9_Statement of Account-Rusty AUST2009 (Vegas)1" xfId="1062" xr:uid="{B3BF5657-801A-4EF4-BD22-855D6E2F8B68}"/>
    <cellStyle name="0_OPR EU S9_SUMMER 2011 - TRIM UN007" xfId="1063" xr:uid="{A5484F5C-A1D2-48E0-AEEA-5C917F322A1F}"/>
    <cellStyle name="0_OPR EU S9_Trim balance for Atreebute" xfId="1064" xr:uid="{775B6DBF-B70D-43E0-89FA-0E39944A2509}"/>
    <cellStyle name="0_OPR EU S9_Trim balance for Atreebute 1ST" xfId="1065" xr:uid="{76970A86-35A2-4E8C-8D54-21AE972B7724}"/>
    <cellStyle name="0_OPR EU S9_Trim balance for SS11" xfId="1066" xr:uid="{9FE8731B-6D22-461F-AE51-ADDAE56CAE8E}"/>
    <cellStyle name="0_OPR EU S9_YKK#135" xfId="1067" xr:uid="{BDF573BB-F481-4181-B6D8-155F1071CFF4}"/>
    <cellStyle name="0_OPR EU S9_YKK#135 2" xfId="1068" xr:uid="{02F64ED7-BE61-454B-A7B5-1A723BE0DB8B}"/>
    <cellStyle name="0_OPR EU S9_YKK#135_PO BAO GIA-DUNG" xfId="1069" xr:uid="{7B4FBEE3-4CEF-4606-AA2C-D6209629188E}"/>
    <cellStyle name="0_OPR EU S9_YKK#135_SPRING - Trim 2nd" xfId="1070" xr:uid="{EAAC86CC-7954-453A-98A9-4CD27CF9147B}"/>
    <cellStyle name="0_OPR EU S9_YKK#135_Trim balance for Atreebute" xfId="1071" xr:uid="{64FE4FD3-BC1A-4F4B-AFC5-19256FEF8E75}"/>
    <cellStyle name="0_OPR EU S9_YKK#135_Trim balance for Atreebute 1ST" xfId="1072" xr:uid="{2F493238-8271-4767-8E3F-C4EF97745940}"/>
    <cellStyle name="0_OPR EU W09" xfId="1073" xr:uid="{990EDA8E-6494-4334-A5A2-7C491CED2FB6}"/>
    <cellStyle name="0_OPR EU W09 2" xfId="1074" xr:uid="{58D8EA7F-A83E-4E1A-9861-34632867A69D}"/>
    <cellStyle name="0_OPR EU W09_Atreebutes fab balance" xfId="1075" xr:uid="{7D000957-CC94-44BF-B8C4-BAE757B3FAB4}"/>
    <cellStyle name="0_OPR EU W09_Atreebutes fab balance_AW11 Atreebutes fabric balance sheet" xfId="1076" xr:uid="{CD6F474B-7C24-4AE5-8EDF-BCBC48630F41}"/>
    <cellStyle name="0_OPR EU W09_Atreebutes fab balance_QUICK SILVER fab balance" xfId="1077" xr:uid="{27ED2D3C-1F7A-4616-809A-DB3F40FC6C8E}"/>
    <cellStyle name="0_OPR EU W09_Atreebutes fab balance_SPRING - Trim 2nd" xfId="1078" xr:uid="{A8C0D0EC-6230-437F-AFA3-278158D8A497}"/>
    <cellStyle name="0_OPR EU W09_Atreebutes fab balance_SPRING 2011 - TRIM 1st" xfId="1079" xr:uid="{1E504D8E-B129-4F22-81E8-6B230A048B6E}"/>
    <cellStyle name="0_OPR EU W09_Atreebutes fab balance_SPRING 2011 - TRIM 2nd" xfId="1080" xr:uid="{DEE5DFEE-BADC-4F2C-B5F8-2C848A047686}"/>
    <cellStyle name="0_OPR EU W09_Atreebutes fab balance_SS12 Atreebutes fab balance" xfId="1081" xr:uid="{D0D58B1D-AD22-4888-800C-6E55742544D1}"/>
    <cellStyle name="0_OPR EU W09_AW11 Atreebutes fabric balance sheet" xfId="1082" xr:uid="{5603BCBE-5106-4C99-A91D-59B4EF5FE18D}"/>
    <cellStyle name="0_OPR EU W09_Copy of #1542-1-revised quotation (2)" xfId="1083" xr:uid="{8E5A70D5-3983-4DAF-8129-AE09F0619C84}"/>
    <cellStyle name="0_OPR EU W09_Copy of the status of KOTAI fabric 21-10" xfId="1084" xr:uid="{2D9AC094-E5EB-4C1F-918A-53BDC4367633}"/>
    <cellStyle name="0_OPR EU W09_COSTING AW11 ( revised the fabric price) 26.01" xfId="1085" xr:uid="{9DABB1C8-FC95-4EE7-80C9-C877D4C3F87E}"/>
    <cellStyle name="0_OPR EU W09_Fabric balance for AW10 pro" xfId="1086" xr:uid="{1F2C0A8B-BBDB-4511-B59E-0B909E7E5C8F}"/>
    <cellStyle name="0_OPR EU W09_Invoice Blanks W10 15 8" xfId="1087" xr:uid="{B14E5A9E-A62A-4D0C-8153-9B8A9652571C}"/>
    <cellStyle name="0_OPR EU W09_Invoice Blanks W10 15 8_Proforma invoice 01 -Outlet W '10" xfId="1088" xr:uid="{7EDF016C-C2F9-4007-8EDB-B04BCC5CD792}"/>
    <cellStyle name="0_OPR EU W09_Invoice Blanks W10 15 8_Proforma invoice 02-Sprinter W '10" xfId="1089" xr:uid="{8792833F-C00D-453E-9634-E2D19EBAE141}"/>
    <cellStyle name="0_OPR EU W09_Invoice Blanks W10 15 8_Statement of Account-Rusty AUST2009 (Vegas)" xfId="1090" xr:uid="{4810FB1C-7659-4DE3-BF90-E3D16E4B5C7A}"/>
    <cellStyle name="0_OPR EU W09_Invoice Blanks W10 15 8_Statement of Account-Rusty AUST2009 (Vegas)1" xfId="1091" xr:uid="{A9C93A25-4F31-4409-A1D9-CB987F73EED6}"/>
    <cellStyle name="0_OPR EU W09_Invoice DHL Blanks W10 26 8" xfId="1092" xr:uid="{F54747F8-6E61-4695-B23E-291A7CB9E338}"/>
    <cellStyle name="0_OPR EU W09_Invoice DHL Blanks W10 26 8_Proforma invoice 01 -Outlet W '10" xfId="1093" xr:uid="{C3AB267C-3EE6-4EB4-8DF8-0E7F11F45FDA}"/>
    <cellStyle name="0_OPR EU W09_Invoice DHL Blanks W10 26 8_Proforma invoice 02-Sprinter W '10" xfId="1094" xr:uid="{D7A973FA-A30D-4E7A-A5BE-BF04BF4AE2F2}"/>
    <cellStyle name="0_OPR EU W09_Invoice DHL Blanks W10 26 8_Statement of Account-Rusty AUST2009 (Vegas)" xfId="1095" xr:uid="{6E4E8A9E-DB64-4269-978C-6454B230DCD0}"/>
    <cellStyle name="0_OPR EU W09_Invoice DHL Blanks W10 26 8_Statement of Account-Rusty AUST2009 (Vegas)1" xfId="1096" xr:uid="{9B31E856-96B4-43D6-8ECC-59EA08138E30}"/>
    <cellStyle name="0_OPR EU W09_Invoice list Blanks W10 22 8" xfId="1097" xr:uid="{F4B855C4-032F-4EFE-BE0E-0FD425B04EF9}"/>
    <cellStyle name="0_OPR EU W09_Invoice list Blanks W10 22 8_Proforma invoice 01 -Outlet W '10" xfId="1098" xr:uid="{49503166-7F24-4A30-87A5-401FD5B1090B}"/>
    <cellStyle name="0_OPR EU W09_Invoice list Blanks W10 22 8_Proforma invoice 02-Sprinter W '10" xfId="1099" xr:uid="{1C4D4F26-9998-413C-9DD5-F1C00293B10E}"/>
    <cellStyle name="0_OPR EU W09_Invoice list Blanks W10 22 8_Statement of Account-Rusty AUST2009 (Vegas)" xfId="1100" xr:uid="{838DB128-E2F1-479D-9C5D-557998D8CA9F}"/>
    <cellStyle name="0_OPR EU W09_Invoice list Blanks W10 22 8_Statement of Account-Rusty AUST2009 (Vegas)1" xfId="1101" xr:uid="{1CA103A0-32D7-4BFC-9042-5876345E651D}"/>
    <cellStyle name="0_OPR EU W09_MA expense (AW10 &amp; SS11)" xfId="1102" xr:uid="{35317222-805F-4F08-9637-44E2368148E1}"/>
    <cellStyle name="0_OPR EU W09_MA expense (AW10 &amp; SS11) 2" xfId="1103" xr:uid="{E5D73794-9092-4176-83B7-C884C36BF8A8}"/>
    <cellStyle name="0_OPR EU W09_MA expense (AW10 &amp; SS11)_AW11 Atreebutes fabric balance sheet" xfId="1104" xr:uid="{6209CD5D-588B-4C99-9DC6-957CA2B5B70A}"/>
    <cellStyle name="0_OPR EU W09_MA expense (AW10 &amp; SS11)_QUICK SILVER fab balance" xfId="1105" xr:uid="{545C0F63-4198-4099-BFE9-F8E86408ED08}"/>
    <cellStyle name="0_OPR EU W09_MA expense (AW10 &amp; SS11)_QUICK SILVER fab balance 2" xfId="1106" xr:uid="{E03A9802-BD38-41BA-BA48-7813FA40FB7B}"/>
    <cellStyle name="0_OPR EU W09_MA expense (AW10 &amp; SS11)_SPRING - Trim 2nd" xfId="1107" xr:uid="{4BAEFA0B-EAC7-440E-99A3-80DA4EC0FBBE}"/>
    <cellStyle name="0_OPR EU W09_MA expense (AW10 &amp; SS11)_SPRING 2011 - TRIM 1st" xfId="1108" xr:uid="{04DED085-B58B-4108-880D-4271EA8ED0A3}"/>
    <cellStyle name="0_OPR EU W09_MA expense (AW10 &amp; SS11)_SPRING 2011 - TRIM 2nd" xfId="1109" xr:uid="{733C5620-D806-47FB-BBBE-D8AF69297F12}"/>
    <cellStyle name="0_OPR EU W09_MA expense (AW10 &amp; SS11)_SS12 Atreebutes fab balance" xfId="1110" xr:uid="{3A97D6AC-32BA-4DB2-B45F-B5D00FC09D55}"/>
    <cellStyle name="0_OPR EU W09_MA expense (AW10 &amp; SS11)_The composition of fabric" xfId="1111" xr:uid="{A116B7EC-0653-4329-BF32-6039A1ACE53C}"/>
    <cellStyle name="0_OPR EU W09_PO BAO GIA-DUNG" xfId="1112" xr:uid="{CC6EF943-210E-4075-A140-5CD1EF73D626}"/>
    <cellStyle name="0_OPR EU W09_Proforma invoice 01 -Outlet W '10" xfId="1113" xr:uid="{A614BAE1-F548-4437-9871-CCDA626FDC8F}"/>
    <cellStyle name="0_OPR EU W09_Proforma invoice 02-Sprinter W '10" xfId="1114" xr:uid="{A29FA272-C046-4BCA-A9E2-3A471C6F8EBC}"/>
    <cellStyle name="0_OPR EU W09_QUICK SILVER fab balance" xfId="1115" xr:uid="{5E2A0B26-CED7-427A-A7DB-43BF52D6E378}"/>
    <cellStyle name="0_OPR EU W09_QUICK SILVER fab balance 2" xfId="1116" xr:uid="{019F9349-0AED-44C6-9BF8-3BC1D56F0E4F}"/>
    <cellStyle name="0_OPR EU W09_SEASON 01QS - FABRIC 2nd" xfId="1117" xr:uid="{E64DFE15-D0B3-4045-BC49-BEFB3C05FEFE}"/>
    <cellStyle name="0_OPR EU W09_SPRING - Trim 2nd" xfId="1118" xr:uid="{DDC88EF0-0DB1-49D6-82C1-79B4F8C9BC57}"/>
    <cellStyle name="0_OPR EU W09_SPRING 2011 - TRIM 1st" xfId="1119" xr:uid="{CDA67651-5C13-4BEF-9359-83E65E9CD917}"/>
    <cellStyle name="0_OPR EU W09_SPRING 2011 - TRIM 2nd" xfId="1120" xr:uid="{97071137-8F8F-4350-86E2-1238CDDB480F}"/>
    <cellStyle name="0_OPR EU W09_SPRING 2011 - TRIM 2nd_1" xfId="1121" xr:uid="{F5C8F8B0-C6CF-443F-BF93-5C9ADD65CF48}"/>
    <cellStyle name="0_OPR EU W09_SPRING 2011 - TRIM 2nd_AW11 Atreebutes fabric balance sheet" xfId="1122" xr:uid="{220E074E-C096-4A2A-B2B7-962ADCD950CD}"/>
    <cellStyle name="0_OPR EU W09_SPRING 2011 - TRIM 2nd_QUICK SILVER fab balance" xfId="1123" xr:uid="{C8E94D6A-A6BD-43A0-9ECD-63F3BCFCDDC4}"/>
    <cellStyle name="0_OPR EU W09_SPRING 2011 - TRIM 2nd_SPRING - Trim 2nd" xfId="1124" xr:uid="{8409E3FB-5338-432D-8470-CFD433973376}"/>
    <cellStyle name="0_OPR EU W09_SPRING 2011 - TRIM 2nd_SPRING 2011 - TRIM 1st" xfId="1125" xr:uid="{9BD15DBA-6856-40E3-ADA1-36A08FE15CBA}"/>
    <cellStyle name="0_OPR EU W09_SPRING 2011 - TRIM 2nd_SPRING 2011 - TRIM 2nd" xfId="1126" xr:uid="{78770050-7CA1-44E7-BFB3-5BB114144153}"/>
    <cellStyle name="0_OPR EU W09_SPRING 2011 - TRIM 2nd_SS12 Atreebutes fab balance" xfId="1127" xr:uid="{B3DC4CF3-6981-4FFC-B103-ECCAC87CFCFD}"/>
    <cellStyle name="0_OPR EU W09_SS12 ATREEBUTES costing" xfId="1128" xr:uid="{217A9462-8B34-4871-9789-77BC4FD06C63}"/>
    <cellStyle name="0_OPR EU W09_SS12 Atreebutes fab balance" xfId="1129" xr:uid="{932F20F9-C163-4E38-B391-9B6297B958C2}"/>
    <cellStyle name="0_OPR EU W09_Statement of Account-Rusty AUST2009 (Vegas)" xfId="1130" xr:uid="{AE2B3C2D-1EEC-4094-8B22-0DC2FAD47A96}"/>
    <cellStyle name="0_OPR EU W09_Statement of Account-Rusty AUST2009 (Vegas)1" xfId="1131" xr:uid="{B57CA1A0-4DAD-49CF-A1F6-2E1945FF6052}"/>
    <cellStyle name="0_OPR EU W09_SUMMER 2011 - TRIM UN007" xfId="1132" xr:uid="{1DE96BE5-2DF7-4FBE-964C-2AF9D82B003D}"/>
    <cellStyle name="0_OPR EU W09_Trim balance for Atreebute" xfId="1133" xr:uid="{BE506E16-3106-4F3D-9034-89F7F376B6F9}"/>
    <cellStyle name="0_OPR EU W09_Trim balance for Atreebute 1ST" xfId="1134" xr:uid="{7C3745A3-2C3A-4112-A6A9-6D21BF8CE276}"/>
    <cellStyle name="0_OPR EU W09_Trim balance for SS11" xfId="1135" xr:uid="{89275A54-9036-4DB4-990A-3E6FCD96F59E}"/>
    <cellStyle name="0_OPR EU W09_YKK#135" xfId="1136" xr:uid="{405E805D-1708-49B9-AABB-C765317396AE}"/>
    <cellStyle name="0_OPR EU W09_YKK#135 2" xfId="1137" xr:uid="{39C8D891-AE00-408B-8204-E901C8EEB0D6}"/>
    <cellStyle name="0_OPR EU W09_YKK#135_PO BAO GIA-DUNG" xfId="1138" xr:uid="{563285F2-21AD-4B50-80CD-86CF19C8B537}"/>
    <cellStyle name="0_OPR EU W09_YKK#135_SPRING - Trim 2nd" xfId="1139" xr:uid="{6DEDA95E-5686-4CA7-80EC-BB9E09BAF5A5}"/>
    <cellStyle name="0_OPR EU W09_YKK#135_Trim balance for Atreebute" xfId="1140" xr:uid="{B5AF038F-64F0-41EE-B634-F7E78E4DA6A3}"/>
    <cellStyle name="0_OPR EU W09_YKK#135_Trim balance for Atreebute 1ST" xfId="1141" xr:uid="{750B1D41-DDED-4BF3-959C-6D37B1BCFD63}"/>
    <cellStyle name="0_OPR SPR09 (2)" xfId="5" xr:uid="{00000000-0005-0000-0000-000002000000}"/>
    <cellStyle name="0_OPR Winter 09 Drop 2 (2)" xfId="6" xr:uid="{00000000-0005-0000-0000-000003000000}"/>
    <cellStyle name="0_OPR Winter 09 Drop 2 (2)_Atreebutes fab balance" xfId="1142" xr:uid="{8ABCA97A-BBA7-406C-96A8-29F958579163}"/>
    <cellStyle name="0_OPR Winter 09 Drop 2 (2)_QUICK SILVER fab balance" xfId="1143" xr:uid="{C09FE479-AD7C-4286-8AF4-5D013BCA8470}"/>
    <cellStyle name="0_OPR Winter 09 Drop 2 (2)_SEASON 01QS - FABRIC 2nd" xfId="1144" xr:uid="{D53F8076-DA37-4D6E-A08C-2917155A09CF}"/>
    <cellStyle name="0_OPR Winter 09 Drop 2 (2)_SPRING - Trim 2nd" xfId="1145" xr:uid="{CD4BC4A3-FB32-4567-BEBE-79EA2E2D3928}"/>
    <cellStyle name="0_OPR Winter 09 Drop 2 (2)_SPRING 2011 - TRIM" xfId="1146" xr:uid="{160A49D9-4D42-4600-8C50-9F02A5D90D3C}"/>
    <cellStyle name="0_OPR Winter 09 Drop 2 (2)_SPRING 2011 - TRIM 1st" xfId="1147" xr:uid="{7C14AA3C-50C3-4979-94C3-8D59E1AB169A}"/>
    <cellStyle name="0_OPR Winter 09 Drop 2 (2)_SPRING 2011 - TRIM 2nd" xfId="1148" xr:uid="{CE8E3AE1-EE2C-4F35-A72F-F04F07D34465}"/>
    <cellStyle name="0_OPR Winter 09 Drop 2 (2)_Trim balance for Atreebute" xfId="1149" xr:uid="{AAB747C7-9189-49CC-86AC-D1457B050E62}"/>
    <cellStyle name="0_OPR Winter 09 Drop 3" xfId="7" xr:uid="{00000000-0005-0000-0000-000004000000}"/>
    <cellStyle name="0_OPR Winter 09 Drop 3 (2)" xfId="1150" xr:uid="{0EF84E50-2298-4E42-941F-508FAF65B5AA}"/>
    <cellStyle name="0_OPR Winter 09 Drop 3 (2)_Atreebutes fab balance" xfId="1151" xr:uid="{D6F08947-4101-4EEA-B79E-5A1F42A5FB7F}"/>
    <cellStyle name="0_OPR Winter 09 Drop 3 (2)_fabric list EU Winter 09" xfId="1152" xr:uid="{44386CB0-94B1-40F8-B053-A9DF57CFAA1A}"/>
    <cellStyle name="0_OPR Winter 09 Drop 3 (2)_fabric list EU Winter 09_Atreebutes fab balance" xfId="1153" xr:uid="{06696CE2-2758-4B23-A1CA-3AB05D67A979}"/>
    <cellStyle name="0_OPR Winter 09 Drop 3 (2)_fabric list EU Winter 09_SEASON 01QS - FABRIC 2nd" xfId="1154" xr:uid="{425BA620-2F9B-4D61-96FC-4E51D7566C2B}"/>
    <cellStyle name="0_OPR Winter 09 Drop 3 (2)_fabric list EU Winter 09_SPRING 2011 - TRIM 2nd" xfId="1155" xr:uid="{50FB66D1-6232-475C-9A81-350F130C4AB5}"/>
    <cellStyle name="0_OPR Winter 09 Drop 3 (2)_fabric list Summer09 prod- Drop 3" xfId="1156" xr:uid="{25ED4D73-2FC1-4B15-A5A3-7067867159C0}"/>
    <cellStyle name="0_OPR Winter 09 Drop 3 (2)_fabric list Summer09 prod- Drop 3_Atreebutes fab balance" xfId="1157" xr:uid="{D18AF3B1-63B2-437F-BBC1-7EE1F39D3327}"/>
    <cellStyle name="0_OPR Winter 09 Drop 3 (2)_fabric list Summer09 prod- Drop 3_SEASON 01QS - FABRIC 2nd" xfId="1158" xr:uid="{C4EB5DB3-F1D5-4D03-9251-F1067B7F617D}"/>
    <cellStyle name="0_OPR Winter 09 Drop 3 (2)_fabric list Summer09 prod- Drop 3_SPRING 2011 - TRIM 2nd" xfId="1159" xr:uid="{64C86B48-7D46-423E-B538-3D6793059B94}"/>
    <cellStyle name="0_OPR Winter 09 Drop 3 (2)_fabric list Summer09 prod- Drop2" xfId="1160" xr:uid="{877E35B1-71D8-4FEC-AA79-2428FD0A98B6}"/>
    <cellStyle name="0_OPR Winter 09 Drop 3 (2)_fabric list Summer09 prod- Drop2_Atreebutes fab balance" xfId="1161" xr:uid="{AF653F7F-5F39-40F0-BC9A-CAC0EB1B2CFC}"/>
    <cellStyle name="0_OPR Winter 09 Drop 3 (2)_fabric list Summer09 prod- Drop2_SEASON 01QS - FABRIC 2nd" xfId="1162" xr:uid="{2F674F7F-0655-4C33-84AE-B9CB82E8419E}"/>
    <cellStyle name="0_OPR Winter 09 Drop 3 (2)_fabric list Summer09 prod- Drop2_SPRING 2011 - TRIM 2nd" xfId="1163" xr:uid="{4FB0E9DA-0107-4C70-A02C-11EA0D147397}"/>
    <cellStyle name="0_OPR Winter 09 Drop 3 (2)_SEASON 01QS - FABRIC 2nd" xfId="1164" xr:uid="{96E5CB46-A21B-4933-B04D-D13A6F053F68}"/>
    <cellStyle name="0_OPR Winter 09 Drop 3 (2)_SPRING 2011 - TRIM 2nd" xfId="1165" xr:uid="{F1557FD0-2A8D-479F-B6F7-50790B49A503}"/>
    <cellStyle name="0_OPR Winter 09 Drop 3_Atreebutes fab balance" xfId="1166" xr:uid="{6A57EDD5-8DD5-4164-BED1-D9FF4AFDA715}"/>
    <cellStyle name="0_OPR Winter 09 Drop 3_fabric list EU Winter 09" xfId="1167" xr:uid="{55884FA2-C592-4E99-AF42-C343FBD28432}"/>
    <cellStyle name="0_OPR Winter 09 Drop 3_fabric list EU Winter 09_Atreebutes fab balance" xfId="1168" xr:uid="{80FD8A25-7E00-4204-91C6-8B10F66B4CDF}"/>
    <cellStyle name="0_OPR Winter 09 Drop 3_fabric list EU Winter 09_SEASON 01QS - FABRIC 2nd" xfId="1169" xr:uid="{D4F80251-5DEC-4E53-962F-F66765169A05}"/>
    <cellStyle name="0_OPR Winter 09 Drop 3_fabric list EU Winter 09_SPRING 2011 - TRIM 2nd" xfId="1170" xr:uid="{57A6DDDC-F283-4A3F-8792-B9C7A53D8AB9}"/>
    <cellStyle name="0_OPR Winter 09 Drop 3_fabric list Summer09 prod- Drop 3" xfId="1171" xr:uid="{29B6C11C-A6F0-4792-A048-9565FC7AFCE2}"/>
    <cellStyle name="0_OPR Winter 09 Drop 3_fabric list Summer09 prod- Drop 3_Atreebutes fab balance" xfId="1172" xr:uid="{78C82959-5634-40E9-8ED7-65ABED032997}"/>
    <cellStyle name="0_OPR Winter 09 Drop 3_fabric list Summer09 prod- Drop 3_SEASON 01QS - FABRIC 2nd" xfId="1173" xr:uid="{0A1829C5-5E33-402E-8696-A2780F513A10}"/>
    <cellStyle name="0_OPR Winter 09 Drop 3_fabric list Summer09 prod- Drop 3_SPRING 2011 - TRIM 2nd" xfId="1174" xr:uid="{2B5C2CDC-5126-47A8-BAA0-0BA4E9249F0E}"/>
    <cellStyle name="0_OPR Winter 09 Drop 3_fabric list Summer09 prod- Drop2" xfId="1175" xr:uid="{06EA9679-AB4E-40F2-829E-7E8D685BFC49}"/>
    <cellStyle name="0_OPR Winter 09 Drop 3_fabric list Summer09 prod- Drop2_Atreebutes fab balance" xfId="1176" xr:uid="{3C9F6E45-652D-4533-A1EC-92F190A8B9FC}"/>
    <cellStyle name="0_OPR Winter 09 Drop 3_fabric list Summer09 prod- Drop2_SEASON 01QS - FABRIC 2nd" xfId="1177" xr:uid="{3948AF63-549C-43E4-BFE9-2C79FF16FFE6}"/>
    <cellStyle name="0_OPR Winter 09 Drop 3_fabric list Summer09 prod- Drop2_SPRING 2011 - TRIM 2nd" xfId="1178" xr:uid="{DCD16E3E-A865-4868-BC5D-B76D986D9EE7}"/>
    <cellStyle name="0_OPR Winter 09 Drop 3_QUICK SILVER fab balance" xfId="1179" xr:uid="{D4DD0D65-1FFF-4368-9EE6-B82080670076}"/>
    <cellStyle name="0_OPR Winter 09 Drop 3_SEASON 01QS - FABRIC 2nd" xfId="1180" xr:uid="{259AB9F0-9155-4951-8622-34BFD6A329E1}"/>
    <cellStyle name="0_OPR Winter 09 Drop 3_SPRING - Trim 2nd" xfId="1181" xr:uid="{D73AD5E1-0276-475D-B1D0-D274EC22E305}"/>
    <cellStyle name="0_OPR Winter 09 Drop 3_SPRING 2011 - TRIM" xfId="1182" xr:uid="{AB7C9EB2-51C5-472E-A8BE-A7C8212C1E97}"/>
    <cellStyle name="0_OPR Winter 09 Drop 3_SPRING 2011 - TRIM 1st" xfId="1183" xr:uid="{D8E0E85E-7AF9-4D5C-B99F-EE46D6A3EBF0}"/>
    <cellStyle name="0_OPR Winter 09 Drop 3_SPRING 2011 - TRIM 2nd" xfId="1184" xr:uid="{48D2BC17-9E0E-49EA-B6FB-37D709FC3CBC}"/>
    <cellStyle name="0_OPR Winter 09 Drop 3_Trim balance for Atreebute" xfId="1185" xr:uid="{7B48790D-6546-47BA-974C-327EF01ED573}"/>
    <cellStyle name="0_OPR Winter 09 Drop 3_TRIMLIST OF Summer09 PROD DR2" xfId="1186" xr:uid="{0133C155-CA7E-4A39-8621-28CBEFF0F4FF}"/>
    <cellStyle name="0_OPR Winter 09 Drop 3_TRIMLIST OF Summer09 PROD DR2_Atreebutes fab balance" xfId="1187" xr:uid="{6AB92B38-6BE8-4E7A-BD12-06E614D8BD4C}"/>
    <cellStyle name="0_OPR Winter 09 Drop 3_TRIMLIST OF Summer09 PROD DR2_QUICK SILVER fab balance" xfId="1188" xr:uid="{EFE4D50D-ED6E-42A8-8298-C0227113DFEB}"/>
    <cellStyle name="0_OPR Winter 09 Drop 3_TRIMLIST OF Summer09 PROD DR2_SEASON 01QS - FABRIC 2nd" xfId="1189" xr:uid="{9644D17B-614E-4615-A566-B9DF36B01F83}"/>
    <cellStyle name="0_OPR Winter 09 Drop 3_TRIMLIST OF Summer09 PROD DR2_SPRING - Trim 2nd" xfId="1190" xr:uid="{66A8AC7A-0A1A-4DCF-BFAA-CC2F8A5FA875}"/>
    <cellStyle name="0_OPR Winter 09 Drop 3_TRIMLIST OF Summer09 PROD DR2_SPRING 2011 - TRIM" xfId="1191" xr:uid="{3E26850E-0857-43D8-A40C-414509C8A771}"/>
    <cellStyle name="0_OPR Winter 09 Drop 3_TRIMLIST OF Summer09 PROD DR2_SPRING 2011 - TRIM 1st" xfId="1192" xr:uid="{928C039C-74FB-4F81-8285-4F7BFF4A95BA}"/>
    <cellStyle name="0_OPR Winter 09 Drop 3_TRIMLIST OF Summer09 PROD DR2_SPRING 2011 - TRIM 2nd" xfId="1193" xr:uid="{AAE5AA18-B1CD-4C20-88D3-E18B7846F6ED}"/>
    <cellStyle name="0_OPR Winter 09 Drop 3_TRIMLIST OF Summer09 PROD DR2_Trim balance for Atreebute" xfId="1194" xr:uid="{43E6B028-C6F0-41F7-845A-63D092705F02}"/>
    <cellStyle name="0_OPR Winter 09 Drop 3_trimlist W09 Drop3" xfId="8" xr:uid="{00000000-0005-0000-0000-000005000000}"/>
    <cellStyle name="0_OPR Winter 09 Drop 3_trimlist W09 Drop3_Atreebutes fab balance" xfId="1195" xr:uid="{1FD81DC8-787B-407B-93AB-2DB80F5F9DA8}"/>
    <cellStyle name="0_OPR Winter 09 Drop 3_trimlist W09 Drop3_QUICK SILVER fab balance" xfId="1196" xr:uid="{B0665CF4-0201-4480-8CA2-8A39757CAB55}"/>
    <cellStyle name="0_OPR Winter 09 Drop 3_trimlist W09 Drop3_SEASON 01QS - FABRIC 2nd" xfId="1197" xr:uid="{E7AFCFCB-0E55-402E-866F-B077C1A8A7E6}"/>
    <cellStyle name="0_OPR Winter 09 Drop 3_trimlist W09 Drop3_SPRING - Trim 2nd" xfId="1198" xr:uid="{8CA22A95-76BC-45DF-A5AD-53552FA48595}"/>
    <cellStyle name="0_OPR Winter 09 Drop 3_trimlist W09 Drop3_SPRING 2011 - TRIM" xfId="1199" xr:uid="{C0F5A418-CA52-4CE4-A71E-FB7DBE8176EB}"/>
    <cellStyle name="0_OPR Winter 09 Drop 3_trimlist W09 Drop3_SPRING 2011 - TRIM 1st" xfId="1200" xr:uid="{B3C3A624-299F-45B6-B15D-D8DE9B871535}"/>
    <cellStyle name="0_OPR Winter 09 Drop 3_trimlist W09 Drop3_SPRING 2011 - TRIM 2nd" xfId="1201" xr:uid="{BA6165D1-DD12-4E62-924E-50CA36F616F3}"/>
    <cellStyle name="0_OPR Winter 09 Drop 3_trimlist W09 Drop3_Trim balance for Atreebute" xfId="1202" xr:uid="{DF20B5B4-8EAB-45BE-A53D-F54A07D34F97}"/>
    <cellStyle name="0_OPR Winter 09 Drop 3_W09 production" xfId="1203" xr:uid="{5360E153-B455-40E2-B76D-41E373331574}"/>
    <cellStyle name="0_OPR Winter 09 Drop 3_W09 production_Atreebutes fab balance" xfId="1204" xr:uid="{F043223D-57A3-49E1-AD8D-1BC21FB0A10A}"/>
    <cellStyle name="0_OPR Winter 09 Drop 3_W09 production_fabric list EU Winter 09" xfId="1205" xr:uid="{3C6DDFD9-3547-4AD2-84BA-CB32B2D66F32}"/>
    <cellStyle name="0_OPR Winter 09 Drop 3_W09 production_fabric list EU Winter 09_Atreebutes fab balance" xfId="1206" xr:uid="{7DE95856-D494-4D9B-9228-D9F823390CB0}"/>
    <cellStyle name="0_OPR Winter 09 Drop 3_W09 production_fabric list EU Winter 09_SEASON 01QS - FABRIC 2nd" xfId="1207" xr:uid="{5DB1F374-4D9A-4056-BE25-D78DF0F58A9B}"/>
    <cellStyle name="0_OPR Winter 09 Drop 3_W09 production_fabric list EU Winter 09_SPRING 2011 - TRIM 2nd" xfId="1208" xr:uid="{CE9D9795-28D6-4F3E-9259-E3144988CD49}"/>
    <cellStyle name="0_OPR Winter 09 Drop 3_W09 production_fabric list Summer09 prod- Drop 3" xfId="1209" xr:uid="{0F911EE7-33B9-4AC6-AB4D-B2EBEE033DC7}"/>
    <cellStyle name="0_OPR Winter 09 Drop 3_W09 production_fabric list Summer09 prod- Drop 3_Atreebutes fab balance" xfId="1210" xr:uid="{E336C033-E10D-4FB3-89D3-B73C92AFF2EC}"/>
    <cellStyle name="0_OPR Winter 09 Drop 3_W09 production_fabric list Summer09 prod- Drop 3_SEASON 01QS - FABRIC 2nd" xfId="1211" xr:uid="{4C488098-DF45-48BF-A271-9EAB9E7E30EE}"/>
    <cellStyle name="0_OPR Winter 09 Drop 3_W09 production_fabric list Summer09 prod- Drop 3_SPRING 2011 - TRIM 2nd" xfId="1212" xr:uid="{FA03645C-B03C-4202-BBCD-B1498D950033}"/>
    <cellStyle name="0_OPR Winter 09 Drop 3_W09 production_fabric list Summer09 prod- Drop2" xfId="1213" xr:uid="{E631196C-D02A-4A87-9CAA-A74ACB41FED0}"/>
    <cellStyle name="0_OPR Winter 09 Drop 3_W09 production_fabric list Summer09 prod- Drop2_Atreebutes fab balance" xfId="1214" xr:uid="{1B867A7F-0DC7-46E3-92D6-275A2C5D74B7}"/>
    <cellStyle name="0_OPR Winter 09 Drop 3_W09 production_fabric list Summer09 prod- Drop2_SEASON 01QS - FABRIC 2nd" xfId="1215" xr:uid="{1A961849-DB27-4F17-8CC0-26C55AB7BF43}"/>
    <cellStyle name="0_OPR Winter 09 Drop 3_W09 production_fabric list Summer09 prod- Drop2_SPRING 2011 - TRIM 2nd" xfId="1216" xr:uid="{220A3C96-826D-4D87-8107-3A8535E4654F}"/>
    <cellStyle name="0_OPR Winter 09 Drop 3_W09 production_SEASON 01QS - FABRIC 2nd" xfId="1217" xr:uid="{C53E2F2F-F8FC-47CF-A9B2-81274120F99B}"/>
    <cellStyle name="0_OPR Winter 09 Drop 3_W09 production_SPRING 2011 - TRIM 2nd" xfId="1218" xr:uid="{FA483256-1606-491C-9AEF-5F165EA93DAE}"/>
    <cellStyle name="0_PAUL'S SHORT costing" xfId="1219" xr:uid="{D7A8D01E-ACA5-467B-BEC7-79B6ACA98B3F}"/>
    <cellStyle name="0_PAUL'S SHORT costing 2" xfId="1220" xr:uid="{4EAF5F03-E952-4E20-A088-4FAB55B0CA07}"/>
    <cellStyle name="0_QUOTATION AW 11( chuyen cho lan)" xfId="1221" xr:uid="{CD303AE3-2548-474C-B5D7-0DEE9A2C3AF1}"/>
    <cellStyle name="0_Rusty Packing list invoice 2nd S9 Basic Blank- Miami- Chile" xfId="1222" xr:uid="{46DCEE6E-01FC-485B-9400-218395FFCB8B}"/>
    <cellStyle name="0_Rusty Packing list invoice 2nd S9 Basic Blank- Miami- Chile_Proforma invoice 01 -Outlet W '10" xfId="1223" xr:uid="{9A2E052A-71BF-4B98-9213-E98132664106}"/>
    <cellStyle name="0_Rusty Packing list invoice 2nd S9 Basic Blank- Miami- Chile_Proforma invoice 02-Sprinter W '10" xfId="1224" xr:uid="{57A88B3D-8847-46F3-A6AF-15202C6C6848}"/>
    <cellStyle name="0_Rusty Packing list invoice 2nd S9 Basic Blank- Miami- Chile_Statement of Account-Rusty AUST2009 (Vegas)" xfId="1225" xr:uid="{6A1ED66B-12A8-4CBC-A602-AD8944B2F968}"/>
    <cellStyle name="0_Rusty Packing list invoice 2nd S9 Basic Blank- Miami- Chile_Statement of Account-Rusty AUST2009 (Vegas)1" xfId="1226" xr:uid="{93C3597C-3EAA-444D-88AB-8077E3B32C41}"/>
    <cellStyle name="0_SPRINTER09" xfId="9" xr:uid="{00000000-0005-0000-0000-000006000000}"/>
    <cellStyle name="0_SS10 OPR" xfId="1227" xr:uid="{B41B0302-C741-438C-8DDE-971D270F43CE}"/>
    <cellStyle name="0_SS10 OPR 2" xfId="1228" xr:uid="{70F451F5-8D6F-4B7F-AD1F-23E073F8F1B3}"/>
    <cellStyle name="0_SS10 OPR_AW11 Atreebutes fabric balance sheet" xfId="1229" xr:uid="{C2F9F528-4620-4B7F-8394-A3C307705C54}"/>
    <cellStyle name="0_SS10 OPR_CMP &amp; the rating of thread" xfId="1230" xr:uid="{47464CEE-9069-4088-AC23-3697C5CABF74}"/>
    <cellStyle name="0_SS10 OPR_CMP &amp; the rating of thread 2" xfId="1231" xr:uid="{7B3DDD06-6A49-4BD8-8448-D96D73F73382}"/>
    <cellStyle name="0_SS10 OPR_CMP &amp; the rating of thread_AW11 Atreebutes fabric balance sheet" xfId="1232" xr:uid="{97C9CA80-A44E-4FDF-ACAC-3D4C0411988D}"/>
    <cellStyle name="0_SS10 OPR_CMP &amp; the rating of thread_Copy of #1542-1-revised quotation (2)" xfId="1233" xr:uid="{92B369A2-0F64-4377-8F9E-982448F3DACB}"/>
    <cellStyle name="0_SS10 OPR_CMP &amp; the rating of thread_Copy of 2010-5-10 Kotai fabric - PO#1456REV (2)" xfId="1234" xr:uid="{63226DD0-7600-460F-A282-B8E7E3453F94}"/>
    <cellStyle name="0_SS10 OPR_CMP &amp; the rating of thread_Copy of the status of KOTAI fabric 21-10" xfId="1235" xr:uid="{51DD1A1A-7F33-46B1-A27D-15F346B23F20}"/>
    <cellStyle name="0_SS10 OPR_CMP &amp; the rating of thread_Fabric balance for AW10 pro" xfId="1236" xr:uid="{48DD8EE9-D69F-4AC0-8E65-A059717C56A5}"/>
    <cellStyle name="0_SS10 OPR_CMP &amp; the rating of thread_kotai fabric - first order for AW10 (status)" xfId="1237" xr:uid="{C7103178-57B2-4227-A459-B5FBE3B04F57}"/>
    <cellStyle name="0_SS10 OPR_CMP &amp; the rating of thread_MA expense (AW10 &amp; SS11)" xfId="1238" xr:uid="{F4DAA05D-3097-4DA1-A82B-FA2CCA5D4853}"/>
    <cellStyle name="0_SS10 OPR_CMP &amp; the rating of thread_MA expense (AW10 &amp; SS11) 2" xfId="1239" xr:uid="{732EB047-CF6E-44D3-A03D-1FBE792071BC}"/>
    <cellStyle name="0_SS10 OPR_CMP &amp; the rating of thread_MA expense (AW10 &amp; SS11)_AW11 Atreebutes fabric balance sheet" xfId="1240" xr:uid="{29A0A7BD-C1FC-4514-BAA2-DD07D80529F8}"/>
    <cellStyle name="0_SS10 OPR_CMP &amp; the rating of thread_MA expense (AW10 &amp; SS11)_QUICK SILVER fab balance" xfId="1241" xr:uid="{388AAE15-6659-4FE1-A431-A018D0157FCD}"/>
    <cellStyle name="0_SS10 OPR_CMP &amp; the rating of thread_MA expense (AW10 &amp; SS11)_QUICK SILVER fab balance 2" xfId="1242" xr:uid="{4DF09E37-C72A-4F2C-9586-F3D06E138A42}"/>
    <cellStyle name="0_SS10 OPR_CMP &amp; the rating of thread_MA expense (AW10 &amp; SS11)_SPRING - Trim 2nd" xfId="1243" xr:uid="{951E284C-E750-4B51-9CB4-95EB611A6009}"/>
    <cellStyle name="0_SS10 OPR_CMP &amp; the rating of thread_MA expense (AW10 &amp; SS11)_SPRING 2011 - TRIM 1st" xfId="1244" xr:uid="{280BFBF0-F373-4167-A282-17E20A2CFB22}"/>
    <cellStyle name="0_SS10 OPR_CMP &amp; the rating of thread_MA expense (AW10 &amp; SS11)_SPRING 2011 - TRIM 2nd" xfId="1245" xr:uid="{13FCE1A1-A979-46DB-AED1-014DC4541728}"/>
    <cellStyle name="0_SS10 OPR_CMP &amp; the rating of thread_MA expense (AW10 &amp; SS11)_SS12 Atreebutes fab balance" xfId="1246" xr:uid="{DB59B377-9264-42B2-A01F-5DB0A9309A5D}"/>
    <cellStyle name="0_SS10 OPR_CMP &amp; the rating of thread_MA expense (AW10 &amp; SS11)_The composition of fabric" xfId="1247" xr:uid="{2E4EBAAB-9FD9-4671-8CD9-38F4E6A11DBD}"/>
    <cellStyle name="0_SS10 OPR_CMP &amp; the rating of thread_PO BAO GIA-DUNG" xfId="1248" xr:uid="{5792F0BD-D4D5-4784-B709-9AC5EF631F43}"/>
    <cellStyle name="0_SS10 OPR_CMP &amp; the rating of thread_QUICK SILVER fab balance" xfId="1249" xr:uid="{509D4477-A5AB-45DD-B63D-D8597DB02DDA}"/>
    <cellStyle name="0_SS10 OPR_CMP &amp; the rating of thread_QUICK SILVER fab balance 2" xfId="1250" xr:uid="{DC86D971-5EDA-4FF0-9A65-8C70808E2CA2}"/>
    <cellStyle name="0_SS10 OPR_CMP &amp; the rating of thread_SPRING - Trim 2nd" xfId="1251" xr:uid="{11535A12-3D8A-4B96-81DE-BB1ED204999A}"/>
    <cellStyle name="0_SS10 OPR_CMP &amp; the rating of thread_SPRING 2011 - TRIM 1st" xfId="1252" xr:uid="{47F34115-44A8-4E4D-BC45-87495652CB70}"/>
    <cellStyle name="0_SS10 OPR_CMP &amp; the rating of thread_SPRING 2011 - TRIM 2nd" xfId="1253" xr:uid="{44B60D26-5192-4656-A99F-99FF7D0B0AFA}"/>
    <cellStyle name="0_SS10 OPR_CMP &amp; the rating of thread_SS12 Atreebutes fab balance" xfId="1254" xr:uid="{79D69241-6890-46A3-89E0-215C143F423A}"/>
    <cellStyle name="0_SS10 OPR_CMP &amp; the rating of thread_SUMMER 2011 - TRIM UN007" xfId="1255" xr:uid="{6A6F7F9B-ACC3-4154-A191-D2D610D2AB45}"/>
    <cellStyle name="0_SS10 OPR_CMP &amp; the rating of thread_The composition of fabric" xfId="1256" xr:uid="{84A3AEB1-8F39-448D-A883-C816FB6AB83E}"/>
    <cellStyle name="0_SS10 OPR_CMP &amp; the rating of thread_Trim balance for Atreebute" xfId="1257" xr:uid="{810C42CD-E4A4-4A8E-AAF1-42D89B187200}"/>
    <cellStyle name="0_SS10 OPR_CMP &amp; the rating of thread_Trim balance for Atreebute 1ST" xfId="1258" xr:uid="{532E5098-2991-45EB-802F-7D75E8F1F3DE}"/>
    <cellStyle name="0_SS10 OPR_CMP &amp; the rating of thread_Trim balance for SS11" xfId="1259" xr:uid="{B39EF322-5094-48BC-8121-638B900F5163}"/>
    <cellStyle name="0_SS10 OPR_CMP &amp; the rating of thread_YKK#135" xfId="1260" xr:uid="{3042C6E1-3D9B-47CE-9799-52564368BA01}"/>
    <cellStyle name="0_SS10 OPR_CMP &amp; the rating of thread_YKK#135 2" xfId="1261" xr:uid="{C3B3831D-A244-4066-BCBF-53729F55A20F}"/>
    <cellStyle name="0_SS10 OPR_CMP &amp; the rating of thread_YKK#135_PO BAO GIA-DUNG" xfId="1262" xr:uid="{4F8F0497-DC8E-4A5A-8EF9-2DF365E406ED}"/>
    <cellStyle name="0_SS10 OPR_CMP &amp; the rating of thread_YKK#135_SPRING - Trim 2nd" xfId="1263" xr:uid="{8B9B980F-1969-47F5-B7EF-4469D05AB03C}"/>
    <cellStyle name="0_SS10 OPR_CMP &amp; the rating of thread_YKK#135_Trim balance for Atreebute" xfId="1264" xr:uid="{518F47D0-4AB3-45ED-918C-AED0FE04345E}"/>
    <cellStyle name="0_SS10 OPR_CMP &amp; the rating of thread_YKK#135_Trim balance for Atreebute 1ST" xfId="1265" xr:uid="{DD3AF78A-494C-437A-874B-EB2644F02CCA}"/>
    <cellStyle name="0_SS10 OPR_Copy of #1542-1-revised quotation (2)" xfId="1266" xr:uid="{3FF0CF9D-D9F4-4763-9A70-C824E4EB9EF0}"/>
    <cellStyle name="0_SS10 OPR_Copy of Copy of Copy of Fabric balance for AW10 pro" xfId="1267" xr:uid="{B21CEDBB-9F6F-403E-8FEE-C22093F9415D}"/>
    <cellStyle name="0_SS10 OPR_Copy of Copy of Copy of Fabric balance for AW10 pro 2" xfId="1268" xr:uid="{75937011-E222-4C00-8313-A0DCCFBA5AE2}"/>
    <cellStyle name="0_SS10 OPR_Copy of Copy of Copy of Fabric balance for AW10 pro_AW11 Atreebutes fabric balance sheet" xfId="1269" xr:uid="{730A4C69-AB96-424E-8A33-E974A71E4E88}"/>
    <cellStyle name="0_SS10 OPR_Copy of Copy of Copy of Fabric balance for AW10 pro_Copy of #1542-1-revised quotation (2)" xfId="1270" xr:uid="{240509FC-5623-40EC-8D58-2775508A3A8D}"/>
    <cellStyle name="0_SS10 OPR_Copy of Copy of Copy of Fabric balance for AW10 pro_Copy of the status of KOTAI fabric 21-10" xfId="1271" xr:uid="{69FDDBE6-4F2F-459F-B580-9F6FE9B0553E}"/>
    <cellStyle name="0_SS10 OPR_Copy of Copy of Copy of Fabric balance for AW10 pro_Fabric balance for AW10 pro" xfId="1272" xr:uid="{8F783148-7ACF-4D0A-AB4D-54473B30711C}"/>
    <cellStyle name="0_SS10 OPR_Copy of Copy of Copy of Fabric balance for AW10 pro_MA expense (AW10 &amp; SS11)" xfId="1273" xr:uid="{7C74CE32-67F8-484C-8032-B311F5D90B64}"/>
    <cellStyle name="0_SS10 OPR_Copy of Copy of Copy of Fabric balance for AW10 pro_MA expense (AW10 &amp; SS11) 2" xfId="1274" xr:uid="{6D584D16-CF19-4E20-AACB-2146E1CF1BEB}"/>
    <cellStyle name="0_SS10 OPR_Copy of Copy of Copy of Fabric balance for AW10 pro_MA expense (AW10 &amp; SS11)_AW11 Atreebutes fabric balance sheet" xfId="1275" xr:uid="{9FB2EBCF-0F37-41FE-BD3F-14FAAA1A7124}"/>
    <cellStyle name="0_SS10 OPR_Copy of Copy of Copy of Fabric balance for AW10 pro_MA expense (AW10 &amp; SS11)_QUICK SILVER fab balance" xfId="1276" xr:uid="{BA20F4E9-2295-4EB2-BA82-F9529E4D1BBF}"/>
    <cellStyle name="0_SS10 OPR_Copy of Copy of Copy of Fabric balance for AW10 pro_MA expense (AW10 &amp; SS11)_QUICK SILVER fab balance 2" xfId="1277" xr:uid="{A5E87A59-D6FF-4D96-8A3C-60D1388B3C6B}"/>
    <cellStyle name="0_SS10 OPR_Copy of Copy of Copy of Fabric balance for AW10 pro_MA expense (AW10 &amp; SS11)_SPRING - Trim 2nd" xfId="1278" xr:uid="{BBB1A060-4C89-4CAE-8A8F-30AF87047155}"/>
    <cellStyle name="0_SS10 OPR_Copy of Copy of Copy of Fabric balance for AW10 pro_MA expense (AW10 &amp; SS11)_SPRING 2011 - TRIM 1st" xfId="1279" xr:uid="{09FB92ED-7D50-4688-AEAE-1ADCF5C54036}"/>
    <cellStyle name="0_SS10 OPR_Copy of Copy of Copy of Fabric balance for AW10 pro_MA expense (AW10 &amp; SS11)_SPRING 2011 - TRIM 2nd" xfId="1280" xr:uid="{2DA302FD-46F3-485C-AC63-AFE1E8F100F8}"/>
    <cellStyle name="0_SS10 OPR_Copy of Copy of Copy of Fabric balance for AW10 pro_MA expense (AW10 &amp; SS11)_SS12 Atreebutes fab balance" xfId="1281" xr:uid="{DFA6CFE7-F2C8-4258-939E-9BD1E54B9A43}"/>
    <cellStyle name="0_SS10 OPR_Copy of Copy of Copy of Fabric balance for AW10 pro_MA expense (AW10 &amp; SS11)_The composition of fabric" xfId="1282" xr:uid="{23331A65-925B-4062-A4EC-605F05629C69}"/>
    <cellStyle name="0_SS10 OPR_Copy of Copy of Copy of Fabric balance for AW10 pro_PO BAO GIA-DUNG" xfId="1283" xr:uid="{C2C97365-50E2-4CDF-8604-4B68FB173171}"/>
    <cellStyle name="0_SS10 OPR_Copy of Copy of Copy of Fabric balance for AW10 pro_QUICK SILVER fab balance" xfId="1284" xr:uid="{8A47C4E2-5B2A-49F8-BBC3-CF38F8F40E85}"/>
    <cellStyle name="0_SS10 OPR_Copy of Copy of Copy of Fabric balance for AW10 pro_QUICK SILVER fab balance 2" xfId="1285" xr:uid="{D6F75117-6FB3-43FC-96BC-15C5E65C9AAF}"/>
    <cellStyle name="0_SS10 OPR_Copy of Copy of Copy of Fabric balance for AW10 pro_SPRING - Trim 2nd" xfId="1286" xr:uid="{0FAB73FD-5B27-4D12-A2B2-34A4CFF6DEAB}"/>
    <cellStyle name="0_SS10 OPR_Copy of Copy of Copy of Fabric balance for AW10 pro_SPRING 2011 - TRIM 1st" xfId="1287" xr:uid="{28920C32-1190-439F-9BB9-BAFDC8B1B373}"/>
    <cellStyle name="0_SS10 OPR_Copy of Copy of Copy of Fabric balance for AW10 pro_SPRING 2011 - TRIM 2nd" xfId="1288" xr:uid="{8DCBF76A-22C0-4E74-B9F0-00B704C28CE7}"/>
    <cellStyle name="0_SS10 OPR_Copy of Copy of Copy of Fabric balance for AW10 pro_SS12 Atreebutes fab balance" xfId="1289" xr:uid="{7D714499-04C3-4FE3-BAD6-7967899AC7F9}"/>
    <cellStyle name="0_SS10 OPR_Copy of Copy of Copy of Fabric balance for AW10 pro_SUMMER 2011 - TRIM UN007" xfId="1290" xr:uid="{70A7B3C9-7484-4A3D-B4CA-65C083183616}"/>
    <cellStyle name="0_SS10 OPR_Copy of Copy of Copy of Fabric balance for AW10 pro_The composition of fabric" xfId="1291" xr:uid="{C33FD22C-957D-4804-BA6D-18F8AB164539}"/>
    <cellStyle name="0_SS10 OPR_Copy of Copy of Copy of Fabric balance for AW10 pro_Trim balance for Atreebute" xfId="1292" xr:uid="{100EEC04-933E-47AE-BF2C-DC35E8D402F3}"/>
    <cellStyle name="0_SS10 OPR_Copy of Copy of Copy of Fabric balance for AW10 pro_Trim balance for Atreebute 1ST" xfId="1293" xr:uid="{A88FC480-A2C8-4C2C-9960-2EBC8C97DED9}"/>
    <cellStyle name="0_SS10 OPR_Copy of Copy of Copy of Fabric balance for AW10 pro_Trim balance for SS11" xfId="1294" xr:uid="{2A8FDB98-6AC9-42CF-B9CE-F160BDF5B9E0}"/>
    <cellStyle name="0_SS10 OPR_Copy of Copy of Copy of Fabric balance for AW10 pro_YKK#135" xfId="1295" xr:uid="{FF62180A-8348-4975-A1F9-D252E277D727}"/>
    <cellStyle name="0_SS10 OPR_Copy of Copy of Copy of Fabric balance for AW10 pro_YKK#135 2" xfId="1296" xr:uid="{4C67D2C7-ED48-4C81-93B5-3CF64871B297}"/>
    <cellStyle name="0_SS10 OPR_Copy of Copy of Copy of Fabric balance for AW10 pro_YKK#135_PO BAO GIA-DUNG" xfId="1297" xr:uid="{E2857C27-1746-4E0F-8F28-4AD54D8A778B}"/>
    <cellStyle name="0_SS10 OPR_Copy of Copy of Copy of Fabric balance for AW10 pro_YKK#135_SPRING - Trim 2nd" xfId="1298" xr:uid="{7B92062E-3CC1-4BFE-9D17-8E706D66B699}"/>
    <cellStyle name="0_SS10 OPR_Copy of Copy of Copy of Fabric balance for AW10 pro_YKK#135_Trim balance for Atreebute" xfId="1299" xr:uid="{61FEC7EA-698B-47F8-9813-4F865CBFE039}"/>
    <cellStyle name="0_SS10 OPR_Copy of Copy of Copy of Fabric balance for AW10 pro_YKK#135_Trim balance for Atreebute 1ST" xfId="1300" xr:uid="{7A7328B0-B94D-4533-AA04-E49B0B6A3C55}"/>
    <cellStyle name="0_SS10 OPR_Copy of Copy of Fabric balance for AW10 pro" xfId="1301" xr:uid="{49598171-1920-4D08-96E5-D0A6DDE38840}"/>
    <cellStyle name="0_SS10 OPR_Copy of Copy of Fabric balance for AW10 pro 2" xfId="1302" xr:uid="{F4147206-812F-46CB-A5BC-D66A864D4B51}"/>
    <cellStyle name="0_SS10 OPR_Copy of Copy of Fabric balance for AW10 pro_AW11 Atreebutes fabric balance sheet" xfId="1303" xr:uid="{9E15887A-CC14-4218-97C6-FDE9F5351965}"/>
    <cellStyle name="0_SS10 OPR_Copy of Copy of Fabric balance for AW10 pro_Copy of #1542-1-revised quotation (2)" xfId="1304" xr:uid="{9B6C924B-66AB-448C-81BF-3CF5111A431C}"/>
    <cellStyle name="0_SS10 OPR_Copy of Copy of Fabric balance for AW10 pro_Copy of the status of KOTAI fabric 21-10" xfId="1305" xr:uid="{D9B59096-5EF7-4ED0-98F0-8BBA9790CEE9}"/>
    <cellStyle name="0_SS10 OPR_Copy of Copy of Fabric balance for AW10 pro_Fabric balance for AW10 pro" xfId="1306" xr:uid="{CB435AC1-C9EC-4DF3-A942-BE1C45FD212A}"/>
    <cellStyle name="0_SS10 OPR_Copy of Copy of Fabric balance for AW10 pro_MA expense (AW10 &amp; SS11)" xfId="1307" xr:uid="{46BC460F-8C57-4B17-9429-F6EDF0BB791B}"/>
    <cellStyle name="0_SS10 OPR_Copy of Copy of Fabric balance for AW10 pro_MA expense (AW10 &amp; SS11) 2" xfId="1308" xr:uid="{1CE4F688-62D8-4253-B2EA-69EE4142317D}"/>
    <cellStyle name="0_SS10 OPR_Copy of Copy of Fabric balance for AW10 pro_MA expense (AW10 &amp; SS11)_AW11 Atreebutes fabric balance sheet" xfId="1309" xr:uid="{806C7AF5-1C9C-44FE-A52A-AB4BDD5355DD}"/>
    <cellStyle name="0_SS10 OPR_Copy of Copy of Fabric balance for AW10 pro_MA expense (AW10 &amp; SS11)_QUICK SILVER fab balance" xfId="1310" xr:uid="{75873B59-971A-45CD-8451-422EFF0870D0}"/>
    <cellStyle name="0_SS10 OPR_Copy of Copy of Fabric balance for AW10 pro_MA expense (AW10 &amp; SS11)_QUICK SILVER fab balance 2" xfId="1311" xr:uid="{B2EF1C53-11DF-436F-BD06-5AB2E7AC2C6D}"/>
    <cellStyle name="0_SS10 OPR_Copy of Copy of Fabric balance for AW10 pro_MA expense (AW10 &amp; SS11)_SPRING - Trim 2nd" xfId="1312" xr:uid="{26E1AFA8-3CEC-4B06-99A3-F9E95F7FDD64}"/>
    <cellStyle name="0_SS10 OPR_Copy of Copy of Fabric balance for AW10 pro_MA expense (AW10 &amp; SS11)_SPRING 2011 - TRIM 1st" xfId="1313" xr:uid="{5540E3C2-CC38-4177-9ACF-AA4AB30292AF}"/>
    <cellStyle name="0_SS10 OPR_Copy of Copy of Fabric balance for AW10 pro_MA expense (AW10 &amp; SS11)_SPRING 2011 - TRIM 2nd" xfId="1314" xr:uid="{B25C7330-A591-4DDF-B2F0-0A13FF59A4E7}"/>
    <cellStyle name="0_SS10 OPR_Copy of Copy of Fabric balance for AW10 pro_MA expense (AW10 &amp; SS11)_SS12 Atreebutes fab balance" xfId="1315" xr:uid="{E0863E46-09E3-40FB-9B20-549FB0BF9C27}"/>
    <cellStyle name="0_SS10 OPR_Copy of Copy of Fabric balance for AW10 pro_MA expense (AW10 &amp; SS11)_The composition of fabric" xfId="1316" xr:uid="{DDAF21E5-7353-4832-883B-551665583AE9}"/>
    <cellStyle name="0_SS10 OPR_Copy of Copy of Fabric balance for AW10 pro_PO BAO GIA-DUNG" xfId="1317" xr:uid="{CD869D16-B537-49D7-8551-38EB1AF64317}"/>
    <cellStyle name="0_SS10 OPR_Copy of Copy of Fabric balance for AW10 pro_QUICK SILVER fab balance" xfId="1318" xr:uid="{7E6104F8-BAB7-4439-9B7A-DEDD4748A181}"/>
    <cellStyle name="0_SS10 OPR_Copy of Copy of Fabric balance for AW10 pro_QUICK SILVER fab balance 2" xfId="1319" xr:uid="{D5884EC5-F2CB-4EE1-8FED-74ED9409408F}"/>
    <cellStyle name="0_SS10 OPR_Copy of Copy of Fabric balance for AW10 pro_SPRING - Trim 2nd" xfId="1320" xr:uid="{45171A29-CFA1-4DA2-A8D3-A30CD884EC0B}"/>
    <cellStyle name="0_SS10 OPR_Copy of Copy of Fabric balance for AW10 pro_SPRING 2011 - TRIM 1st" xfId="1321" xr:uid="{B8B5AECC-63B0-4825-9397-6EC4289EFB35}"/>
    <cellStyle name="0_SS10 OPR_Copy of Copy of Fabric balance for AW10 pro_SPRING 2011 - TRIM 2nd" xfId="1322" xr:uid="{7A3C7D14-FBD3-4D53-8F1A-41D9D5661617}"/>
    <cellStyle name="0_SS10 OPR_Copy of Copy of Fabric balance for AW10 pro_SS12 Atreebutes fab balance" xfId="1323" xr:uid="{165E9D98-071E-42B1-85CA-7F97B5CE50AA}"/>
    <cellStyle name="0_SS10 OPR_Copy of Copy of Fabric balance for AW10 pro_SUMMER 2011 - TRIM UN007" xfId="1324" xr:uid="{DBFD65E8-6109-4D59-8DBD-C65BE3F40AB8}"/>
    <cellStyle name="0_SS10 OPR_Copy of Copy of Fabric balance for AW10 pro_The composition of fabric" xfId="1325" xr:uid="{2CC35940-198F-4955-8C12-DDF58AD86B0C}"/>
    <cellStyle name="0_SS10 OPR_Copy of Copy of Fabric balance for AW10 pro_Trim balance for Atreebute" xfId="1326" xr:uid="{D6F9EEF6-CBDE-48C6-BC15-F1B5F00ACA0E}"/>
    <cellStyle name="0_SS10 OPR_Copy of Copy of Fabric balance for AW10 pro_Trim balance for Atreebute 1ST" xfId="1327" xr:uid="{FE163E35-E190-4759-ADBF-858082E22B48}"/>
    <cellStyle name="0_SS10 OPR_Copy of Copy of Fabric balance for AW10 pro_Trim balance for SS11" xfId="1328" xr:uid="{C0AE9FC3-36DF-4B89-BB4D-02B4CBCE3BE8}"/>
    <cellStyle name="0_SS10 OPR_Copy of Copy of Fabric balance for AW10 pro_YKK#135" xfId="1329" xr:uid="{E8ECDDD4-633E-441D-AA71-9744F80FF146}"/>
    <cellStyle name="0_SS10 OPR_Copy of Copy of Fabric balance for AW10 pro_YKK#135 2" xfId="1330" xr:uid="{7BC8AD0D-F87A-4245-8703-1B81E13230B6}"/>
    <cellStyle name="0_SS10 OPR_Copy of Copy of Fabric balance for AW10 pro_YKK#135_PO BAO GIA-DUNG" xfId="1331" xr:uid="{DD3A3C3B-03C6-41D6-A0B6-354BCAC820F3}"/>
    <cellStyle name="0_SS10 OPR_Copy of Copy of Fabric balance for AW10 pro_YKK#135_SPRING - Trim 2nd" xfId="1332" xr:uid="{9A0F91F6-4FA0-4DE9-A82C-E5F324BDE701}"/>
    <cellStyle name="0_SS10 OPR_Copy of Copy of Fabric balance for AW10 pro_YKK#135_Trim balance for Atreebute" xfId="1333" xr:uid="{4ED98CB8-A16C-42F3-8EEF-5B77908AADF8}"/>
    <cellStyle name="0_SS10 OPR_Copy of Copy of Fabric balance for AW10 pro_YKK#135_Trim balance for Atreebute 1ST" xfId="1334" xr:uid="{6CB77459-1E8F-46D6-8538-C67B257CCDF3}"/>
    <cellStyle name="0_SS10 OPR_Copy of Fabric balance for AW10 pro" xfId="1335" xr:uid="{BB1363C8-C28A-4E9A-9630-C8F0A8B20E4F}"/>
    <cellStyle name="0_SS10 OPR_Copy of Fabric balance for AW10 pro 2" xfId="1336" xr:uid="{666598ED-AF85-406D-9DC2-82771D12ABF8}"/>
    <cellStyle name="0_SS10 OPR_Copy of Fabric balance for AW10 pro_AW11 Atreebutes fabric balance sheet" xfId="1337" xr:uid="{17FA0916-EAFF-491F-B48D-481AF63F4795}"/>
    <cellStyle name="0_SS10 OPR_Copy of Fabric balance for AW10 pro_Copy of #1542-1-revised quotation (2)" xfId="1338" xr:uid="{FAC3BFC9-EBBE-403E-A4FD-B329B707F155}"/>
    <cellStyle name="0_SS10 OPR_Copy of Fabric balance for AW10 pro_Copy of the status of KOTAI fabric 21-10" xfId="1339" xr:uid="{D60A9C4D-60A9-407F-B305-01F9E00DD54F}"/>
    <cellStyle name="0_SS10 OPR_Copy of Fabric balance for AW10 pro_Fabric balance for AW10 pro" xfId="1340" xr:uid="{EF2DA44A-B85C-4803-93CA-501DD1E3D23A}"/>
    <cellStyle name="0_SS10 OPR_Copy of Fabric balance for AW10 pro_MA expense (AW10 &amp; SS11)" xfId="1341" xr:uid="{2F84D27E-3E2E-448D-BEE0-BD3739231942}"/>
    <cellStyle name="0_SS10 OPR_Copy of Fabric balance for AW10 pro_MA expense (AW10 &amp; SS11) 2" xfId="1342" xr:uid="{6F5F65C5-B42F-47C4-9CEC-C6D7F1899816}"/>
    <cellStyle name="0_SS10 OPR_Copy of Fabric balance for AW10 pro_MA expense (AW10 &amp; SS11)_AW11 Atreebutes fabric balance sheet" xfId="1343" xr:uid="{205AF7E1-C4D4-4733-B9B0-32324AAF51E2}"/>
    <cellStyle name="0_SS10 OPR_Copy of Fabric balance for AW10 pro_MA expense (AW10 &amp; SS11)_QUICK SILVER fab balance" xfId="1344" xr:uid="{E10DB490-83FF-477A-9A69-E058D874418B}"/>
    <cellStyle name="0_SS10 OPR_Copy of Fabric balance for AW10 pro_MA expense (AW10 &amp; SS11)_QUICK SILVER fab balance 2" xfId="1345" xr:uid="{EA6C96DD-37DE-49A0-A978-DF42452EB7BD}"/>
    <cellStyle name="0_SS10 OPR_Copy of Fabric balance for AW10 pro_MA expense (AW10 &amp; SS11)_SPRING - Trim 2nd" xfId="1346" xr:uid="{489F4A81-B7AC-4E7A-B7D1-3B0707EB77E7}"/>
    <cellStyle name="0_SS10 OPR_Copy of Fabric balance for AW10 pro_MA expense (AW10 &amp; SS11)_SPRING 2011 - TRIM 1st" xfId="1347" xr:uid="{86141E9B-8611-498C-81E0-7B455FC7DF21}"/>
    <cellStyle name="0_SS10 OPR_Copy of Fabric balance for AW10 pro_MA expense (AW10 &amp; SS11)_SPRING 2011 - TRIM 2nd" xfId="1348" xr:uid="{68B9589D-F15B-4073-9E9D-1EC780AFC9FC}"/>
    <cellStyle name="0_SS10 OPR_Copy of Fabric balance for AW10 pro_MA expense (AW10 &amp; SS11)_SS12 Atreebutes fab balance" xfId="1349" xr:uid="{7427BCDE-5026-481E-BAA1-3FE5BED8190A}"/>
    <cellStyle name="0_SS10 OPR_Copy of Fabric balance for AW10 pro_MA expense (AW10 &amp; SS11)_The composition of fabric" xfId="1350" xr:uid="{914E1406-B3A8-4317-B498-12AFA4733613}"/>
    <cellStyle name="0_SS10 OPR_Copy of Fabric balance for AW10 pro_PO BAO GIA-DUNG" xfId="1351" xr:uid="{AEE62D1A-503F-428F-BF4A-AE4AD23F5A3D}"/>
    <cellStyle name="0_SS10 OPR_Copy of Fabric balance for AW10 pro_QUICK SILVER fab balance" xfId="1352" xr:uid="{18A6B795-F8AF-48F7-B40F-2E6FED4114B7}"/>
    <cellStyle name="0_SS10 OPR_Copy of Fabric balance for AW10 pro_QUICK SILVER fab balance 2" xfId="1353" xr:uid="{B6097F39-594F-41E9-8F4A-30C7DC805D13}"/>
    <cellStyle name="0_SS10 OPR_Copy of Fabric balance for AW10 pro_SPRING - Trim 2nd" xfId="1354" xr:uid="{7999EF17-4214-45CC-B930-DBE7FEB4A15F}"/>
    <cellStyle name="0_SS10 OPR_Copy of Fabric balance for AW10 pro_SPRING 2011 - TRIM 1st" xfId="1355" xr:uid="{C8887688-C7E3-4D79-A44E-80B36B1E685E}"/>
    <cellStyle name="0_SS10 OPR_Copy of Fabric balance for AW10 pro_SPRING 2011 - TRIM 2nd" xfId="1356" xr:uid="{DE96AB60-E1BA-437C-9B82-238E855A6AE2}"/>
    <cellStyle name="0_SS10 OPR_Copy of Fabric balance for AW10 pro_SS12 Atreebutes fab balance" xfId="1357" xr:uid="{E61A34A9-D7CC-4725-88AC-01436ECBF918}"/>
    <cellStyle name="0_SS10 OPR_Copy of Fabric balance for AW10 pro_SUMMER 2011 - TRIM UN007" xfId="1358" xr:uid="{FDD35223-0D37-43E6-9B27-30241D057873}"/>
    <cellStyle name="0_SS10 OPR_Copy of Fabric balance for AW10 pro_The composition of fabric" xfId="1359" xr:uid="{7FEED369-396C-4306-B3AD-01A4DD8A5AAD}"/>
    <cellStyle name="0_SS10 OPR_Copy of Fabric balance for AW10 pro_Trim balance for Atreebute" xfId="1360" xr:uid="{E05903F1-9A64-4869-98E9-525C91C95D9B}"/>
    <cellStyle name="0_SS10 OPR_Copy of Fabric balance for AW10 pro_Trim balance for Atreebute 1ST" xfId="1361" xr:uid="{CFB00458-E01C-4117-A5DF-977EEF856EB1}"/>
    <cellStyle name="0_SS10 OPR_Copy of Fabric balance for AW10 pro_Trim balance for SS11" xfId="1362" xr:uid="{197396EE-129D-48C7-A8A2-401E45D11462}"/>
    <cellStyle name="0_SS10 OPR_Copy of Fabric balance for AW10 pro_YKK#135" xfId="1363" xr:uid="{6519CB70-168C-4E47-A4F9-D140E7D1F3AA}"/>
    <cellStyle name="0_SS10 OPR_Copy of Fabric balance for AW10 pro_YKK#135 2" xfId="1364" xr:uid="{1695DE70-F139-4953-86E7-4372BC07D459}"/>
    <cellStyle name="0_SS10 OPR_Copy of Fabric balance for AW10 pro_YKK#135_PO BAO GIA-DUNG" xfId="1365" xr:uid="{7379DEDA-61A3-491C-9533-F6BA5C878A89}"/>
    <cellStyle name="0_SS10 OPR_Copy of Fabric balance for AW10 pro_YKK#135_SPRING - Trim 2nd" xfId="1366" xr:uid="{5F1D57D2-223F-4293-888C-8770D83BC771}"/>
    <cellStyle name="0_SS10 OPR_Copy of Fabric balance for AW10 pro_YKK#135_Trim balance for Atreebute" xfId="1367" xr:uid="{297D81E4-C7A4-4031-8F4D-544A7F154A96}"/>
    <cellStyle name="0_SS10 OPR_Copy of Fabric balance for AW10 pro_YKK#135_Trim balance for Atreebute 1ST" xfId="1368" xr:uid="{D442E361-301F-4415-A9FB-7F9FD894EDAA}"/>
    <cellStyle name="0_SS10 OPR_Copy of the status of KOTAI fabric 21-10" xfId="1369" xr:uid="{FC9DAB74-23E1-470C-B427-519B51017CA4}"/>
    <cellStyle name="0_SS10 OPR_Fabric balance for AW10 pro" xfId="1370" xr:uid="{0C6E9D43-AFFF-4C92-BE87-691AC16F4CB9}"/>
    <cellStyle name="0_SS10 OPR_Fabric balance for AW10 pro 2" xfId="1371" xr:uid="{C4B05875-0D6B-4022-9571-D789042D9AF0}"/>
    <cellStyle name="0_SS10 OPR_Fabric balance for AW10 pro_1" xfId="1372" xr:uid="{71FB46BF-5D13-4EEA-A011-DD0E87DD2B5C}"/>
    <cellStyle name="0_SS10 OPR_Fabric balance for AW10 pro_AW11 Atreebutes fabric balance sheet" xfId="1373" xr:uid="{A125611F-5E60-4A00-8848-18EF4A0BAD60}"/>
    <cellStyle name="0_SS10 OPR_Fabric balance for AW10 pro_Copy of #1542-1-revised quotation (2)" xfId="1374" xr:uid="{B45C9F67-5587-4198-B19C-894F63E8C42D}"/>
    <cellStyle name="0_SS10 OPR_Fabric balance for AW10 pro_Copy of 2010-5-10 Kotai fabric - PO#1456REV (2)" xfId="1375" xr:uid="{448902BF-CFB9-4292-B527-01AD294D2CF2}"/>
    <cellStyle name="0_SS10 OPR_Fabric balance for AW10 pro_Copy of the status of KOTAI fabric 21-10" xfId="1376" xr:uid="{C052F036-5C98-4EDB-B8D7-C6F64DD434B6}"/>
    <cellStyle name="0_SS10 OPR_Fabric balance for AW10 pro_Fabric balance for AW10 pro" xfId="1377" xr:uid="{A3536542-3A53-4AB6-AB7F-8706D934E33D}"/>
    <cellStyle name="0_SS10 OPR_Fabric balance for AW10 pro_kotai fabric - first order for AW10 (status)" xfId="1378" xr:uid="{0742096C-A017-4897-8F19-CEE32CFB2C45}"/>
    <cellStyle name="0_SS10 OPR_Fabric balance for AW10 pro_MA expense (AW10 &amp; SS11)" xfId="1379" xr:uid="{BA296F5D-2345-4C11-8E00-EDDC61A73C8A}"/>
    <cellStyle name="0_SS10 OPR_Fabric balance for AW10 pro_MA expense (AW10 &amp; SS11) 2" xfId="1380" xr:uid="{D2BA9A70-7451-45F3-B4A2-DFDD3F2196B4}"/>
    <cellStyle name="0_SS10 OPR_Fabric balance for AW10 pro_MA expense (AW10 &amp; SS11)_AW11 Atreebutes fabric balance sheet" xfId="1381" xr:uid="{0AE2F703-B0B3-4665-BF81-CAD7CB05A53D}"/>
    <cellStyle name="0_SS10 OPR_Fabric balance for AW10 pro_MA expense (AW10 &amp; SS11)_QUICK SILVER fab balance" xfId="1382" xr:uid="{34AD0EC1-385C-43EF-A96C-7C67C819AACB}"/>
    <cellStyle name="0_SS10 OPR_Fabric balance for AW10 pro_MA expense (AW10 &amp; SS11)_QUICK SILVER fab balance 2" xfId="1383" xr:uid="{C506ADAF-C8ED-42AD-A96B-A52F13D698E9}"/>
    <cellStyle name="0_SS10 OPR_Fabric balance for AW10 pro_MA expense (AW10 &amp; SS11)_SPRING - Trim 2nd" xfId="1384" xr:uid="{6A17D38B-DC14-4B7B-8C46-6B4696E0C314}"/>
    <cellStyle name="0_SS10 OPR_Fabric balance for AW10 pro_MA expense (AW10 &amp; SS11)_SPRING 2011 - TRIM 1st" xfId="1385" xr:uid="{8D331ADB-7D22-452A-AEBF-042DEA07014A}"/>
    <cellStyle name="0_SS10 OPR_Fabric balance for AW10 pro_MA expense (AW10 &amp; SS11)_SPRING 2011 - TRIM 2nd" xfId="1386" xr:uid="{55A2E0A8-F50B-482C-9A72-442314EB1D64}"/>
    <cellStyle name="0_SS10 OPR_Fabric balance for AW10 pro_MA expense (AW10 &amp; SS11)_SS12 Atreebutes fab balance" xfId="1387" xr:uid="{02477E14-1F33-494A-B087-BB6D4E8B7525}"/>
    <cellStyle name="0_SS10 OPR_Fabric balance for AW10 pro_MA expense (AW10 &amp; SS11)_The composition of fabric" xfId="1388" xr:uid="{47FDFA5F-3037-496D-BC5C-5A334441C6F0}"/>
    <cellStyle name="0_SS10 OPR_Fabric balance for AW10 pro_PO BAO GIA-DUNG" xfId="1389" xr:uid="{23A80226-C123-461A-A376-301ABCC87914}"/>
    <cellStyle name="0_SS10 OPR_Fabric balance for AW10 pro_QUICK SILVER fab balance" xfId="1390" xr:uid="{C2219CCA-FDB2-4577-A87C-C8D542E31C01}"/>
    <cellStyle name="0_SS10 OPR_Fabric balance for AW10 pro_QUICK SILVER fab balance 2" xfId="1391" xr:uid="{FC3B6615-1499-41D7-BC64-18AAD6239FB3}"/>
    <cellStyle name="0_SS10 OPR_Fabric balance for AW10 pro_SPRING - Trim 2nd" xfId="1392" xr:uid="{B7BE44E8-2201-4E32-B514-3CDA56DE7B28}"/>
    <cellStyle name="0_SS10 OPR_Fabric balance for AW10 pro_SPRING 2011 - TRIM 1st" xfId="1393" xr:uid="{F7C022CC-3E25-40CD-9921-1AC69A144030}"/>
    <cellStyle name="0_SS10 OPR_Fabric balance for AW10 pro_SPRING 2011 - TRIM 2nd" xfId="1394" xr:uid="{18B2E8E2-5D96-4584-83D7-836B4D00C2DB}"/>
    <cellStyle name="0_SS10 OPR_Fabric balance for AW10 pro_SS12 Atreebutes fab balance" xfId="1395" xr:uid="{50B9D950-0C8F-47C1-AFAA-7B40C2A7526D}"/>
    <cellStyle name="0_SS10 OPR_Fabric balance for AW10 pro_SUMMER 2011 - TRIM UN007" xfId="1396" xr:uid="{2946B926-F4E0-4C9B-8203-F8A9BF7A5E96}"/>
    <cellStyle name="0_SS10 OPR_Fabric balance for AW10 pro_The composition of fabric" xfId="1397" xr:uid="{02554E3E-AFDB-4442-97BE-C521E6643DFC}"/>
    <cellStyle name="0_SS10 OPR_Fabric balance for AW10 pro_Trim balance for Atreebute" xfId="1398" xr:uid="{83A73C6E-03FE-4D85-84B7-6C51508701AB}"/>
    <cellStyle name="0_SS10 OPR_Fabric balance for AW10 pro_Trim balance for Atreebute 1ST" xfId="1399" xr:uid="{2D3659F4-276A-41A0-9CF8-E54136F138B0}"/>
    <cellStyle name="0_SS10 OPR_Fabric balance for AW10 pro_Trim balance for SS11" xfId="1400" xr:uid="{36035FF4-5C61-497F-9416-2EA22FB2721C}"/>
    <cellStyle name="0_SS10 OPR_Fabric balance for AW10 pro_YKK#135" xfId="1401" xr:uid="{31AD587C-F6BF-4A75-9CB3-96C54CEC16DA}"/>
    <cellStyle name="0_SS10 OPR_Fabric balance for AW10 pro_YKK#135 2" xfId="1402" xr:uid="{1F2485BC-DC23-442F-B1CE-C5008745643D}"/>
    <cellStyle name="0_SS10 OPR_Fabric balance for AW10 pro_YKK#135_PO BAO GIA-DUNG" xfId="1403" xr:uid="{56E44270-A2D2-42A5-BC33-5B93AEC50DE3}"/>
    <cellStyle name="0_SS10 OPR_Fabric balance for AW10 pro_YKK#135_SPRING - Trim 2nd" xfId="1404" xr:uid="{913413EB-9AB6-4FD5-A66C-3844BAE68F09}"/>
    <cellStyle name="0_SS10 OPR_Fabric balance for AW10 pro_YKK#135_Trim balance for Atreebute" xfId="1405" xr:uid="{E728AAF0-ECD7-4428-A62E-7AB41CCC27AB}"/>
    <cellStyle name="0_SS10 OPR_Fabric balance for AW10 pro_YKK#135_Trim balance for Atreebute 1ST" xfId="1406" xr:uid="{B585CC9F-952A-43D4-A0B0-097B123B3B07}"/>
    <cellStyle name="0_SS10 OPR_Fabric balance for SPRING 2012 sample sms ( RV 22.06)" xfId="1407" xr:uid="{036F4778-E3A7-43FB-A5DA-47ECC32C8339}"/>
    <cellStyle name="0_SS10 OPR_Fabric balance for SPRING 2012 sample sms ( RV 22.06) 2" xfId="1408" xr:uid="{EB422731-B97B-46E3-A05A-CB2E5AFA4E69}"/>
    <cellStyle name="0_SS10 OPR_kotai fabric - first order for AW10 (status)" xfId="1409" xr:uid="{C6C577D2-B3B3-4A0C-90AF-06509E410FAB}"/>
    <cellStyle name="0_SS10 OPR_MA expense (AW10 &amp; SS11)" xfId="1410" xr:uid="{00A436F0-778F-4C97-98A0-A549F63DA4EF}"/>
    <cellStyle name="0_SS10 OPR_MA expense (AW10 &amp; SS11) 2" xfId="1411" xr:uid="{CB9936F0-C972-4623-AFBE-040A97146F0A}"/>
    <cellStyle name="0_SS10 OPR_MA expense (AW10 &amp; SS11)_AW11 Atreebutes fabric balance sheet" xfId="1412" xr:uid="{18D1B50E-EE1E-4777-BE08-0AB189F45C56}"/>
    <cellStyle name="0_SS10 OPR_MA expense (AW10 &amp; SS11)_QUICK SILVER fab balance" xfId="1413" xr:uid="{E1D66813-93F6-4DAE-8ECA-B6714B9F1B3C}"/>
    <cellStyle name="0_SS10 OPR_MA expense (AW10 &amp; SS11)_QUICK SILVER fab balance 2" xfId="1414" xr:uid="{7A311767-4658-41F6-8FA0-E1050D32B9D8}"/>
    <cellStyle name="0_SS10 OPR_MA expense (AW10 &amp; SS11)_SPRING - Trim 2nd" xfId="1415" xr:uid="{E989E7FF-65F4-4AD2-B5B9-8C9D76A100F7}"/>
    <cellStyle name="0_SS10 OPR_MA expense (AW10 &amp; SS11)_SPRING 2011 - TRIM 1st" xfId="1416" xr:uid="{C4A56D10-FBFF-47D2-934F-DBF05D1AA9FC}"/>
    <cellStyle name="0_SS10 OPR_MA expense (AW10 &amp; SS11)_SPRING 2011 - TRIM 2nd" xfId="1417" xr:uid="{4240C4B8-5F6B-48FA-884A-C5300D3890EA}"/>
    <cellStyle name="0_SS10 OPR_MA expense (AW10 &amp; SS11)_SS12 Atreebutes fab balance" xfId="1418" xr:uid="{DD436163-F57F-4AC3-9403-5BACA948E243}"/>
    <cellStyle name="0_SS10 OPR_MA expense (AW10 &amp; SS11)_The composition of fabric" xfId="1419" xr:uid="{17009832-A7FF-4EEF-9F63-89213F6A0DD1}"/>
    <cellStyle name="0_SS10 OPR_QUICK SILVER fab balance" xfId="1420" xr:uid="{7F5BE419-E021-422D-8A9C-97FFA5CF4E5A}"/>
    <cellStyle name="0_SS10 OPR_QUICK SILVER fab balance 2" xfId="1421" xr:uid="{81566136-DB71-4CDF-9BFC-F59E7DA19DDD}"/>
    <cellStyle name="0_SS10 OPR_SPRING - Trim 2nd" xfId="1422" xr:uid="{71AFA6B6-670E-4004-987A-EF53DA3B2DDC}"/>
    <cellStyle name="0_SS10 OPR_SPRING 2011 - TRIM 1st" xfId="1423" xr:uid="{DB2FB0CD-649B-42DF-8B3E-636AD4704E4A}"/>
    <cellStyle name="0_SS10 OPR_SPRING 2011 - TRIM 2nd" xfId="1424" xr:uid="{A0F58134-B189-4BFB-93C2-A8D4E6447675}"/>
    <cellStyle name="0_SS10 OPR_SS11 PO" xfId="1425" xr:uid="{8DF412F9-575B-46D4-A496-E9E5F60C876F}"/>
    <cellStyle name="0_SS10 OPR_SS11 PO-office" xfId="1426" xr:uid="{7E8601B5-E455-4DD1-8131-71B239DA18FC}"/>
    <cellStyle name="0_SS10 OPR_SS12 Atreebutes fab balance" xfId="1427" xr:uid="{F6673BAC-BD20-4B3A-886A-38BCB56203FD}"/>
    <cellStyle name="0_SS10 OPR_The composition of fabric" xfId="1428" xr:uid="{CCAF8354-B6F2-429D-8E1C-1E6D8260B8A7}"/>
    <cellStyle name="0_SS10 OPR_the plan for trims SS11" xfId="1429" xr:uid="{4F07E1C6-9B33-40AF-BBC2-576619A6F7D0}"/>
    <cellStyle name="0_SS10 OPR_Trim balance for Atreebute" xfId="1430" xr:uid="{155CC507-E790-4942-BB13-9A8C5F55BCAC}"/>
    <cellStyle name="0_SS10 OPR_Trim balance for AW10" xfId="1431" xr:uid="{E5EA9A2D-63C1-4740-8D4F-696058B3122F}"/>
    <cellStyle name="0_SS10 OPR_Trim balance for SS11" xfId="1432" xr:uid="{299A674D-1E0F-4480-919E-51C0BC4B38A5}"/>
    <cellStyle name="0_SS11 OPR - FILE THAM KHAO CHO CAC FILE KHAC KHONG DUOC XOA" xfId="1433" xr:uid="{570593E3-15FC-414A-B368-F1A8A475F4E5}"/>
    <cellStyle name="0_SS11 OPR - FILE THAM KHAO CHO CAC FILE KHAC KHONG DUOC XOA 2" xfId="1434" xr:uid="{4B6910B3-95E2-422D-8F42-691DF33AAA0E}"/>
    <cellStyle name="0_SS11 OPR - FILE THAM KHAO CHO CAC FILE KHAC KHONG DUOC XOA_AW11 Atreebutes fabric balance sheet" xfId="1435" xr:uid="{4B07131C-4708-43DC-8808-C0D34E3E303C}"/>
    <cellStyle name="0_SS11 OPR - FILE THAM KHAO CHO CAC FILE KHAC KHONG DUOC XOA_Copy of #1542-1-revised quotation (2)" xfId="1436" xr:uid="{F3A4AA0D-3609-4057-A4C5-61C1A7DE67E8}"/>
    <cellStyle name="0_SS11 OPR - FILE THAM KHAO CHO CAC FILE KHAC KHONG DUOC XOA_Copy of the status of KOTAI fabric 21-10" xfId="1437" xr:uid="{72944D77-8EAE-44FF-B6E6-07A25661C550}"/>
    <cellStyle name="0_SS11 OPR - FILE THAM KHAO CHO CAC FILE KHAC KHONG DUOC XOA_QUICK SILVER fab balance" xfId="1438" xr:uid="{23D2E3D8-9224-4703-94D7-2299C5088074}"/>
    <cellStyle name="0_SS11 OPR - FILE THAM KHAO CHO CAC FILE KHAC KHONG DUOC XOA_QUICK SILVER fab balance 2" xfId="1439" xr:uid="{B0AACD3E-01ED-4441-80E6-37C5E85BF4DF}"/>
    <cellStyle name="0_SS11 OPR - FILE THAM KHAO CHO CAC FILE KHAC KHONG DUOC XOA_SPRING - Trim 2nd" xfId="1440" xr:uid="{54B40E46-C25E-4282-AB96-3D90DDCA2C09}"/>
    <cellStyle name="0_SS11 OPR - FILE THAM KHAO CHO CAC FILE KHAC KHONG DUOC XOA_SPRING 2011 - TRIM 1st" xfId="1441" xr:uid="{453A968C-DAFB-4B64-A9B2-28F67B72B23A}"/>
    <cellStyle name="0_SS11 OPR - FILE THAM KHAO CHO CAC FILE KHAC KHONG DUOC XOA_SPRING 2011 - TRIM 2nd" xfId="1442" xr:uid="{1B9EC4E1-B7E6-446B-B638-682F3CFA3692}"/>
    <cellStyle name="0_SS11 OPR - FILE THAM KHAO CHO CAC FILE KHAC KHONG DUOC XOA_SS12 Atreebutes fab balance" xfId="1443" xr:uid="{08D18F34-7137-41D1-998A-7584033F9A0B}"/>
    <cellStyle name="0_SS11 OPR - FILE THAM KHAO CHO CAC FILE KHAC KHONG DUOC XOA_The composition of fabric" xfId="1444" xr:uid="{4674158A-B1FA-437D-9BF1-AD7EC9A721A3}"/>
    <cellStyle name="0_SS11 PO" xfId="1445" xr:uid="{9787988E-6946-4360-BED5-4075097CBEB0}"/>
    <cellStyle name="0_SS11 PO-office" xfId="1446" xr:uid="{F3787F13-4A3A-46A5-9374-B479D0B5671B}"/>
    <cellStyle name="0_SS12 ATREEBUTES costing" xfId="1447" xr:uid="{A5B4B238-3E6E-4C8B-A3D4-2B51220A0080}"/>
    <cellStyle name="0_SS12 ATREEBUTES costing_AW11 Atreebutes fabric balance sheet" xfId="1448" xr:uid="{C7A7E562-C4BE-40A5-BF94-06AE2A3940EB}"/>
    <cellStyle name="0_SS12 ATREEBUTES costing_SS12 Atreebutes fab balance" xfId="1449" xr:uid="{6A9B85AF-B430-4501-BB9E-FC8C9E858AB8}"/>
    <cellStyle name="0_T&amp;B SHORT costing (08-03-10)" xfId="1450" xr:uid="{F6B68EEC-4B18-4122-932F-E538E7E31B12}"/>
    <cellStyle name="0_T&amp;B SHORT costing (08-03-10) 2" xfId="1451" xr:uid="{F354466C-B7FA-4AC4-8576-A5DBD807125F}"/>
    <cellStyle name="0_T&amp;B SHORT costing (08-03-10)_Copy of the quotation from KOTAI (2)" xfId="1452" xr:uid="{60B5C642-3FDA-4B9E-9E43-309F430C9E36}"/>
    <cellStyle name="0_T&amp;B SHORT costing (08-03-10)_SMS TO CHINA" xfId="1453" xr:uid="{46231029-5A61-4EC7-B904-AE938E9BB85C}"/>
    <cellStyle name="0_T&amp;B SHORT costing (08-03-10)_SMS TO CHINA_Courier Invoice 29-Jun '11" xfId="1454" xr:uid="{692F1A91-63FA-4B99-B38D-B17EFC67AD32}"/>
    <cellStyle name="0_T&amp;B SHORT costing (08-03-10)_SMS TO CHINA_Statement of Account-Munster-2011" xfId="1455" xr:uid="{4BF89F2E-CF08-453F-8657-93171265DA17}"/>
    <cellStyle name="0_The composition of fabric" xfId="1456" xr:uid="{3AE6F7C7-E63D-4A87-B2CE-3D0AF4E4E94A}"/>
    <cellStyle name="0_the planning of fab  trim - SS11" xfId="1457" xr:uid="{B013B5A2-0D05-45EA-8E86-EE7731C9910B}"/>
    <cellStyle name="0_the report of fabri and trim for SS11" xfId="1458" xr:uid="{73101532-F5B9-4007-BD38-1A0693AD462A}"/>
    <cellStyle name="0_trim card &amp; cutting docket for AW09" xfId="1459" xr:uid="{A478A940-FF6C-49B9-8ED6-8423DE4BD00C}"/>
    <cellStyle name="0_trim card &amp; cutting docket for AW09 2" xfId="1460" xr:uid="{E322B631-5606-4AB0-8ECC-E4340897174B}"/>
    <cellStyle name="0_trim card &amp; cutting docket for AW09_AW11 Atreebutes fabric balance sheet" xfId="1461" xr:uid="{BCD72227-2040-4499-8FB1-8FC810ABF707}"/>
    <cellStyle name="0_trim card &amp; cutting docket for AW09_CMP &amp; the rating of thread" xfId="1462" xr:uid="{2F407B2F-62EA-4FF1-9004-108BD59A0FD4}"/>
    <cellStyle name="0_trim card &amp; cutting docket for AW09_CMP &amp; the rating of thread 2" xfId="1463" xr:uid="{E4A88384-F6C5-400F-A52E-66BCEF3D0850}"/>
    <cellStyle name="0_trim card &amp; cutting docket for AW09_CMP &amp; the rating of thread_AW11 Atreebutes fabric balance sheet" xfId="1464" xr:uid="{FF3AC67E-F00E-4C24-BAC5-C484DAD2CFF1}"/>
    <cellStyle name="0_trim card &amp; cutting docket for AW09_CMP &amp; the rating of thread_Copy of #1542-1-revised quotation (2)" xfId="1465" xr:uid="{9FA01AFA-25C1-45F9-97DA-B5B10C36F0BD}"/>
    <cellStyle name="0_trim card &amp; cutting docket for AW09_CMP &amp; the rating of thread_Copy of 2010-5-10 Kotai fabric - PO#1456REV (2)" xfId="1466" xr:uid="{619BA560-CC77-45E7-98E9-D098015391A8}"/>
    <cellStyle name="0_trim card &amp; cutting docket for AW09_CMP &amp; the rating of thread_Copy of the status of KOTAI fabric 21-10" xfId="1467" xr:uid="{D39C19A2-4E1E-472F-A16B-50614D963BA1}"/>
    <cellStyle name="0_trim card &amp; cutting docket for AW09_CMP &amp; the rating of thread_Fabric balance for AW10 pro" xfId="1468" xr:uid="{9EA5D24E-57D8-4F4E-8889-627B8523CC1B}"/>
    <cellStyle name="0_trim card &amp; cutting docket for AW09_CMP &amp; the rating of thread_kotai fabric - first order for AW10 (status)" xfId="1469" xr:uid="{4E421788-54B4-476C-AC23-B1A4A50E36E7}"/>
    <cellStyle name="0_trim card &amp; cutting docket for AW09_CMP &amp; the rating of thread_MA expense (AW10 &amp; SS11)" xfId="1470" xr:uid="{EF6FC065-CEB9-4F66-B28C-A371AC446529}"/>
    <cellStyle name="0_trim card &amp; cutting docket for AW09_CMP &amp; the rating of thread_MA expense (AW10 &amp; SS11) 2" xfId="1471" xr:uid="{610BC2C7-D9CA-48C7-AAF6-6AD374E50408}"/>
    <cellStyle name="0_trim card &amp; cutting docket for AW09_CMP &amp; the rating of thread_MA expense (AW10 &amp; SS11)_AW11 Atreebutes fabric balance sheet" xfId="1472" xr:uid="{6FFD27E5-99E9-4D20-902E-37A6DDBBB5E5}"/>
    <cellStyle name="0_trim card &amp; cutting docket for AW09_CMP &amp; the rating of thread_MA expense (AW10 &amp; SS11)_QUICK SILVER fab balance" xfId="1473" xr:uid="{96E33ACE-57D3-41B7-9195-035021D2A786}"/>
    <cellStyle name="0_trim card &amp; cutting docket for AW09_CMP &amp; the rating of thread_MA expense (AW10 &amp; SS11)_QUICK SILVER fab balance 2" xfId="1474" xr:uid="{E3836654-7D0B-481D-A582-358B0DFE831A}"/>
    <cellStyle name="0_trim card &amp; cutting docket for AW09_CMP &amp; the rating of thread_MA expense (AW10 &amp; SS11)_SPRING - Trim 2nd" xfId="1475" xr:uid="{3058D3D4-56C8-46A4-904B-9FF4A5BA3EB6}"/>
    <cellStyle name="0_trim card &amp; cutting docket for AW09_CMP &amp; the rating of thread_MA expense (AW10 &amp; SS11)_SPRING 2011 - TRIM 1st" xfId="1476" xr:uid="{06765303-3C66-4A59-A8C0-63660A3DA6D4}"/>
    <cellStyle name="0_trim card &amp; cutting docket for AW09_CMP &amp; the rating of thread_MA expense (AW10 &amp; SS11)_SPRING 2011 - TRIM 2nd" xfId="1477" xr:uid="{335123A3-35EC-47CA-8DB4-7747C7E144E3}"/>
    <cellStyle name="0_trim card &amp; cutting docket for AW09_CMP &amp; the rating of thread_MA expense (AW10 &amp; SS11)_SS12 Atreebutes fab balance" xfId="1478" xr:uid="{A3474146-A062-49F9-ABD9-1711C6F81CA5}"/>
    <cellStyle name="0_trim card &amp; cutting docket for AW09_CMP &amp; the rating of thread_MA expense (AW10 &amp; SS11)_The composition of fabric" xfId="1479" xr:uid="{A934C861-A789-4553-8E82-DE41AA9920EE}"/>
    <cellStyle name="0_trim card &amp; cutting docket for AW09_CMP &amp; the rating of thread_PO BAO GIA-DUNG" xfId="1480" xr:uid="{6D08F81F-ACD4-49C6-994B-4EA8BD799ADF}"/>
    <cellStyle name="0_trim card &amp; cutting docket for AW09_CMP &amp; the rating of thread_QUICK SILVER fab balance" xfId="1481" xr:uid="{3B1F3E2E-DEAC-45A9-AFDA-92A7E83684A3}"/>
    <cellStyle name="0_trim card &amp; cutting docket for AW09_CMP &amp; the rating of thread_QUICK SILVER fab balance 2" xfId="1482" xr:uid="{E105C83F-209E-418C-9ED6-F305304EAF8C}"/>
    <cellStyle name="0_trim card &amp; cutting docket for AW09_CMP &amp; the rating of thread_SPRING - Trim 2nd" xfId="1483" xr:uid="{AEFE5C01-3733-4F65-B8FA-1F0FAB372CF8}"/>
    <cellStyle name="0_trim card &amp; cutting docket for AW09_CMP &amp; the rating of thread_SPRING 2011 - TRIM 1st" xfId="1484" xr:uid="{E1FF6E5C-EBE7-441F-BCFA-6C77968D33E1}"/>
    <cellStyle name="0_trim card &amp; cutting docket for AW09_CMP &amp; the rating of thread_SPRING 2011 - TRIM 2nd" xfId="1485" xr:uid="{1A413C49-61AF-49D4-B946-44B40013C967}"/>
    <cellStyle name="0_trim card &amp; cutting docket for AW09_CMP &amp; the rating of thread_SS12 Atreebutes fab balance" xfId="1486" xr:uid="{AA6E4C7E-E506-4608-A2CC-FDD5821CEEAF}"/>
    <cellStyle name="0_trim card &amp; cutting docket for AW09_CMP &amp; the rating of thread_SUMMER 2011 - TRIM UN007" xfId="1487" xr:uid="{1B027FAB-9FC4-4C3B-9838-E7C146BEBF04}"/>
    <cellStyle name="0_trim card &amp; cutting docket for AW09_CMP &amp; the rating of thread_The composition of fabric" xfId="1488" xr:uid="{A084C515-C4FB-4775-B0B6-EBC4FF8682C3}"/>
    <cellStyle name="0_trim card &amp; cutting docket for AW09_CMP &amp; the rating of thread_Trim balance for Atreebute" xfId="1489" xr:uid="{51AC849D-71D4-4B95-B6AC-E2EB600979C9}"/>
    <cellStyle name="0_trim card &amp; cutting docket for AW09_CMP &amp; the rating of thread_Trim balance for Atreebute 1ST" xfId="1490" xr:uid="{12765AE3-4F47-4D6E-99D0-0F33274A92C6}"/>
    <cellStyle name="0_trim card &amp; cutting docket for AW09_CMP &amp; the rating of thread_Trim balance for SS11" xfId="1491" xr:uid="{C58AC3B2-1528-4210-9638-57062C43E2C7}"/>
    <cellStyle name="0_trim card &amp; cutting docket for AW09_CMP &amp; the rating of thread_YKK#135" xfId="1492" xr:uid="{AE34473B-8E89-4BAD-8382-AF4FFBEEC135}"/>
    <cellStyle name="0_trim card &amp; cutting docket for AW09_CMP &amp; the rating of thread_YKK#135 2" xfId="1493" xr:uid="{F771854F-2440-44F0-B27A-CA4B5E4B86A1}"/>
    <cellStyle name="0_trim card &amp; cutting docket for AW09_CMP &amp; the rating of thread_YKK#135_PO BAO GIA-DUNG" xfId="1494" xr:uid="{AE2F1A3E-69E0-47E1-BC87-5A517E6B366F}"/>
    <cellStyle name="0_trim card &amp; cutting docket for AW09_CMP &amp; the rating of thread_YKK#135_SPRING - Trim 2nd" xfId="1495" xr:uid="{519EA938-2E42-4A53-B9D7-890216A70FD0}"/>
    <cellStyle name="0_trim card &amp; cutting docket for AW09_CMP &amp; the rating of thread_YKK#135_Trim balance for Atreebute" xfId="1496" xr:uid="{D2EFCBB0-5E76-44B6-9354-19CABD34FB58}"/>
    <cellStyle name="0_trim card &amp; cutting docket for AW09_CMP &amp; the rating of thread_YKK#135_Trim balance for Atreebute 1ST" xfId="1497" xr:uid="{F37C07DD-79AE-46A9-A07A-DFF479D848A8}"/>
    <cellStyle name="0_trim card &amp; cutting docket for AW09_Copy of #1542-1-revised quotation (2)" xfId="1498" xr:uid="{CA0AAC2E-6103-4B94-AADB-ECF710DF8A65}"/>
    <cellStyle name="0_trim card &amp; cutting docket for AW09_Copy of Copy of Copy of Fabric balance for AW10 pro" xfId="1499" xr:uid="{23B6B482-14DC-4A24-8C53-579159DF310B}"/>
    <cellStyle name="0_trim card &amp; cutting docket for AW09_Copy of Copy of Copy of Fabric balance for AW10 pro 2" xfId="1500" xr:uid="{77A35268-E804-409C-850D-F8387F06F5FB}"/>
    <cellStyle name="0_trim card &amp; cutting docket for AW09_Copy of Copy of Copy of Fabric balance for AW10 pro_AW11 Atreebutes fabric balance sheet" xfId="1501" xr:uid="{BBBC8197-0E81-4D9D-B76F-730426A7569C}"/>
    <cellStyle name="0_trim card &amp; cutting docket for AW09_Copy of Copy of Copy of Fabric balance for AW10 pro_Copy of #1542-1-revised quotation (2)" xfId="1502" xr:uid="{BB5C46CB-5923-4B10-97FB-22690FD0A21D}"/>
    <cellStyle name="0_trim card &amp; cutting docket for AW09_Copy of Copy of Copy of Fabric balance for AW10 pro_Copy of the status of KOTAI fabric 21-10" xfId="1503" xr:uid="{6BDE2E04-ECEC-4DB5-9A41-233064A3E3F9}"/>
    <cellStyle name="0_trim card &amp; cutting docket for AW09_Copy of Copy of Copy of Fabric balance for AW10 pro_Fabric balance for AW10 pro" xfId="1504" xr:uid="{CEEB9CBC-5E55-4E59-99C1-52F0C84FB03A}"/>
    <cellStyle name="0_trim card &amp; cutting docket for AW09_Copy of Copy of Copy of Fabric balance for AW10 pro_MA expense (AW10 &amp; SS11)" xfId="1505" xr:uid="{DA25FD90-8B3F-49A7-8EE0-B5CC9FE153A3}"/>
    <cellStyle name="0_trim card &amp; cutting docket for AW09_Copy of Copy of Copy of Fabric balance for AW10 pro_MA expense (AW10 &amp; SS11) 2" xfId="1506" xr:uid="{86FD56AA-D129-4181-B08B-F31055294249}"/>
    <cellStyle name="0_trim card &amp; cutting docket for AW09_Copy of Copy of Copy of Fabric balance for AW10 pro_MA expense (AW10 &amp; SS11)_AW11 Atreebutes fabric balance sheet" xfId="1507" xr:uid="{B9AD9AC3-6064-47D8-972E-7E107DA577DB}"/>
    <cellStyle name="0_trim card &amp; cutting docket for AW09_Copy of Copy of Copy of Fabric balance for AW10 pro_MA expense (AW10 &amp; SS11)_QUICK SILVER fab balance" xfId="1508" xr:uid="{429F791B-248D-4792-8576-9AB71C146E01}"/>
    <cellStyle name="0_trim card &amp; cutting docket for AW09_Copy of Copy of Copy of Fabric balance for AW10 pro_MA expense (AW10 &amp; SS11)_QUICK SILVER fab balance 2" xfId="1509" xr:uid="{11B4C0C8-FEF8-4B82-9874-AA157F089992}"/>
    <cellStyle name="0_trim card &amp; cutting docket for AW09_Copy of Copy of Copy of Fabric balance for AW10 pro_MA expense (AW10 &amp; SS11)_SPRING - Trim 2nd" xfId="1510" xr:uid="{DF2D9660-497D-45EF-A5DD-DFCE39EB0601}"/>
    <cellStyle name="0_trim card &amp; cutting docket for AW09_Copy of Copy of Copy of Fabric balance for AW10 pro_MA expense (AW10 &amp; SS11)_SPRING 2011 - TRIM 1st" xfId="1511" xr:uid="{6F8C7904-6612-4582-A0FD-9BAD402B1E7A}"/>
    <cellStyle name="0_trim card &amp; cutting docket for AW09_Copy of Copy of Copy of Fabric balance for AW10 pro_MA expense (AW10 &amp; SS11)_SPRING 2011 - TRIM 2nd" xfId="1512" xr:uid="{B24A409B-898A-4414-AE8D-BBD9138B1CEA}"/>
    <cellStyle name="0_trim card &amp; cutting docket for AW09_Copy of Copy of Copy of Fabric balance for AW10 pro_MA expense (AW10 &amp; SS11)_SS12 Atreebutes fab balance" xfId="1513" xr:uid="{915D5B3F-9294-4386-A632-DBB7DA566D87}"/>
    <cellStyle name="0_trim card &amp; cutting docket for AW09_Copy of Copy of Copy of Fabric balance for AW10 pro_MA expense (AW10 &amp; SS11)_The composition of fabric" xfId="1514" xr:uid="{3A42071A-E13C-453F-80CD-7DCDDE857723}"/>
    <cellStyle name="0_trim card &amp; cutting docket for AW09_Copy of Copy of Copy of Fabric balance for AW10 pro_PO BAO GIA-DUNG" xfId="1515" xr:uid="{04A0B33F-D907-41E8-85E6-D763AF549CC4}"/>
    <cellStyle name="0_trim card &amp; cutting docket for AW09_Copy of Copy of Copy of Fabric balance for AW10 pro_QUICK SILVER fab balance" xfId="1516" xr:uid="{AE25BE87-C720-4479-84A2-57F47BD3282E}"/>
    <cellStyle name="0_trim card &amp; cutting docket for AW09_Copy of Copy of Copy of Fabric balance for AW10 pro_QUICK SILVER fab balance 2" xfId="1517" xr:uid="{91EAA750-00F1-4B8E-863E-6D1DF864903C}"/>
    <cellStyle name="0_trim card &amp; cutting docket for AW09_Copy of Copy of Copy of Fabric balance for AW10 pro_SPRING - Trim 2nd" xfId="1518" xr:uid="{E5F34D70-29F1-4B4B-823F-DACFBE355B59}"/>
    <cellStyle name="0_trim card &amp; cutting docket for AW09_Copy of Copy of Copy of Fabric balance for AW10 pro_SPRING 2011 - TRIM 1st" xfId="1519" xr:uid="{29B9AF63-0DA4-42D7-8C18-38D586D07C70}"/>
    <cellStyle name="0_trim card &amp; cutting docket for AW09_Copy of Copy of Copy of Fabric balance for AW10 pro_SPRING 2011 - TRIM 2nd" xfId="1520" xr:uid="{CF49EE69-A2E8-4750-9CBE-FED93E47E1C0}"/>
    <cellStyle name="0_trim card &amp; cutting docket for AW09_Copy of Copy of Copy of Fabric balance for AW10 pro_SS12 Atreebutes fab balance" xfId="1521" xr:uid="{330CF445-9756-46EE-9EA0-01800F84D035}"/>
    <cellStyle name="0_trim card &amp; cutting docket for AW09_Copy of Copy of Copy of Fabric balance for AW10 pro_SUMMER 2011 - TRIM UN007" xfId="1522" xr:uid="{8E613E69-4A77-4F5D-B23F-2AE8083BE843}"/>
    <cellStyle name="0_trim card &amp; cutting docket for AW09_Copy of Copy of Copy of Fabric balance for AW10 pro_The composition of fabric" xfId="1523" xr:uid="{E9B1C96E-57BA-4258-8288-6F104441997E}"/>
    <cellStyle name="0_trim card &amp; cutting docket for AW09_Copy of Copy of Copy of Fabric balance for AW10 pro_Trim balance for Atreebute" xfId="1524" xr:uid="{26A431BB-D646-4A5A-9FB5-EAE4CA021BDE}"/>
    <cellStyle name="0_trim card &amp; cutting docket for AW09_Copy of Copy of Copy of Fabric balance for AW10 pro_Trim balance for Atreebute 1ST" xfId="1525" xr:uid="{E953B915-6E95-48F8-ACE4-1C015804BE51}"/>
    <cellStyle name="0_trim card &amp; cutting docket for AW09_Copy of Copy of Copy of Fabric balance for AW10 pro_Trim balance for SS11" xfId="1526" xr:uid="{F4AB3425-47B4-4A48-AF05-CAA965FEB966}"/>
    <cellStyle name="0_trim card &amp; cutting docket for AW09_Copy of Copy of Copy of Fabric balance for AW10 pro_YKK#135" xfId="1527" xr:uid="{E6CADD3D-091D-4C37-B85A-11F7CBE3FB89}"/>
    <cellStyle name="0_trim card &amp; cutting docket for AW09_Copy of Copy of Copy of Fabric balance for AW10 pro_YKK#135 2" xfId="1528" xr:uid="{F5149123-77B2-406B-89FA-204B07347580}"/>
    <cellStyle name="0_trim card &amp; cutting docket for AW09_Copy of Copy of Copy of Fabric balance for AW10 pro_YKK#135_PO BAO GIA-DUNG" xfId="1529" xr:uid="{4C816D78-3A23-445F-B4B4-BFAAD9A229F9}"/>
    <cellStyle name="0_trim card &amp; cutting docket for AW09_Copy of Copy of Copy of Fabric balance for AW10 pro_YKK#135_SPRING - Trim 2nd" xfId="1530" xr:uid="{B93E56EE-3A2C-4483-9D11-D24C695B6D57}"/>
    <cellStyle name="0_trim card &amp; cutting docket for AW09_Copy of Copy of Copy of Fabric balance for AW10 pro_YKK#135_Trim balance for Atreebute" xfId="1531" xr:uid="{37B4196A-202F-48CD-B5ED-1D531759326B}"/>
    <cellStyle name="0_trim card &amp; cutting docket for AW09_Copy of Copy of Copy of Fabric balance for AW10 pro_YKK#135_Trim balance for Atreebute 1ST" xfId="1532" xr:uid="{54C07575-54A1-428D-AB0C-CCC40A6EB859}"/>
    <cellStyle name="0_trim card &amp; cutting docket for AW09_Copy of Copy of Fabric balance for AW10 pro" xfId="1533" xr:uid="{C75D53B1-60EB-4D1C-AABB-8B208C6A1F9E}"/>
    <cellStyle name="0_trim card &amp; cutting docket for AW09_Copy of Copy of Fabric balance for AW10 pro 2" xfId="1534" xr:uid="{24F594ED-8316-4769-8CDC-0CC9B414DF38}"/>
    <cellStyle name="0_trim card &amp; cutting docket for AW09_Copy of Copy of Fabric balance for AW10 pro_AW11 Atreebutes fabric balance sheet" xfId="1535" xr:uid="{CE687ED1-497E-4058-9ACB-DF434CF61CCC}"/>
    <cellStyle name="0_trim card &amp; cutting docket for AW09_Copy of Copy of Fabric balance for AW10 pro_Copy of #1542-1-revised quotation (2)" xfId="1536" xr:uid="{84B60090-C328-4DF1-AF48-F01684713D70}"/>
    <cellStyle name="0_trim card &amp; cutting docket for AW09_Copy of Copy of Fabric balance for AW10 pro_Copy of the status of KOTAI fabric 21-10" xfId="1537" xr:uid="{AD7642A0-E0A4-4CCC-8511-FBC1AD917FE1}"/>
    <cellStyle name="0_trim card &amp; cutting docket for AW09_Copy of Copy of Fabric balance for AW10 pro_Fabric balance for AW10 pro" xfId="1538" xr:uid="{FD50BC81-D689-4105-9E56-286308A0D6C3}"/>
    <cellStyle name="0_trim card &amp; cutting docket for AW09_Copy of Copy of Fabric balance for AW10 pro_MA expense (AW10 &amp; SS11)" xfId="1539" xr:uid="{B6B9709F-7E4C-4C04-AE62-7B84B17BD2FC}"/>
    <cellStyle name="0_trim card &amp; cutting docket for AW09_Copy of Copy of Fabric balance for AW10 pro_MA expense (AW10 &amp; SS11) 2" xfId="1540" xr:uid="{BBF941E8-4613-47B7-AE61-B400CD5DDFA3}"/>
    <cellStyle name="0_trim card &amp; cutting docket for AW09_Copy of Copy of Fabric balance for AW10 pro_MA expense (AW10 &amp; SS11)_AW11 Atreebutes fabric balance sheet" xfId="1541" xr:uid="{3B9458F8-B9A3-40B1-A428-54F13A5D1636}"/>
    <cellStyle name="0_trim card &amp; cutting docket for AW09_Copy of Copy of Fabric balance for AW10 pro_MA expense (AW10 &amp; SS11)_QUICK SILVER fab balance" xfId="1542" xr:uid="{FE1B8BCD-2AA2-4348-A4F4-0AAA9CC069DA}"/>
    <cellStyle name="0_trim card &amp; cutting docket for AW09_Copy of Copy of Fabric balance for AW10 pro_MA expense (AW10 &amp; SS11)_QUICK SILVER fab balance 2" xfId="1543" xr:uid="{7163D6E2-B2A2-49E2-A29D-82C1EEDE00CF}"/>
    <cellStyle name="0_trim card &amp; cutting docket for AW09_Copy of Copy of Fabric balance for AW10 pro_MA expense (AW10 &amp; SS11)_SPRING - Trim 2nd" xfId="1544" xr:uid="{B299D1A7-C49B-4BDE-8AA1-D5646A81A128}"/>
    <cellStyle name="0_trim card &amp; cutting docket for AW09_Copy of Copy of Fabric balance for AW10 pro_MA expense (AW10 &amp; SS11)_SPRING 2011 - TRIM 1st" xfId="1545" xr:uid="{B11E6848-57BC-4092-87A7-9C21AD3985F6}"/>
    <cellStyle name="0_trim card &amp; cutting docket for AW09_Copy of Copy of Fabric balance for AW10 pro_MA expense (AW10 &amp; SS11)_SPRING 2011 - TRIM 2nd" xfId="1546" xr:uid="{C5A2A44D-1E6B-4D0F-9E6E-E292E5D27ED4}"/>
    <cellStyle name="0_trim card &amp; cutting docket for AW09_Copy of Copy of Fabric balance for AW10 pro_MA expense (AW10 &amp; SS11)_SS12 Atreebutes fab balance" xfId="1547" xr:uid="{A230370D-A87F-4ABE-8B6B-64594EE8CB35}"/>
    <cellStyle name="0_trim card &amp; cutting docket for AW09_Copy of Copy of Fabric balance for AW10 pro_MA expense (AW10 &amp; SS11)_The composition of fabric" xfId="1548" xr:uid="{6EC01EA7-A291-4FB8-AED2-8C93CFA83A73}"/>
    <cellStyle name="0_trim card &amp; cutting docket for AW09_Copy of Copy of Fabric balance for AW10 pro_PO BAO GIA-DUNG" xfId="1549" xr:uid="{7DCDF851-0816-42CE-B706-DAC1902DA099}"/>
    <cellStyle name="0_trim card &amp; cutting docket for AW09_Copy of Copy of Fabric balance for AW10 pro_QUICK SILVER fab balance" xfId="1550" xr:uid="{FA719675-12AA-463A-85C6-D5D15E9C30C7}"/>
    <cellStyle name="0_trim card &amp; cutting docket for AW09_Copy of Copy of Fabric balance for AW10 pro_QUICK SILVER fab balance 2" xfId="1551" xr:uid="{06729797-3494-4A39-A34D-4E605B1691A3}"/>
    <cellStyle name="0_trim card &amp; cutting docket for AW09_Copy of Copy of Fabric balance for AW10 pro_SPRING - Trim 2nd" xfId="1552" xr:uid="{CC02C00C-A1C1-4C6C-BA83-DC5F7E7499DE}"/>
    <cellStyle name="0_trim card &amp; cutting docket for AW09_Copy of Copy of Fabric balance for AW10 pro_SPRING 2011 - TRIM 1st" xfId="1553" xr:uid="{87B0F7F3-2051-4838-85F1-AA52071CF67A}"/>
    <cellStyle name="0_trim card &amp; cutting docket for AW09_Copy of Copy of Fabric balance for AW10 pro_SPRING 2011 - TRIM 2nd" xfId="1554" xr:uid="{B8FF542F-E944-4D0D-A587-CA6D3EF4D734}"/>
    <cellStyle name="0_trim card &amp; cutting docket for AW09_Copy of Copy of Fabric balance for AW10 pro_SS12 Atreebutes fab balance" xfId="1555" xr:uid="{88EEE687-E7B7-485F-BAF0-EB20151A322A}"/>
    <cellStyle name="0_trim card &amp; cutting docket for AW09_Copy of Copy of Fabric balance for AW10 pro_SUMMER 2011 - TRIM UN007" xfId="1556" xr:uid="{4217F767-79E0-46C7-B3A1-8B6CF6A362E7}"/>
    <cellStyle name="0_trim card &amp; cutting docket for AW09_Copy of Copy of Fabric balance for AW10 pro_The composition of fabric" xfId="1557" xr:uid="{8608FB87-34A6-4F8F-BD4B-FBEE3D2BDF2C}"/>
    <cellStyle name="0_trim card &amp; cutting docket for AW09_Copy of Copy of Fabric balance for AW10 pro_Trim balance for Atreebute" xfId="1558" xr:uid="{912244B9-1A97-4C7A-ABA4-F94B102D58FD}"/>
    <cellStyle name="0_trim card &amp; cutting docket for AW09_Copy of Copy of Fabric balance for AW10 pro_Trim balance for Atreebute 1ST" xfId="1559" xr:uid="{3C8174D9-FA00-4BDC-A7DF-27DCFC1DB26C}"/>
    <cellStyle name="0_trim card &amp; cutting docket for AW09_Copy of Copy of Fabric balance for AW10 pro_Trim balance for SS11" xfId="1560" xr:uid="{1C379C39-D41B-4862-A5A0-7E832BCD055E}"/>
    <cellStyle name="0_trim card &amp; cutting docket for AW09_Copy of Copy of Fabric balance for AW10 pro_YKK#135" xfId="1561" xr:uid="{4C121521-DC9F-4572-86B0-E4C0FE6C2E48}"/>
    <cellStyle name="0_trim card &amp; cutting docket for AW09_Copy of Copy of Fabric balance for AW10 pro_YKK#135 2" xfId="1562" xr:uid="{34B5DA35-E1D2-4714-ABF7-FC76EDD90887}"/>
    <cellStyle name="0_trim card &amp; cutting docket for AW09_Copy of Copy of Fabric balance for AW10 pro_YKK#135_PO BAO GIA-DUNG" xfId="1563" xr:uid="{69EB00A1-F9A3-433A-9D1D-17727B9C64E8}"/>
    <cellStyle name="0_trim card &amp; cutting docket for AW09_Copy of Copy of Fabric balance for AW10 pro_YKK#135_SPRING - Trim 2nd" xfId="1564" xr:uid="{A703C482-0F5E-4547-ADBF-42264DE40377}"/>
    <cellStyle name="0_trim card &amp; cutting docket for AW09_Copy of Copy of Fabric balance for AW10 pro_YKK#135_Trim balance for Atreebute" xfId="1565" xr:uid="{A62B06C1-D79F-4D86-AF6E-D66C66260B96}"/>
    <cellStyle name="0_trim card &amp; cutting docket for AW09_Copy of Copy of Fabric balance for AW10 pro_YKK#135_Trim balance for Atreebute 1ST" xfId="1566" xr:uid="{17422E7D-002E-4B17-9254-2BE79CCE0F17}"/>
    <cellStyle name="0_trim card &amp; cutting docket for AW09_Copy of Fabric balance for AW10 pro" xfId="1567" xr:uid="{552BE735-8304-4FFC-ABB5-EF2885651D1F}"/>
    <cellStyle name="0_trim card &amp; cutting docket for AW09_Copy of Fabric balance for AW10 pro 2" xfId="1568" xr:uid="{6BC4445A-98B8-4642-A1B0-29062ADFA333}"/>
    <cellStyle name="0_trim card &amp; cutting docket for AW09_Copy of Fabric balance for AW10 pro_AW11 Atreebutes fabric balance sheet" xfId="1569" xr:uid="{EED237B5-3F2B-4760-96DB-F7030C8150AC}"/>
    <cellStyle name="0_trim card &amp; cutting docket for AW09_Copy of Fabric balance for AW10 pro_Copy of #1542-1-revised quotation (2)" xfId="1570" xr:uid="{34686CE7-3EF6-40BB-A979-E14942BD87B6}"/>
    <cellStyle name="0_trim card &amp; cutting docket for AW09_Copy of Fabric balance for AW10 pro_Copy of the status of KOTAI fabric 21-10" xfId="1571" xr:uid="{201405D6-E397-41B2-9142-C9E7535D7664}"/>
    <cellStyle name="0_trim card &amp; cutting docket for AW09_Copy of Fabric balance for AW10 pro_Fabric balance for AW10 pro" xfId="1572" xr:uid="{093E736F-FF5B-4A37-8923-1633DB267EC2}"/>
    <cellStyle name="0_trim card &amp; cutting docket for AW09_Copy of Fabric balance for AW10 pro_MA expense (AW10 &amp; SS11)" xfId="1573" xr:uid="{1103C224-3ABF-49F5-B28E-D091830F4D1D}"/>
    <cellStyle name="0_trim card &amp; cutting docket for AW09_Copy of Fabric balance for AW10 pro_MA expense (AW10 &amp; SS11) 2" xfId="1574" xr:uid="{E4DE5001-9D89-45AC-9F35-AAD78FAA0314}"/>
    <cellStyle name="0_trim card &amp; cutting docket for AW09_Copy of Fabric balance for AW10 pro_MA expense (AW10 &amp; SS11)_AW11 Atreebutes fabric balance sheet" xfId="1575" xr:uid="{E5D3CC96-6AA8-4CED-BB41-873AD6256871}"/>
    <cellStyle name="0_trim card &amp; cutting docket for AW09_Copy of Fabric balance for AW10 pro_MA expense (AW10 &amp; SS11)_QUICK SILVER fab balance" xfId="1576" xr:uid="{251EA44E-CD06-46A1-A922-FEB0B0BB5CB6}"/>
    <cellStyle name="0_trim card &amp; cutting docket for AW09_Copy of Fabric balance for AW10 pro_MA expense (AW10 &amp; SS11)_QUICK SILVER fab balance 2" xfId="1577" xr:uid="{ECAEEB03-8A00-4E3B-A1C6-EF22D268B806}"/>
    <cellStyle name="0_trim card &amp; cutting docket for AW09_Copy of Fabric balance for AW10 pro_MA expense (AW10 &amp; SS11)_SPRING - Trim 2nd" xfId="1578" xr:uid="{17CFC620-D7ED-4D39-B0E4-2DC0D3B6F162}"/>
    <cellStyle name="0_trim card &amp; cutting docket for AW09_Copy of Fabric balance for AW10 pro_MA expense (AW10 &amp; SS11)_SPRING 2011 - TRIM 1st" xfId="1579" xr:uid="{4B1A0661-7E9A-42C6-B1E2-0DBAB9EF4732}"/>
    <cellStyle name="0_trim card &amp; cutting docket for AW09_Copy of Fabric balance for AW10 pro_MA expense (AW10 &amp; SS11)_SPRING 2011 - TRIM 2nd" xfId="1580" xr:uid="{AC3F70E7-7769-4B4C-A54A-9413D9ACC56F}"/>
    <cellStyle name="0_trim card &amp; cutting docket for AW09_Copy of Fabric balance for AW10 pro_MA expense (AW10 &amp; SS11)_SS12 Atreebutes fab balance" xfId="1581" xr:uid="{6CB8F155-E161-4D25-976D-EF4D405EC893}"/>
    <cellStyle name="0_trim card &amp; cutting docket for AW09_Copy of Fabric balance for AW10 pro_MA expense (AW10 &amp; SS11)_The composition of fabric" xfId="1582" xr:uid="{BA19CABC-E919-41F0-B029-6AC16D436A98}"/>
    <cellStyle name="0_trim card &amp; cutting docket for AW09_Copy of Fabric balance for AW10 pro_PO BAO GIA-DUNG" xfId="1583" xr:uid="{B99E90B5-30D3-4563-84AE-1A890040ED5D}"/>
    <cellStyle name="0_trim card &amp; cutting docket for AW09_Copy of Fabric balance for AW10 pro_QUICK SILVER fab balance" xfId="1584" xr:uid="{113E66AA-E7E0-4641-BCCB-EC4A7915F408}"/>
    <cellStyle name="0_trim card &amp; cutting docket for AW09_Copy of Fabric balance for AW10 pro_QUICK SILVER fab balance 2" xfId="1585" xr:uid="{A4432332-63F3-4508-B6D3-EA9E5F7634E4}"/>
    <cellStyle name="0_trim card &amp; cutting docket for AW09_Copy of Fabric balance for AW10 pro_SPRING - Trim 2nd" xfId="1586" xr:uid="{40095D39-5CD2-4138-A45D-B1ACE17BF231}"/>
    <cellStyle name="0_trim card &amp; cutting docket for AW09_Copy of Fabric balance for AW10 pro_SPRING 2011 - TRIM 1st" xfId="1587" xr:uid="{1C61D252-36BC-47E8-B218-498F7B5A49FB}"/>
    <cellStyle name="0_trim card &amp; cutting docket for AW09_Copy of Fabric balance for AW10 pro_SPRING 2011 - TRIM 2nd" xfId="1588" xr:uid="{FD2B30AE-B0DE-4DA3-8AF5-05F746F032D9}"/>
    <cellStyle name="0_trim card &amp; cutting docket for AW09_Copy of Fabric balance for AW10 pro_SS12 Atreebutes fab balance" xfId="1589" xr:uid="{0E495E62-1850-4564-A574-8DFB8EDCF7A1}"/>
    <cellStyle name="0_trim card &amp; cutting docket for AW09_Copy of Fabric balance for AW10 pro_SUMMER 2011 - TRIM UN007" xfId="1590" xr:uid="{A2A50D63-4AD3-4877-8D73-F64171EC8F4A}"/>
    <cellStyle name="0_trim card &amp; cutting docket for AW09_Copy of Fabric balance for AW10 pro_The composition of fabric" xfId="1591" xr:uid="{65A0A709-0E2B-4E7A-A0A3-670227EF3C6D}"/>
    <cellStyle name="0_trim card &amp; cutting docket for AW09_Copy of Fabric balance for AW10 pro_Trim balance for Atreebute" xfId="1592" xr:uid="{0B083084-85F3-47B6-959D-EF0A6FCF4F4A}"/>
    <cellStyle name="0_trim card &amp; cutting docket for AW09_Copy of Fabric balance for AW10 pro_Trim balance for Atreebute 1ST" xfId="1593" xr:uid="{BF5E6843-56DB-45C6-B31D-E088EE7FF130}"/>
    <cellStyle name="0_trim card &amp; cutting docket for AW09_Copy of Fabric balance for AW10 pro_Trim balance for SS11" xfId="1594" xr:uid="{3E63BE5D-D917-4F63-8BE0-971876DA28B2}"/>
    <cellStyle name="0_trim card &amp; cutting docket for AW09_Copy of Fabric balance for AW10 pro_YKK#135" xfId="1595" xr:uid="{4D6CAA2D-9347-430C-93E1-5C1AAAE45559}"/>
    <cellStyle name="0_trim card &amp; cutting docket for AW09_Copy of Fabric balance for AW10 pro_YKK#135 2" xfId="1596" xr:uid="{8FFCFE66-3AD0-4634-A2FE-E46AFD252490}"/>
    <cellStyle name="0_trim card &amp; cutting docket for AW09_Copy of Fabric balance for AW10 pro_YKK#135_PO BAO GIA-DUNG" xfId="1597" xr:uid="{2A4A1EE0-1990-4177-BE73-6187DB2FD276}"/>
    <cellStyle name="0_trim card &amp; cutting docket for AW09_Copy of Fabric balance for AW10 pro_YKK#135_SPRING - Trim 2nd" xfId="1598" xr:uid="{E4BCB42E-98CD-4711-A7EB-DD65729B7202}"/>
    <cellStyle name="0_trim card &amp; cutting docket for AW09_Copy of Fabric balance for AW10 pro_YKK#135_Trim balance for Atreebute" xfId="1599" xr:uid="{47B7C784-4811-4B7A-A659-EF0206DC8D7A}"/>
    <cellStyle name="0_trim card &amp; cutting docket for AW09_Copy of Fabric balance for AW10 pro_YKK#135_Trim balance for Atreebute 1ST" xfId="1600" xr:uid="{406905D5-057D-48F5-B0AF-05031ACE7577}"/>
    <cellStyle name="0_trim card &amp; cutting docket for AW09_Copy of the status of KOTAI fabric 21-10" xfId="1601" xr:uid="{6100864B-2772-460A-8F6E-359515644463}"/>
    <cellStyle name="0_trim card &amp; cutting docket for AW09_Fabric balance for AW10 pro" xfId="1602" xr:uid="{BFC4AC75-C0CB-4FFD-9368-010DE699A115}"/>
    <cellStyle name="0_trim card &amp; cutting docket for AW09_Fabric balance for AW10 pro 2" xfId="1603" xr:uid="{3536E780-D02E-4C53-BE5D-DD5E502AF4E4}"/>
    <cellStyle name="0_trim card &amp; cutting docket for AW09_Fabric balance for AW10 pro_1" xfId="1604" xr:uid="{CF179733-56C9-4A80-B9E8-8DEEF2492306}"/>
    <cellStyle name="0_trim card &amp; cutting docket for AW09_Fabric balance for AW10 pro_AW11 Atreebutes fabric balance sheet" xfId="1605" xr:uid="{106DD9EC-E9D0-44EB-AAF1-71A6B1693275}"/>
    <cellStyle name="0_trim card &amp; cutting docket for AW09_Fabric balance for AW10 pro_Copy of #1542-1-revised quotation (2)" xfId="1606" xr:uid="{02D8AA55-FB67-4DDD-A72F-2DD6DF5DF979}"/>
    <cellStyle name="0_trim card &amp; cutting docket for AW09_Fabric balance for AW10 pro_Copy of 2010-5-10 Kotai fabric - PO#1456REV (2)" xfId="1607" xr:uid="{776277D7-0C73-46C0-B081-59CC04A4F7A3}"/>
    <cellStyle name="0_trim card &amp; cutting docket for AW09_Fabric balance for AW10 pro_Copy of the status of KOTAI fabric 21-10" xfId="1608" xr:uid="{504FA808-C184-427E-BB20-7C91AF79E5EF}"/>
    <cellStyle name="0_trim card &amp; cutting docket for AW09_Fabric balance for AW10 pro_Fabric balance for AW10 pro" xfId="1609" xr:uid="{974BC799-5C5E-48E3-8611-906B1DE84874}"/>
    <cellStyle name="0_trim card &amp; cutting docket for AW09_Fabric balance for AW10 pro_kotai fabric - first order for AW10 (status)" xfId="1610" xr:uid="{E9BD6C09-C589-4815-BC09-803729113A7A}"/>
    <cellStyle name="0_trim card &amp; cutting docket for AW09_Fabric balance for AW10 pro_MA expense (AW10 &amp; SS11)" xfId="1611" xr:uid="{03D2E8F6-25A5-43EC-AA12-E00583EF4DCB}"/>
    <cellStyle name="0_trim card &amp; cutting docket for AW09_Fabric balance for AW10 pro_MA expense (AW10 &amp; SS11) 2" xfId="1612" xr:uid="{E9863E9B-EE7C-4526-AA6F-85204730EEE3}"/>
    <cellStyle name="0_trim card &amp; cutting docket for AW09_Fabric balance for AW10 pro_MA expense (AW10 &amp; SS11)_AW11 Atreebutes fabric balance sheet" xfId="1613" xr:uid="{6F8D1CA7-0F71-42D7-86A5-F311DEE81B3B}"/>
    <cellStyle name="0_trim card &amp; cutting docket for AW09_Fabric balance for AW10 pro_MA expense (AW10 &amp; SS11)_QUICK SILVER fab balance" xfId="1614" xr:uid="{A4C4EB7F-0827-4094-B8B8-8E8F01471A2A}"/>
    <cellStyle name="0_trim card &amp; cutting docket for AW09_Fabric balance for AW10 pro_MA expense (AW10 &amp; SS11)_QUICK SILVER fab balance 2" xfId="1615" xr:uid="{88F44E29-A9AA-46F1-AAD4-7227719634DC}"/>
    <cellStyle name="0_trim card &amp; cutting docket for AW09_Fabric balance for AW10 pro_MA expense (AW10 &amp; SS11)_SPRING - Trim 2nd" xfId="1616" xr:uid="{76701D1A-14DC-447D-89A1-83C9654DD55D}"/>
    <cellStyle name="0_trim card &amp; cutting docket for AW09_Fabric balance for AW10 pro_MA expense (AW10 &amp; SS11)_SPRING 2011 - TRIM 1st" xfId="1617" xr:uid="{D02FEDA5-E53C-4706-B9A2-086904F60EB6}"/>
    <cellStyle name="0_trim card &amp; cutting docket for AW09_Fabric balance for AW10 pro_MA expense (AW10 &amp; SS11)_SPRING 2011 - TRIM 2nd" xfId="1618" xr:uid="{9F08372E-7472-4811-B021-2CCA5ABB82A7}"/>
    <cellStyle name="0_trim card &amp; cutting docket for AW09_Fabric balance for AW10 pro_MA expense (AW10 &amp; SS11)_SS12 Atreebutes fab balance" xfId="1619" xr:uid="{D486D853-8C9E-4EB0-A83F-CE084D07EFD1}"/>
    <cellStyle name="0_trim card &amp; cutting docket for AW09_Fabric balance for AW10 pro_MA expense (AW10 &amp; SS11)_The composition of fabric" xfId="1620" xr:uid="{B7401159-8EBB-4D96-A5A3-91BCB9A873E5}"/>
    <cellStyle name="0_trim card &amp; cutting docket for AW09_Fabric balance for AW10 pro_PO BAO GIA-DUNG" xfId="1621" xr:uid="{96A4F07D-E218-4F83-96C5-9C5CFA02743E}"/>
    <cellStyle name="0_trim card &amp; cutting docket for AW09_Fabric balance for AW10 pro_QUICK SILVER fab balance" xfId="1622" xr:uid="{12B6398F-A5E0-4982-85BD-C7D3DDCAE03A}"/>
    <cellStyle name="0_trim card &amp; cutting docket for AW09_Fabric balance for AW10 pro_QUICK SILVER fab balance 2" xfId="1623" xr:uid="{089DFB29-122D-4FF8-B2A5-32EEC66778F6}"/>
    <cellStyle name="0_trim card &amp; cutting docket for AW09_Fabric balance for AW10 pro_SPRING - Trim 2nd" xfId="1624" xr:uid="{0460010E-C054-4134-A387-1D7844A555B8}"/>
    <cellStyle name="0_trim card &amp; cutting docket for AW09_Fabric balance for AW10 pro_SPRING 2011 - TRIM 1st" xfId="1625" xr:uid="{9371D9E3-F85B-4D7E-AEF3-A1DB1010FD0D}"/>
    <cellStyle name="0_trim card &amp; cutting docket for AW09_Fabric balance for AW10 pro_SPRING 2011 - TRIM 2nd" xfId="1626" xr:uid="{3A7258D7-F08D-4646-A5AF-3DF4BD68E728}"/>
    <cellStyle name="0_trim card &amp; cutting docket for AW09_Fabric balance for AW10 pro_SS12 Atreebutes fab balance" xfId="1627" xr:uid="{DB7EFD38-95EC-4CF4-B2D4-C174C7361D8E}"/>
    <cellStyle name="0_trim card &amp; cutting docket for AW09_Fabric balance for AW10 pro_SUMMER 2011 - TRIM UN007" xfId="1628" xr:uid="{EB2A9D32-7170-45CD-A921-6AC8BC19F919}"/>
    <cellStyle name="0_trim card &amp; cutting docket for AW09_Fabric balance for AW10 pro_The composition of fabric" xfId="1629" xr:uid="{E6A99F0B-2AFB-4699-92CB-F6C959A75BCD}"/>
    <cellStyle name="0_trim card &amp; cutting docket for AW09_Fabric balance for AW10 pro_Trim balance for Atreebute" xfId="1630" xr:uid="{6E8D104A-728F-4921-8F72-2EA646A243D4}"/>
    <cellStyle name="0_trim card &amp; cutting docket for AW09_Fabric balance for AW10 pro_Trim balance for Atreebute 1ST" xfId="1631" xr:uid="{EBEB8EA6-EA52-46E4-A497-693A6E1A66C1}"/>
    <cellStyle name="0_trim card &amp; cutting docket for AW09_Fabric balance for AW10 pro_Trim balance for SS11" xfId="1632" xr:uid="{C47747C4-0E71-42D2-989D-22446FC25A1F}"/>
    <cellStyle name="0_trim card &amp; cutting docket for AW09_Fabric balance for AW10 pro_YKK#135" xfId="1633" xr:uid="{D70953BA-FA45-4D31-80B3-BEDAD9CB5EEC}"/>
    <cellStyle name="0_trim card &amp; cutting docket for AW09_Fabric balance for AW10 pro_YKK#135 2" xfId="1634" xr:uid="{7C20F07B-5FEF-4CC4-8891-EC8BAA4068C9}"/>
    <cellStyle name="0_trim card &amp; cutting docket for AW09_Fabric balance for AW10 pro_YKK#135_PO BAO GIA-DUNG" xfId="1635" xr:uid="{7621D9B5-980E-4D21-9DA2-3631BE3FA8E0}"/>
    <cellStyle name="0_trim card &amp; cutting docket for AW09_Fabric balance for AW10 pro_YKK#135_SPRING - Trim 2nd" xfId="1636" xr:uid="{10607794-0579-473E-8736-5B2D191EE2C6}"/>
    <cellStyle name="0_trim card &amp; cutting docket for AW09_Fabric balance for AW10 pro_YKK#135_Trim balance for Atreebute" xfId="1637" xr:uid="{3F034099-5EB0-4EB5-B48A-E8ACBE706E59}"/>
    <cellStyle name="0_trim card &amp; cutting docket for AW09_Fabric balance for AW10 pro_YKK#135_Trim balance for Atreebute 1ST" xfId="1638" xr:uid="{1C22095D-2DFD-41E6-A978-012D2D29F490}"/>
    <cellStyle name="0_trim card &amp; cutting docket for AW09_Fabric balance for SPRING 2012 sample sms ( RV 22.06)" xfId="1639" xr:uid="{DF07EDC4-9631-4241-934F-6C102B136855}"/>
    <cellStyle name="0_trim card &amp; cutting docket for AW09_Fabric balance for SPRING 2012 sample sms ( RV 22.06) 2" xfId="1640" xr:uid="{178625F9-9064-4167-87DE-B1F8AB4EB1F4}"/>
    <cellStyle name="0_trim card &amp; cutting docket for AW09_kotai fabric - first order for AW10 (status)" xfId="1641" xr:uid="{DE936940-6220-4DC8-9C9C-87D92238214A}"/>
    <cellStyle name="0_trim card &amp; cutting docket for AW09_MA expense (AW10 &amp; SS11)" xfId="1642" xr:uid="{FC0FDBCD-2A46-4402-905E-3AF1FEFA51F3}"/>
    <cellStyle name="0_trim card &amp; cutting docket for AW09_MA expense (AW10 &amp; SS11) 2" xfId="1643" xr:uid="{11D3DC79-942A-4156-A60E-6A4DB231A46E}"/>
    <cellStyle name="0_trim card &amp; cutting docket for AW09_MA expense (AW10 &amp; SS11)_AW11 Atreebutes fabric balance sheet" xfId="1644" xr:uid="{0EF467B5-5A0E-4762-AC9A-D84D0B99374B}"/>
    <cellStyle name="0_trim card &amp; cutting docket for AW09_MA expense (AW10 &amp; SS11)_QUICK SILVER fab balance" xfId="1645" xr:uid="{19D9535A-902A-4E62-8267-6E1F255D531E}"/>
    <cellStyle name="0_trim card &amp; cutting docket for AW09_MA expense (AW10 &amp; SS11)_QUICK SILVER fab balance 2" xfId="1646" xr:uid="{145ACDA4-8900-4930-9FE9-36741CA66534}"/>
    <cellStyle name="0_trim card &amp; cutting docket for AW09_MA expense (AW10 &amp; SS11)_SPRING - Trim 2nd" xfId="1647" xr:uid="{35AB4A4A-FFDE-4493-A781-23A9C61B2614}"/>
    <cellStyle name="0_trim card &amp; cutting docket for AW09_MA expense (AW10 &amp; SS11)_SPRING 2011 - TRIM 1st" xfId="1648" xr:uid="{16ABD5B6-C4B7-4C1D-9E5B-45C0AF80E02D}"/>
    <cellStyle name="0_trim card &amp; cutting docket for AW09_MA expense (AW10 &amp; SS11)_SPRING 2011 - TRIM 2nd" xfId="1649" xr:uid="{9786998F-937B-407A-BDA1-E016B72DF9AD}"/>
    <cellStyle name="0_trim card &amp; cutting docket for AW09_MA expense (AW10 &amp; SS11)_SS12 Atreebutes fab balance" xfId="1650" xr:uid="{F4C3F8C0-58B5-4421-9D87-08EBB510C134}"/>
    <cellStyle name="0_trim card &amp; cutting docket for AW09_MA expense (AW10 &amp; SS11)_The composition of fabric" xfId="1651" xr:uid="{5538FC12-7DE5-427C-8150-F9D95DAEB950}"/>
    <cellStyle name="0_trim card &amp; cutting docket for AW09_QUICK SILVER fab balance" xfId="1652" xr:uid="{CBCC2403-F759-4D0A-B462-3DC3D1B07665}"/>
    <cellStyle name="0_trim card &amp; cutting docket for AW09_QUICK SILVER fab balance 2" xfId="1653" xr:uid="{0FC90FEB-D03A-4A01-B3A3-018F9D89AE04}"/>
    <cellStyle name="0_trim card &amp; cutting docket for AW09_SPRING - Trim 2nd" xfId="1654" xr:uid="{A6230F94-9D75-4D0B-9CEB-F06337BD9C2F}"/>
    <cellStyle name="0_trim card &amp; cutting docket for AW09_SPRING 2011 - TRIM 1st" xfId="1655" xr:uid="{83FD4318-6C10-4403-9A28-4AC528BF5006}"/>
    <cellStyle name="0_trim card &amp; cutting docket for AW09_SPRING 2011 - TRIM 2nd" xfId="1656" xr:uid="{26BAA4E4-F1E1-4F7E-A800-955E20EA8C4F}"/>
    <cellStyle name="0_trim card &amp; cutting docket for AW09_SS11 PO" xfId="1657" xr:uid="{2469CE5E-16F3-40E2-8799-CBB4BE80C060}"/>
    <cellStyle name="0_trim card &amp; cutting docket for AW09_SS11 PO-office" xfId="1658" xr:uid="{7D943B96-951F-490A-A3B1-F6A2F74BFF53}"/>
    <cellStyle name="0_trim card &amp; cutting docket for AW09_SS12 Atreebutes fab balance" xfId="1659" xr:uid="{C879EE87-F1C8-4778-B002-A1D5523895E4}"/>
    <cellStyle name="0_trim card &amp; cutting docket for AW09_The composition of fabric" xfId="1660" xr:uid="{F37D16F1-4670-4DB8-95CE-8E80836C135B}"/>
    <cellStyle name="0_trim card &amp; cutting docket for AW09_the plan for trims SS11" xfId="1661" xr:uid="{8367DC5A-6299-418F-933D-270D39665E2F}"/>
    <cellStyle name="0_trim card &amp; cutting docket for AW09_Trim balance for Atreebute" xfId="1662" xr:uid="{6C5F26E2-CCE9-4E4A-A06D-2207DB280315}"/>
    <cellStyle name="0_trim card &amp; cutting docket for AW09_Trim balance for AW10" xfId="1663" xr:uid="{A825C2F3-F151-4488-9157-7BAA01D6BBA7}"/>
    <cellStyle name="0_trim card &amp; cutting docket for AW09_Trim balance for SS11" xfId="1664" xr:uid="{CF0F0C46-92EF-4556-9BB5-044FEE6D6622}"/>
    <cellStyle name="0_TRIMLIST OF Summer09 PROD DR3" xfId="1665" xr:uid="{448C65C2-C6BC-47B0-B38F-519650667E78}"/>
    <cellStyle name="0_TRIMLIST OF Summer09 PROD DR3_Atreebutes fab balance" xfId="1666" xr:uid="{B7CF6DD3-97C4-42F0-A22A-BBBD1138B8A9}"/>
    <cellStyle name="0_TRIMLIST OF Summer09 PROD DR3_QUICK SILVER fab balance" xfId="1667" xr:uid="{4AFBED50-E990-47A6-8CF3-B2B117563B8A}"/>
    <cellStyle name="0_TRIMLIST OF Summer09 PROD DR3_SEASON 01QS - FABRIC 2nd" xfId="1668" xr:uid="{7D28CBC0-EFBA-4BD4-A717-030F33DFCF90}"/>
    <cellStyle name="0_TRIMLIST OF Summer09 PROD DR3_SPRING - Trim 2nd" xfId="1669" xr:uid="{B97F6A0B-63F6-4173-9D18-B2107E69C801}"/>
    <cellStyle name="0_TRIMLIST OF Summer09 PROD DR3_SPRING 2011 - TRIM" xfId="1670" xr:uid="{94170261-190C-437C-B901-27EFE9057E3E}"/>
    <cellStyle name="0_TRIMLIST OF Summer09 PROD DR3_SPRING 2011 - TRIM 1st" xfId="1671" xr:uid="{E5F60621-2421-457B-983D-FCD450E0E136}"/>
    <cellStyle name="0_TRIMLIST OF Summer09 PROD DR3_SPRING 2011 - TRIM 2nd" xfId="1672" xr:uid="{8DAD3AE9-DEF1-414D-98AC-0ADF606F3312}"/>
    <cellStyle name="0_TRIMLIST OF Summer09 PROD DR3_Trim balance for Atreebute" xfId="1673" xr:uid="{5AA28E0A-5723-4AFA-A6F0-2CABB9B7EF70}"/>
    <cellStyle name="0_trimlist W09 Drop3" xfId="1674" xr:uid="{07E880F6-2FF0-4849-B46E-B778FEF5D174}"/>
    <cellStyle name="0_trimlist W09 Drop3_Atreebutes fab balance" xfId="1675" xr:uid="{3B7C2AD7-48E5-4658-8183-09D72ACD2FFC}"/>
    <cellStyle name="0_trimlist W09 Drop3_QUICK SILVER fab balance" xfId="1676" xr:uid="{6779BA76-EC1F-413D-8D86-EE340ACE4DBB}"/>
    <cellStyle name="0_trimlist W09 Drop3_SEASON 01QS - FABRIC 2nd" xfId="1677" xr:uid="{092D71EE-8685-438B-86A3-215E43B2DDB6}"/>
    <cellStyle name="0_trimlist W09 Drop3_SPRING - Trim 2nd" xfId="1678" xr:uid="{86EEB052-DC57-48AF-BD7C-CBE04BCE2E43}"/>
    <cellStyle name="0_trimlist W09 Drop3_SPRING 2011 - TRIM" xfId="1679" xr:uid="{D112B43C-AB78-4920-BE2E-19C59B187D61}"/>
    <cellStyle name="0_trimlist W09 Drop3_SPRING 2011 - TRIM 1st" xfId="1680" xr:uid="{F02A3D77-EAB7-41DF-9F9D-0DA77BC0A18A}"/>
    <cellStyle name="0_trimlist W09 Drop3_SPRING 2011 - TRIM 2nd" xfId="1681" xr:uid="{DDDD34EC-69D3-4A4C-87BE-877CA0E98B2A}"/>
    <cellStyle name="0_trimlist W09 Drop3_Trim balance for Atreebute" xfId="1682" xr:uid="{29A773EF-1C6A-4B2C-BA5D-AC0C0BEE3BDB}"/>
    <cellStyle name="0_Trimslist of W09 EU prod" xfId="1683" xr:uid="{BAF79485-E0B7-498A-A64A-2999CD517674}"/>
    <cellStyle name="0_Trimslist of W09 EU prod_Atreebutes fab balance" xfId="1684" xr:uid="{CD134FFF-AAAD-4278-B9DA-8E9833E5EB22}"/>
    <cellStyle name="0_Trimslist of W09 EU prod_SEASON 01QS - FABRIC 2nd" xfId="1685" xr:uid="{BC8CC770-3015-45EC-B347-779FB7C54BDF}"/>
    <cellStyle name="0_Trimslist of W09 EU prod_SPRING 2011 - TRIM 2nd" xfId="1686" xr:uid="{27643088-209C-4891-8D6D-DADBFBB4D5A2}"/>
    <cellStyle name="0_Trimslist Winter 09 drop2" xfId="10" xr:uid="{00000000-0005-0000-0000-000007000000}"/>
    <cellStyle name="0_Trimslist Winter 09 drop2_Atreebutes fab balance" xfId="1687" xr:uid="{47AA590F-C5C4-45A8-95E7-86E9FE6F627D}"/>
    <cellStyle name="0_Trimslist Winter 09 drop2_OM W'10" xfId="1688" xr:uid="{D49E3700-5835-4AE6-8BEE-918DE34F1A3E}"/>
    <cellStyle name="0_Trimslist Winter 09 drop2_OM W'10_Atreebutes fab balance" xfId="1689" xr:uid="{AA716829-9B6A-4764-BBFB-440F3F6889A7}"/>
    <cellStyle name="0_Trimslist Winter 09 drop2_OM W'10_SEASON 01QS - FABRIC 2nd" xfId="1690" xr:uid="{BCAE3C6C-6971-4196-A5EF-39CA27B4783A}"/>
    <cellStyle name="0_Trimslist Winter 09 drop2_OM W'10_SPRING 2011 - TRIM 2nd" xfId="1691" xr:uid="{99F339E6-FE78-484F-B888-8E045D9732C5}"/>
    <cellStyle name="0_Trimslist Winter 09 drop2_OM-Basic program Tee 2009 Organic  revised at production" xfId="1692" xr:uid="{1F973F8E-526A-4672-A545-FC94A0912C04}"/>
    <cellStyle name="0_Trimslist Winter 09 drop2_OM-Basic program Tee 2009 Organic  revised at production 2" xfId="1693" xr:uid="{62C1E0E5-45F1-45C0-BC06-05F5600F3DCE}"/>
    <cellStyle name="0_Trimslist Winter 09 drop2_OM-Basic program Tee 2009 Organic  revised at production_Atreebutes fab balance" xfId="1694" xr:uid="{3DA4DCF4-3259-47BE-853D-BC0ED1EA05CA}"/>
    <cellStyle name="0_Trimslist Winter 09 drop2_OM-Basic program Tee 2009 Organic  revised at production_Atreebutes fab balance_AW11 Atreebutes fabric balance sheet" xfId="1695" xr:uid="{EC1E8D00-B37B-4777-BD06-7B1F4DA87CB7}"/>
    <cellStyle name="0_Trimslist Winter 09 drop2_OM-Basic program Tee 2009 Organic  revised at production_Atreebutes fab balance_QUICK SILVER fab balance" xfId="1696" xr:uid="{B41663E5-AAC9-42C2-A1B6-727D0052F589}"/>
    <cellStyle name="0_Trimslist Winter 09 drop2_OM-Basic program Tee 2009 Organic  revised at production_Atreebutes fab balance_SPRING - Trim 2nd" xfId="1697" xr:uid="{5354FB36-F07F-4071-9D64-EB3F23A29EE7}"/>
    <cellStyle name="0_Trimslist Winter 09 drop2_OM-Basic program Tee 2009 Organic  revised at production_Atreebutes fab balance_SPRING 2011 - TRIM 1st" xfId="1698" xr:uid="{AFCA7E88-8917-4437-BED3-394B4B05776F}"/>
    <cellStyle name="0_Trimslist Winter 09 drop2_OM-Basic program Tee 2009 Organic  revised at production_Atreebutes fab balance_SPRING 2011 - TRIM 2nd" xfId="1699" xr:uid="{BA1391A3-80CA-44B3-BF55-2D65329C4858}"/>
    <cellStyle name="0_Trimslist Winter 09 drop2_OM-Basic program Tee 2009 Organic  revised at production_Atreebutes fab balance_SS12 Atreebutes fab balance" xfId="1700" xr:uid="{76CE40E9-1640-41BF-8C96-A99776F1718D}"/>
    <cellStyle name="0_Trimslist Winter 09 drop2_OM-Basic program Tee 2009 Organic  revised at production_AW11 Atreebutes fabric balance sheet" xfId="1701" xr:uid="{00357AEE-1F6E-4169-BEF0-6DC60472375C}"/>
    <cellStyle name="0_Trimslist Winter 09 drop2_OM-Basic program Tee 2009 Organic  revised at production_Copy of #1542-1-revised quotation (2)" xfId="1702" xr:uid="{438795FA-DBF8-4150-8909-6F6CA61A98D8}"/>
    <cellStyle name="0_Trimslist Winter 09 drop2_OM-Basic program Tee 2009 Organic  revised at production_Copy of the status of KOTAI fabric 21-10" xfId="1703" xr:uid="{39F85544-504C-45B8-B591-FAEF12BCF3C8}"/>
    <cellStyle name="0_Trimslist Winter 09 drop2_OM-Basic program Tee 2009 Organic  revised at production_Fabric balance for AW10 pro" xfId="1704" xr:uid="{39774BFD-3E9B-42E9-956E-0B3CC6A754E1}"/>
    <cellStyle name="0_Trimslist Winter 09 drop2_OM-Basic program Tee 2009 Organic  revised at production_MA expense (AW10 &amp; SS11)" xfId="1705" xr:uid="{76A0E14D-6A10-4527-893C-9613C7CB1ECD}"/>
    <cellStyle name="0_Trimslist Winter 09 drop2_OM-Basic program Tee 2009 Organic  revised at production_MA expense (AW10 &amp; SS11) 2" xfId="1706" xr:uid="{2D5DFF56-50D8-4C46-90F2-9B4319D956AD}"/>
    <cellStyle name="0_Trimslist Winter 09 drop2_OM-Basic program Tee 2009 Organic  revised at production_MA expense (AW10 &amp; SS11)_AW11 Atreebutes fabric balance sheet" xfId="1707" xr:uid="{7FD0EF27-3E87-4431-A08B-9DDFEBD860CE}"/>
    <cellStyle name="0_Trimslist Winter 09 drop2_OM-Basic program Tee 2009 Organic  revised at production_MA expense (AW10 &amp; SS11)_QUICK SILVER fab balance" xfId="1708" xr:uid="{615BDEF7-BB66-4D83-A4DF-1F6FCD20DA40}"/>
    <cellStyle name="0_Trimslist Winter 09 drop2_OM-Basic program Tee 2009 Organic  revised at production_MA expense (AW10 &amp; SS11)_QUICK SILVER fab balance 2" xfId="1709" xr:uid="{BBF5ABCA-DFAB-4110-B5CD-B344C3077AF3}"/>
    <cellStyle name="0_Trimslist Winter 09 drop2_OM-Basic program Tee 2009 Organic  revised at production_MA expense (AW10 &amp; SS11)_SPRING - Trim 2nd" xfId="1710" xr:uid="{330C800A-3628-4005-A4AD-9103F668C912}"/>
    <cellStyle name="0_Trimslist Winter 09 drop2_OM-Basic program Tee 2009 Organic  revised at production_MA expense (AW10 &amp; SS11)_SPRING 2011 - TRIM 1st" xfId="1711" xr:uid="{94C9E963-1F48-478B-82F1-9EDFA64A6B68}"/>
    <cellStyle name="0_Trimslist Winter 09 drop2_OM-Basic program Tee 2009 Organic  revised at production_MA expense (AW10 &amp; SS11)_SPRING 2011 - TRIM 2nd" xfId="1712" xr:uid="{6A2B8779-EE0A-4BA7-BC3A-D574FD04C2A9}"/>
    <cellStyle name="0_Trimslist Winter 09 drop2_OM-Basic program Tee 2009 Organic  revised at production_MA expense (AW10 &amp; SS11)_SS12 Atreebutes fab balance" xfId="1713" xr:uid="{87E2B137-517D-4962-809C-BFA70A957CE9}"/>
    <cellStyle name="0_Trimslist Winter 09 drop2_OM-Basic program Tee 2009 Organic  revised at production_MA expense (AW10 &amp; SS11)_The composition of fabric" xfId="1714" xr:uid="{5DBF2D64-E175-4556-A9BE-3216F423B378}"/>
    <cellStyle name="0_Trimslist Winter 09 drop2_OM-Basic program Tee 2009 Organic  revised at production_PO BAO GIA-DUNG" xfId="1715" xr:uid="{926C6826-C8FC-4EC9-BB9F-80533BC2C38E}"/>
    <cellStyle name="0_Trimslist Winter 09 drop2_OM-Basic program Tee 2009 Organic  revised at production_QUICK SILVER fab balance" xfId="1716" xr:uid="{7D999919-4F84-4B97-9EC9-FC838DA638D0}"/>
    <cellStyle name="0_Trimslist Winter 09 drop2_OM-Basic program Tee 2009 Organic  revised at production_QUICK SILVER fab balance 2" xfId="1717" xr:uid="{55E43746-2339-45DB-B151-DA9FEC721BC2}"/>
    <cellStyle name="0_Trimslist Winter 09 drop2_OM-Basic program Tee 2009 Organic  revised at production_SEASON 01QS - FABRIC 2nd" xfId="1718" xr:uid="{5131CD99-18D6-4474-A708-F7E3272D07ED}"/>
    <cellStyle name="0_Trimslist Winter 09 drop2_OM-Basic program Tee 2009 Organic  revised at production_SPRING - Trim 2nd" xfId="1719" xr:uid="{0F5EB5B1-FB4C-421A-A6C6-69ACC4027E8D}"/>
    <cellStyle name="0_Trimslist Winter 09 drop2_OM-Basic program Tee 2009 Organic  revised at production_SPRING 2011 - TRIM 1st" xfId="1720" xr:uid="{6F3F7107-6E75-4EB2-B4BD-04394D45A930}"/>
    <cellStyle name="0_Trimslist Winter 09 drop2_OM-Basic program Tee 2009 Organic  revised at production_SPRING 2011 - TRIM 2nd" xfId="1721" xr:uid="{CC103816-57A1-4206-8643-AA1DAAF16D7A}"/>
    <cellStyle name="0_Trimslist Winter 09 drop2_OM-Basic program Tee 2009 Organic  revised at production_SPRING 2011 - TRIM 2nd_1" xfId="1722" xr:uid="{8E078F49-CB7A-4783-A652-CF8F7093A742}"/>
    <cellStyle name="0_Trimslist Winter 09 drop2_OM-Basic program Tee 2009 Organic  revised at production_SPRING 2011 - TRIM 2nd_AW11 Atreebutes fabric balance sheet" xfId="1723" xr:uid="{77D12A50-3816-4CBE-A141-D3C9CC73D547}"/>
    <cellStyle name="0_Trimslist Winter 09 drop2_OM-Basic program Tee 2009 Organic  revised at production_SPRING 2011 - TRIM 2nd_QUICK SILVER fab balance" xfId="1724" xr:uid="{3CF72333-90DF-4E8A-9EE1-CEB6A1B4C562}"/>
    <cellStyle name="0_Trimslist Winter 09 drop2_OM-Basic program Tee 2009 Organic  revised at production_SPRING 2011 - TRIM 2nd_SPRING - Trim 2nd" xfId="1725" xr:uid="{B1C1ED44-8130-4665-A18C-01A3EA2FA30C}"/>
    <cellStyle name="0_Trimslist Winter 09 drop2_OM-Basic program Tee 2009 Organic  revised at production_SPRING 2011 - TRIM 2nd_SPRING 2011 - TRIM 1st" xfId="1726" xr:uid="{57A9ADA0-9AFE-4F8A-978C-4280E33D7D0F}"/>
    <cellStyle name="0_Trimslist Winter 09 drop2_OM-Basic program Tee 2009 Organic  revised at production_SPRING 2011 - TRIM 2nd_SPRING 2011 - TRIM 2nd" xfId="1727" xr:uid="{577EFBFB-6BC6-4DCA-8418-80ACD84CEB78}"/>
    <cellStyle name="0_Trimslist Winter 09 drop2_OM-Basic program Tee 2009 Organic  revised at production_SPRING 2011 - TRIM 2nd_SS12 Atreebutes fab balance" xfId="1728" xr:uid="{C3716C81-55EF-400C-A248-A6335F34CE8F}"/>
    <cellStyle name="0_Trimslist Winter 09 drop2_OM-Basic program Tee 2009 Organic  revised at production_SS12 Atreebutes fab balance" xfId="1729" xr:uid="{1A13A876-604F-40EE-9B2D-8610753C095E}"/>
    <cellStyle name="0_Trimslist Winter 09 drop2_OM-Basic program Tee 2009 Organic  revised at production_SUMMER 2011 - TRIM UN007" xfId="1730" xr:uid="{7755FF54-9DC1-417A-8CB9-2EA0E92B70DE}"/>
    <cellStyle name="0_Trimslist Winter 09 drop2_OM-Basic program Tee 2009 Organic  revised at production_The composition of fabric" xfId="1731" xr:uid="{81AD4EAF-824F-4284-9B74-24CCB3DF907A}"/>
    <cellStyle name="0_Trimslist Winter 09 drop2_OM-Basic program Tee 2009 Organic  revised at production_Trim balance for Atreebute" xfId="1732" xr:uid="{D05BC3C3-BCE5-4C8A-BAE5-3A471D49D93D}"/>
    <cellStyle name="0_Trimslist Winter 09 drop2_OM-Basic program Tee 2009 Organic  revised at production_Trim balance for Atreebute 1ST" xfId="1733" xr:uid="{7B73EE4F-7EDC-46BD-8192-7412230008B1}"/>
    <cellStyle name="0_Trimslist Winter 09 drop2_OM-Basic program Tee 2009 Organic  revised at production_Trim balance for SS11" xfId="1734" xr:uid="{0A32A168-5394-4AF9-A344-E3BCC04FABA9}"/>
    <cellStyle name="0_Trimslist Winter 09 drop2_OM-Basic program Tee 2009 Organic  revised at production_YKK#135" xfId="1735" xr:uid="{EC6A862E-9112-44FE-8E94-32FD88143679}"/>
    <cellStyle name="0_Trimslist Winter 09 drop2_OM-Basic program Tee 2009 Organic  revised at production_YKK#135 2" xfId="1736" xr:uid="{FABD307C-CD26-447D-9C85-53882A664082}"/>
    <cellStyle name="0_Trimslist Winter 09 drop2_OM-Basic program Tee 2009 Organic  revised at production_YKK#135_PO BAO GIA-DUNG" xfId="1737" xr:uid="{21BF224F-48FD-4C14-BA7B-1D0C3157CCE6}"/>
    <cellStyle name="0_Trimslist Winter 09 drop2_OM-Basic program Tee 2009 Organic  revised at production_YKK#135_SPRING - Trim 2nd" xfId="1738" xr:uid="{AA90C3E5-9A6D-4EA3-97B9-8DD8A4D36236}"/>
    <cellStyle name="0_Trimslist Winter 09 drop2_OM-Basic program Tee 2009 Organic  revised at production_YKK#135_Trim balance for Atreebute" xfId="1739" xr:uid="{AFCFFF60-DB4A-4320-AA91-651B73957500}"/>
    <cellStyle name="0_Trimslist Winter 09 drop2_OM-Basic program Tee 2009 Organic  revised at production_YKK#135_Trim balance for Atreebute 1ST" xfId="1740" xr:uid="{DA3F388C-6E0F-4C9B-914C-6E33A1E43E40}"/>
    <cellStyle name="0_Trimslist Winter 09 drop2_OM-Basic program Tee 2009 Organic 19.5" xfId="1741" xr:uid="{C7AC8A2C-2D34-447C-9416-8402C28D36CB}"/>
    <cellStyle name="0_Trimslist Winter 09 drop2_OM-Basic program Tee 2009 Organic 19.5 2" xfId="1742" xr:uid="{C8B19CE3-1589-46C6-9D5A-729E6EA8C6CA}"/>
    <cellStyle name="0_Trimslist Winter 09 drop2_OM-Basic program Tee 2009 Organic 19.5_Atreebutes fab balance" xfId="1743" xr:uid="{28723D29-D3B2-4FD8-835D-717F32496BB4}"/>
    <cellStyle name="0_Trimslist Winter 09 drop2_OM-Basic program Tee 2009 Organic 19.5_Atreebutes fab balance_AW11 Atreebutes fabric balance sheet" xfId="1744" xr:uid="{88802D07-2739-4F2B-9A28-5093088B10C1}"/>
    <cellStyle name="0_Trimslist Winter 09 drop2_OM-Basic program Tee 2009 Organic 19.5_Atreebutes fab balance_QUICK SILVER fab balance" xfId="1745" xr:uid="{BBD98DC4-6A2A-4803-9931-DC2FB33F2B1E}"/>
    <cellStyle name="0_Trimslist Winter 09 drop2_OM-Basic program Tee 2009 Organic 19.5_Atreebutes fab balance_SPRING - Trim 2nd" xfId="1746" xr:uid="{B2DA955F-6292-4BDF-B351-36A5BA68F4E8}"/>
    <cellStyle name="0_Trimslist Winter 09 drop2_OM-Basic program Tee 2009 Organic 19.5_Atreebutes fab balance_SPRING 2011 - TRIM 1st" xfId="1747" xr:uid="{EBD6F26B-F120-4E6F-A688-BFC862CCB1FD}"/>
    <cellStyle name="0_Trimslist Winter 09 drop2_OM-Basic program Tee 2009 Organic 19.5_Atreebutes fab balance_SPRING 2011 - TRIM 2nd" xfId="1748" xr:uid="{35553354-1582-4671-B89A-374210112E08}"/>
    <cellStyle name="0_Trimslist Winter 09 drop2_OM-Basic program Tee 2009 Organic 19.5_Atreebutes fab balance_SS12 Atreebutes fab balance" xfId="1749" xr:uid="{B190142E-5243-47DF-BC4C-1E8B47343B47}"/>
    <cellStyle name="0_Trimslist Winter 09 drop2_OM-Basic program Tee 2009 Organic 19.5_AW11 Atreebutes fabric balance sheet" xfId="1750" xr:uid="{9A25A7D9-5B09-43A3-A23F-47F8EAE6287B}"/>
    <cellStyle name="0_Trimslist Winter 09 drop2_OM-Basic program Tee 2009 Organic 19.5_Copy of #1542-1-revised quotation (2)" xfId="1751" xr:uid="{F0BBE342-1A80-4EF6-B275-D5E690072CCD}"/>
    <cellStyle name="0_Trimslist Winter 09 drop2_OM-Basic program Tee 2009 Organic 19.5_Copy of the status of KOTAI fabric 21-10" xfId="1752" xr:uid="{43CB11DE-C5AB-4A03-87B8-DD4CAD33B338}"/>
    <cellStyle name="0_Trimslist Winter 09 drop2_OM-Basic program Tee 2009 Organic 19.5_Fabric balance for AW10 pro" xfId="1753" xr:uid="{F90E3CB1-3F48-409F-A8B8-2A4AD979062C}"/>
    <cellStyle name="0_Trimslist Winter 09 drop2_OM-Basic program Tee 2009 Organic 19.5_MA expense (AW10 &amp; SS11)" xfId="1754" xr:uid="{C32A59F1-269F-4B52-ADB6-AFF9BC53FB1A}"/>
    <cellStyle name="0_Trimslist Winter 09 drop2_OM-Basic program Tee 2009 Organic 19.5_MA expense (AW10 &amp; SS11) 2" xfId="1755" xr:uid="{D37F9D99-585B-40D9-9EAE-9BB864BF88D7}"/>
    <cellStyle name="0_Trimslist Winter 09 drop2_OM-Basic program Tee 2009 Organic 19.5_MA expense (AW10 &amp; SS11)_AW11 Atreebutes fabric balance sheet" xfId="1756" xr:uid="{A97324F7-39E3-482A-9003-648AA8874D34}"/>
    <cellStyle name="0_Trimslist Winter 09 drop2_OM-Basic program Tee 2009 Organic 19.5_MA expense (AW10 &amp; SS11)_QUICK SILVER fab balance" xfId="1757" xr:uid="{5711657D-118E-4CA1-A7F5-68148F64CABD}"/>
    <cellStyle name="0_Trimslist Winter 09 drop2_OM-Basic program Tee 2009 Organic 19.5_MA expense (AW10 &amp; SS11)_QUICK SILVER fab balance 2" xfId="1758" xr:uid="{3CDD6BB1-5AA9-4B6A-AE50-281673B0F1B9}"/>
    <cellStyle name="0_Trimslist Winter 09 drop2_OM-Basic program Tee 2009 Organic 19.5_MA expense (AW10 &amp; SS11)_SPRING - Trim 2nd" xfId="1759" xr:uid="{60396F24-33D3-49ED-B305-943B62636409}"/>
    <cellStyle name="0_Trimslist Winter 09 drop2_OM-Basic program Tee 2009 Organic 19.5_MA expense (AW10 &amp; SS11)_SPRING 2011 - TRIM 1st" xfId="1760" xr:uid="{4F12DC76-74CC-4333-9594-4EC509EC441D}"/>
    <cellStyle name="0_Trimslist Winter 09 drop2_OM-Basic program Tee 2009 Organic 19.5_MA expense (AW10 &amp; SS11)_SPRING 2011 - TRIM 2nd" xfId="1761" xr:uid="{FFA216E8-6915-479D-9F0A-BE57FE7FE8BA}"/>
    <cellStyle name="0_Trimslist Winter 09 drop2_OM-Basic program Tee 2009 Organic 19.5_MA expense (AW10 &amp; SS11)_SS12 Atreebutes fab balance" xfId="1762" xr:uid="{337DBE2B-B389-4EDB-85D2-4388086CB8F9}"/>
    <cellStyle name="0_Trimslist Winter 09 drop2_OM-Basic program Tee 2009 Organic 19.5_MA expense (AW10 &amp; SS11)_The composition of fabric" xfId="1763" xr:uid="{EA34FF4E-6FDD-4412-88F3-68DAC741DF02}"/>
    <cellStyle name="0_Trimslist Winter 09 drop2_OM-Basic program Tee 2009 Organic 19.5_PO BAO GIA-DUNG" xfId="1764" xr:uid="{85C9EAA9-4225-4197-B04C-B15A2456C21C}"/>
    <cellStyle name="0_Trimslist Winter 09 drop2_OM-Basic program Tee 2009 Organic 19.5_QUICK SILVER fab balance" xfId="1765" xr:uid="{23FF5365-54AE-47D3-A565-1D54B44786EE}"/>
    <cellStyle name="0_Trimslist Winter 09 drop2_OM-Basic program Tee 2009 Organic 19.5_QUICK SILVER fab balance 2" xfId="1766" xr:uid="{01881800-CBA2-4308-AD4E-05433A73A6BD}"/>
    <cellStyle name="0_Trimslist Winter 09 drop2_OM-Basic program Tee 2009 Organic 19.5_SEASON 01QS - FABRIC 2nd" xfId="1767" xr:uid="{27B5858F-F43B-4EE5-8B29-EB2C2502DEEE}"/>
    <cellStyle name="0_Trimslist Winter 09 drop2_OM-Basic program Tee 2009 Organic 19.5_SPRING - Trim 2nd" xfId="1768" xr:uid="{A81423B4-E7AD-4518-B79B-29D81E0F4D52}"/>
    <cellStyle name="0_Trimslist Winter 09 drop2_OM-Basic program Tee 2009 Organic 19.5_SPRING 2011 - TRIM 1st" xfId="1769" xr:uid="{CAFD344D-457B-4DDE-92BF-C215A113E1F8}"/>
    <cellStyle name="0_Trimslist Winter 09 drop2_OM-Basic program Tee 2009 Organic 19.5_SPRING 2011 - TRIM 2nd" xfId="1770" xr:uid="{BB65DAFC-BF61-45AD-BF84-F4B37A102D8E}"/>
    <cellStyle name="0_Trimslist Winter 09 drop2_OM-Basic program Tee 2009 Organic 19.5_SPRING 2011 - TRIM 2nd_1" xfId="1771" xr:uid="{65A72C49-7546-428F-8D18-84149DDCC21C}"/>
    <cellStyle name="0_Trimslist Winter 09 drop2_OM-Basic program Tee 2009 Organic 19.5_SPRING 2011 - TRIM 2nd_AW11 Atreebutes fabric balance sheet" xfId="1772" xr:uid="{2315876F-3B75-43F0-8C8C-AF4CFE72E76F}"/>
    <cellStyle name="0_Trimslist Winter 09 drop2_OM-Basic program Tee 2009 Organic 19.5_SPRING 2011 - TRIM 2nd_QUICK SILVER fab balance" xfId="1773" xr:uid="{C0C57BC7-3725-4DEF-A4E1-1814BC327EA1}"/>
    <cellStyle name="0_Trimslist Winter 09 drop2_OM-Basic program Tee 2009 Organic 19.5_SPRING 2011 - TRIM 2nd_SPRING - Trim 2nd" xfId="1774" xr:uid="{F215B855-F2AB-420C-AAA1-D117400E3C6A}"/>
    <cellStyle name="0_Trimslist Winter 09 drop2_OM-Basic program Tee 2009 Organic 19.5_SPRING 2011 - TRIM 2nd_SPRING 2011 - TRIM 1st" xfId="1775" xr:uid="{F7C03A68-C39F-4A79-9362-E4A9F852D09E}"/>
    <cellStyle name="0_Trimslist Winter 09 drop2_OM-Basic program Tee 2009 Organic 19.5_SPRING 2011 - TRIM 2nd_SPRING 2011 - TRIM 2nd" xfId="1776" xr:uid="{5DCF9A08-2133-4E8B-BDF9-74B43DE791D4}"/>
    <cellStyle name="0_Trimslist Winter 09 drop2_OM-Basic program Tee 2009 Organic 19.5_SPRING 2011 - TRIM 2nd_SS12 Atreebutes fab balance" xfId="1777" xr:uid="{C946C522-4CDE-4FC1-9100-F653CB818F4C}"/>
    <cellStyle name="0_Trimslist Winter 09 drop2_OM-Basic program Tee 2009 Organic 19.5_SS12 Atreebutes fab balance" xfId="1778" xr:uid="{4207552A-B3F8-4FDF-A0AF-C47AA1C888DE}"/>
    <cellStyle name="0_Trimslist Winter 09 drop2_OM-Basic program Tee 2009 Organic 19.5_SUMMER 2011 - TRIM UN007" xfId="1779" xr:uid="{806167BA-C539-4427-B2C0-A24D7752B5D0}"/>
    <cellStyle name="0_Trimslist Winter 09 drop2_OM-Basic program Tee 2009 Organic 19.5_The composition of fabric" xfId="1780" xr:uid="{33214176-67AB-4B81-A507-75358F2748BD}"/>
    <cellStyle name="0_Trimslist Winter 09 drop2_OM-Basic program Tee 2009 Organic 19.5_Trim balance for Atreebute" xfId="1781" xr:uid="{CFBD93AC-1332-448A-BA14-A4BC7C436288}"/>
    <cellStyle name="0_Trimslist Winter 09 drop2_OM-Basic program Tee 2009 Organic 19.5_Trim balance for Atreebute 1ST" xfId="1782" xr:uid="{166D4421-F5ED-4065-8DF6-D4EF7A5C031A}"/>
    <cellStyle name="0_Trimslist Winter 09 drop2_OM-Basic program Tee 2009 Organic 19.5_Trim balance for SS11" xfId="1783" xr:uid="{8155282E-82CB-4F58-B957-245AFD20496A}"/>
    <cellStyle name="0_Trimslist Winter 09 drop2_OM-Basic program Tee 2009 Organic 19.5_YKK#135" xfId="1784" xr:uid="{6B41FF73-06BA-425B-B4EF-FC955E1A99C3}"/>
    <cellStyle name="0_Trimslist Winter 09 drop2_OM-Basic program Tee 2009 Organic 19.5_YKK#135 2" xfId="1785" xr:uid="{43B55114-9B76-4945-A2F3-A38BD43F63B4}"/>
    <cellStyle name="0_Trimslist Winter 09 drop2_OM-Basic program Tee 2009 Organic 19.5_YKK#135_PO BAO GIA-DUNG" xfId="1786" xr:uid="{AF3CE1C8-6EF6-4B70-A80F-F4D51B77507E}"/>
    <cellStyle name="0_Trimslist Winter 09 drop2_OM-Basic program Tee 2009 Organic 19.5_YKK#135_SPRING - Trim 2nd" xfId="1787" xr:uid="{ECA48E4F-A7F4-4B10-A4A7-9D6B55A0C1BA}"/>
    <cellStyle name="0_Trimslist Winter 09 drop2_OM-Basic program Tee 2009 Organic 19.5_YKK#135_Trim balance for Atreebute" xfId="1788" xr:uid="{4ACDA209-138C-445D-9B8E-4136B15CABB1}"/>
    <cellStyle name="0_Trimslist Winter 09 drop2_OM-Basic program Tee 2009 Organic 19.5_YKK#135_Trim balance for Atreebute 1ST" xfId="1789" xr:uid="{FD14020C-7723-40AB-9468-83D840E08ACC}"/>
    <cellStyle name="0_Trimslist Winter 09 drop2_OM-Basic program Tee 2009 rvsd 18.5" xfId="1790" xr:uid="{E2B3A94B-7AA6-4ECB-8DFA-2C9AE56BC846}"/>
    <cellStyle name="0_Trimslist Winter 09 drop2_OM-Basic program Tee 2009 rvsd 18.5 2" xfId="1791" xr:uid="{35B04695-F03C-4E9B-BAB2-F178C44295DF}"/>
    <cellStyle name="0_Trimslist Winter 09 drop2_OM-Basic program Tee 2009 rvsd 18.5_Atreebutes fab balance" xfId="1792" xr:uid="{A91A7167-88CD-4BD0-AF63-34D2249762B3}"/>
    <cellStyle name="0_Trimslist Winter 09 drop2_OM-Basic program Tee 2009 rvsd 18.5_Atreebutes fab balance_AW11 Atreebutes fabric balance sheet" xfId="1793" xr:uid="{9CA42E77-7292-400E-A56D-82A623663429}"/>
    <cellStyle name="0_Trimslist Winter 09 drop2_OM-Basic program Tee 2009 rvsd 18.5_Atreebutes fab balance_QUICK SILVER fab balance" xfId="1794" xr:uid="{E37912CE-0452-41A0-A55F-FB0336A65ECF}"/>
    <cellStyle name="0_Trimslist Winter 09 drop2_OM-Basic program Tee 2009 rvsd 18.5_Atreebutes fab balance_SPRING - Trim 2nd" xfId="1795" xr:uid="{B2F6B85E-732A-4C78-8861-563363C78CCB}"/>
    <cellStyle name="0_Trimslist Winter 09 drop2_OM-Basic program Tee 2009 rvsd 18.5_Atreebutes fab balance_SPRING 2011 - TRIM 1st" xfId="1796" xr:uid="{314E91DA-21BE-45B7-8DAA-C0E4AAA15E21}"/>
    <cellStyle name="0_Trimslist Winter 09 drop2_OM-Basic program Tee 2009 rvsd 18.5_Atreebutes fab balance_SPRING 2011 - TRIM 2nd" xfId="1797" xr:uid="{7E79BC37-B304-450D-ABE3-CAFE8AB1F680}"/>
    <cellStyle name="0_Trimslist Winter 09 drop2_OM-Basic program Tee 2009 rvsd 18.5_Atreebutes fab balance_SS12 Atreebutes fab balance" xfId="1798" xr:uid="{974B5DAD-9711-4DA9-A1E2-8686317C1175}"/>
    <cellStyle name="0_Trimslist Winter 09 drop2_OM-Basic program Tee 2009 rvsd 18.5_AW11 Atreebutes fabric balance sheet" xfId="1799" xr:uid="{A023F061-365E-4E7D-B61E-CB20D54B42EC}"/>
    <cellStyle name="0_Trimslist Winter 09 drop2_OM-Basic program Tee 2009 rvsd 18.5_Copy of #1542-1-revised quotation (2)" xfId="1800" xr:uid="{64BD17D9-454D-41C8-BCAF-609680A2DF8E}"/>
    <cellStyle name="0_Trimslist Winter 09 drop2_OM-Basic program Tee 2009 rvsd 18.5_Copy of the status of KOTAI fabric 21-10" xfId="1801" xr:uid="{748BAFAF-E623-45B9-BFBE-AA3D03360389}"/>
    <cellStyle name="0_Trimslist Winter 09 drop2_OM-Basic program Tee 2009 rvsd 18.5_Fabric balance for AW10 pro" xfId="1802" xr:uid="{7CA91B24-651F-4673-96A9-69D32A95EE9C}"/>
    <cellStyle name="0_Trimslist Winter 09 drop2_OM-Basic program Tee 2009 rvsd 18.5_MA expense (AW10 &amp; SS11)" xfId="1803" xr:uid="{5747E0A3-09E6-4858-BA2D-F741A4B04566}"/>
    <cellStyle name="0_Trimslist Winter 09 drop2_OM-Basic program Tee 2009 rvsd 18.5_MA expense (AW10 &amp; SS11) 2" xfId="1804" xr:uid="{A5C51A79-AEF3-4273-94AA-4F9B6254DFE8}"/>
    <cellStyle name="0_Trimslist Winter 09 drop2_OM-Basic program Tee 2009 rvsd 18.5_MA expense (AW10 &amp; SS11)_AW11 Atreebutes fabric balance sheet" xfId="1805" xr:uid="{671CEF60-1B18-4172-BD76-A39D5CADD53D}"/>
    <cellStyle name="0_Trimslist Winter 09 drop2_OM-Basic program Tee 2009 rvsd 18.5_MA expense (AW10 &amp; SS11)_QUICK SILVER fab balance" xfId="1806" xr:uid="{E02D208C-C0FB-4131-ACAC-BC46F535B6AE}"/>
    <cellStyle name="0_Trimslist Winter 09 drop2_OM-Basic program Tee 2009 rvsd 18.5_MA expense (AW10 &amp; SS11)_QUICK SILVER fab balance 2" xfId="1807" xr:uid="{B9068D8B-E4A8-4154-BDA1-614AEA9490CA}"/>
    <cellStyle name="0_Trimslist Winter 09 drop2_OM-Basic program Tee 2009 rvsd 18.5_MA expense (AW10 &amp; SS11)_SPRING - Trim 2nd" xfId="1808" xr:uid="{F236DAE4-B473-44B9-97B5-3C4D452EF309}"/>
    <cellStyle name="0_Trimslist Winter 09 drop2_OM-Basic program Tee 2009 rvsd 18.5_MA expense (AW10 &amp; SS11)_SPRING 2011 - TRIM 1st" xfId="1809" xr:uid="{4FD7D190-8C8C-49D2-8FEC-7461C3962880}"/>
    <cellStyle name="0_Trimslist Winter 09 drop2_OM-Basic program Tee 2009 rvsd 18.5_MA expense (AW10 &amp; SS11)_SPRING 2011 - TRIM 2nd" xfId="1810" xr:uid="{49D38496-9B70-4E5F-A3A0-40BB09F42B48}"/>
    <cellStyle name="0_Trimslist Winter 09 drop2_OM-Basic program Tee 2009 rvsd 18.5_MA expense (AW10 &amp; SS11)_SS12 Atreebutes fab balance" xfId="1811" xr:uid="{C6482C63-8FDC-4331-B917-D4BB16489BB3}"/>
    <cellStyle name="0_Trimslist Winter 09 drop2_OM-Basic program Tee 2009 rvsd 18.5_MA expense (AW10 &amp; SS11)_The composition of fabric" xfId="1812" xr:uid="{5B57661A-6E7D-4266-B1CF-C65DDFFA0651}"/>
    <cellStyle name="0_Trimslist Winter 09 drop2_OM-Basic program Tee 2009 rvsd 18.5_PO BAO GIA-DUNG" xfId="1813" xr:uid="{16C5962A-52AD-46FF-9ED9-A6A60BA660A4}"/>
    <cellStyle name="0_Trimslist Winter 09 drop2_OM-Basic program Tee 2009 rvsd 18.5_QUICK SILVER fab balance" xfId="1814" xr:uid="{74CD87BA-4D5F-42BA-AC5D-582EC9229C21}"/>
    <cellStyle name="0_Trimslist Winter 09 drop2_OM-Basic program Tee 2009 rvsd 18.5_QUICK SILVER fab balance 2" xfId="1815" xr:uid="{109E4503-0893-46DC-B3FE-01E9DC3A8879}"/>
    <cellStyle name="0_Trimslist Winter 09 drop2_OM-Basic program Tee 2009 rvsd 18.5_SEASON 01QS - FABRIC 2nd" xfId="1816" xr:uid="{1F29C70D-06DF-4D01-83AC-CC2D7614D297}"/>
    <cellStyle name="0_Trimslist Winter 09 drop2_OM-Basic program Tee 2009 rvsd 18.5_SPRING - Trim 2nd" xfId="1817" xr:uid="{376B452E-46A0-4987-9AC9-9E080C657AEA}"/>
    <cellStyle name="0_Trimslist Winter 09 drop2_OM-Basic program Tee 2009 rvsd 18.5_SPRING 2011 - TRIM 1st" xfId="1818" xr:uid="{7BCD9759-68CD-4939-BB0D-EB312AB51481}"/>
    <cellStyle name="0_Trimslist Winter 09 drop2_OM-Basic program Tee 2009 rvsd 18.5_SPRING 2011 - TRIM 2nd" xfId="1819" xr:uid="{0A8C95C2-DFF5-4767-BE1A-EDF0025EE35D}"/>
    <cellStyle name="0_Trimslist Winter 09 drop2_OM-Basic program Tee 2009 rvsd 18.5_SPRING 2011 - TRIM 2nd_1" xfId="1820" xr:uid="{8C86A26C-D0FB-4667-B931-20F61FF9DFD6}"/>
    <cellStyle name="0_Trimslist Winter 09 drop2_OM-Basic program Tee 2009 rvsd 18.5_SPRING 2011 - TRIM 2nd_AW11 Atreebutes fabric balance sheet" xfId="1821" xr:uid="{8A117DC2-66A8-4A9A-BC8C-152A9E581C79}"/>
    <cellStyle name="0_Trimslist Winter 09 drop2_OM-Basic program Tee 2009 rvsd 18.5_SPRING 2011 - TRIM 2nd_QUICK SILVER fab balance" xfId="1822" xr:uid="{AEF1D200-F427-43F7-8D4A-3191CE181BC2}"/>
    <cellStyle name="0_Trimslist Winter 09 drop2_OM-Basic program Tee 2009 rvsd 18.5_SPRING 2011 - TRIM 2nd_SPRING - Trim 2nd" xfId="1823" xr:uid="{BE987023-0C8E-4E4A-8028-2A874B1B7B27}"/>
    <cellStyle name="0_Trimslist Winter 09 drop2_OM-Basic program Tee 2009 rvsd 18.5_SPRING 2011 - TRIM 2nd_SPRING 2011 - TRIM 1st" xfId="1824" xr:uid="{92713BF0-422D-48DE-AAED-20E777CDAE04}"/>
    <cellStyle name="0_Trimslist Winter 09 drop2_OM-Basic program Tee 2009 rvsd 18.5_SPRING 2011 - TRIM 2nd_SPRING 2011 - TRIM 2nd" xfId="1825" xr:uid="{3B4769FE-661F-4052-8A0E-B4A5E9B759FD}"/>
    <cellStyle name="0_Trimslist Winter 09 drop2_OM-Basic program Tee 2009 rvsd 18.5_SPRING 2011 - TRIM 2nd_SS12 Atreebutes fab balance" xfId="1826" xr:uid="{E339DFB6-FF7C-4260-B557-CA9333B9642C}"/>
    <cellStyle name="0_Trimslist Winter 09 drop2_OM-Basic program Tee 2009 rvsd 18.5_SS12 Atreebutes fab balance" xfId="1827" xr:uid="{AC142079-2B3A-4504-9637-78A6BE8EF326}"/>
    <cellStyle name="0_Trimslist Winter 09 drop2_OM-Basic program Tee 2009 rvsd 18.5_SUMMER 2011 - TRIM UN007" xfId="1828" xr:uid="{272E2383-90EC-4DCF-9713-F8AE5816C106}"/>
    <cellStyle name="0_Trimslist Winter 09 drop2_OM-Basic program Tee 2009 rvsd 18.5_The composition of fabric" xfId="1829" xr:uid="{ADB9B678-206F-4976-AE37-DB60B08A499A}"/>
    <cellStyle name="0_Trimslist Winter 09 drop2_OM-Basic program Tee 2009 rvsd 18.5_Trim balance for Atreebute" xfId="1830" xr:uid="{B8AC6EA5-F7C4-48E8-94E5-C45E37926191}"/>
    <cellStyle name="0_Trimslist Winter 09 drop2_OM-Basic program Tee 2009 rvsd 18.5_Trim balance for Atreebute 1ST" xfId="1831" xr:uid="{B9F78E69-48CD-4E50-9B2B-96FCEE77D725}"/>
    <cellStyle name="0_Trimslist Winter 09 drop2_OM-Basic program Tee 2009 rvsd 18.5_Trim balance for SS11" xfId="1832" xr:uid="{61AC292F-D6BE-4D9B-BF67-FE2561AAB719}"/>
    <cellStyle name="0_Trimslist Winter 09 drop2_OM-Basic program Tee 2009 rvsd 18.5_YKK#135" xfId="1833" xr:uid="{32B9A0A7-9320-4B5A-B784-DF0C306EBAC1}"/>
    <cellStyle name="0_Trimslist Winter 09 drop2_OM-Basic program Tee 2009 rvsd 18.5_YKK#135 2" xfId="1834" xr:uid="{B2463404-1BDA-4429-A7B0-A66E391822F6}"/>
    <cellStyle name="0_Trimslist Winter 09 drop2_OM-Basic program Tee 2009 rvsd 18.5_YKK#135_PO BAO GIA-DUNG" xfId="1835" xr:uid="{B412605B-A93B-4142-BB0A-3DE840A45381}"/>
    <cellStyle name="0_Trimslist Winter 09 drop2_OM-Basic program Tee 2009 rvsd 18.5_YKK#135_SPRING - Trim 2nd" xfId="1836" xr:uid="{9A71AF70-85EA-4AC4-B0C8-EA66E10B49A5}"/>
    <cellStyle name="0_Trimslist Winter 09 drop2_OM-Basic program Tee 2009 rvsd 18.5_YKK#135_Trim balance for Atreebute" xfId="1837" xr:uid="{DA355550-2E29-4E34-B7AB-36BA4E591EB5}"/>
    <cellStyle name="0_Trimslist Winter 09 drop2_OM-Basic program Tee 2009 rvsd 18.5_YKK#135_Trim balance for Atreebute 1ST" xfId="1838" xr:uid="{71F9E47D-B203-4391-9ED1-D4B7B538D6C1}"/>
    <cellStyle name="0_Trimslist Winter 09 drop2_OM-BLANKS W10" xfId="1839" xr:uid="{C0A64E12-6FEA-4A29-8778-7B02004B344C}"/>
    <cellStyle name="0_Trimslist Winter 09 drop2_OM-BLANKS W10 2" xfId="1840" xr:uid="{F85BFEFB-AC6D-443F-A151-B048C21A1255}"/>
    <cellStyle name="0_Trimslist Winter 09 drop2_OM-BLANKS W10- carry over fr S09" xfId="1841" xr:uid="{883E2C26-3D97-4BD4-B0EF-DA4F32F45BC7}"/>
    <cellStyle name="0_Trimslist Winter 09 drop2_OM-BLANKS W10- carry over fr S09 2" xfId="1842" xr:uid="{EA3D5EC5-E4EE-422F-B53C-D969C2D77EAB}"/>
    <cellStyle name="0_Trimslist Winter 09 drop2_OM-BLANKS W10- carry over fr S09_Atreebutes fab balance" xfId="1843" xr:uid="{F1FF8802-9B11-4B3B-B7CF-EA883DD2EAEC}"/>
    <cellStyle name="0_Trimslist Winter 09 drop2_OM-BLANKS W10- carry over fr S09_Atreebutes fab balance_AW11 Atreebutes fabric balance sheet" xfId="1844" xr:uid="{7956D96F-D360-4B89-A84B-AD723E9AFBBB}"/>
    <cellStyle name="0_Trimslist Winter 09 drop2_OM-BLANKS W10- carry over fr S09_Atreebutes fab balance_QUICK SILVER fab balance" xfId="1845" xr:uid="{ABD635A9-B4A2-478D-921C-C2D0C369CD23}"/>
    <cellStyle name="0_Trimslist Winter 09 drop2_OM-BLANKS W10- carry over fr S09_Atreebutes fab balance_SPRING - Trim 2nd" xfId="1846" xr:uid="{DAAD1BF4-9A16-4B4C-9832-B2A660C58CBD}"/>
    <cellStyle name="0_Trimslist Winter 09 drop2_OM-BLANKS W10- carry over fr S09_Atreebutes fab balance_SPRING 2011 - TRIM 1st" xfId="1847" xr:uid="{95678E0F-500D-43C9-950B-12162EEB7A8C}"/>
    <cellStyle name="0_Trimslist Winter 09 drop2_OM-BLANKS W10- carry over fr S09_Atreebutes fab balance_SPRING 2011 - TRIM 2nd" xfId="1848" xr:uid="{E008A753-4217-41A0-89D0-C88900C930F8}"/>
    <cellStyle name="0_Trimslist Winter 09 drop2_OM-BLANKS W10- carry over fr S09_Atreebutes fab balance_SS12 Atreebutes fab balance" xfId="1849" xr:uid="{CD81063E-D70D-4096-8C7B-F4C7E250A15E}"/>
    <cellStyle name="0_Trimslist Winter 09 drop2_OM-BLANKS W10- carry over fr S09_AW11 Atreebutes fabric balance sheet" xfId="1850" xr:uid="{8611CE37-A81E-4435-9CA0-1BFE351F7017}"/>
    <cellStyle name="0_Trimslist Winter 09 drop2_OM-BLANKS W10- carry over fr S09_Copy of #1542-1-revised quotation (2)" xfId="1851" xr:uid="{74610F01-03F0-41BD-B173-AAFAAD3663C5}"/>
    <cellStyle name="0_Trimslist Winter 09 drop2_OM-BLANKS W10- carry over fr S09_Copy of the status of KOTAI fabric 21-10" xfId="1852" xr:uid="{E1AF91F3-7718-43AE-858D-604AE8C405CE}"/>
    <cellStyle name="0_Trimslist Winter 09 drop2_OM-BLANKS W10- carry over fr S09_Fabric balance for AW10 pro" xfId="1853" xr:uid="{A5727A60-8E09-4821-A5FE-D0192C724C43}"/>
    <cellStyle name="0_Trimslist Winter 09 drop2_OM-BLANKS W10- carry over fr S09_MA expense (AW10 &amp; SS11)" xfId="1854" xr:uid="{E733554C-F631-423A-ACD2-ACBEE25E80AF}"/>
    <cellStyle name="0_Trimslist Winter 09 drop2_OM-BLANKS W10- carry over fr S09_MA expense (AW10 &amp; SS11) 2" xfId="1855" xr:uid="{BBFDAF0D-1AA7-40F6-B352-2E6442B515BB}"/>
    <cellStyle name="0_Trimslist Winter 09 drop2_OM-BLANKS W10- carry over fr S09_MA expense (AW10 &amp; SS11)_AW11 Atreebutes fabric balance sheet" xfId="1856" xr:uid="{C8EDEFD6-3992-4F1C-A38B-D9486EAD6F41}"/>
    <cellStyle name="0_Trimslist Winter 09 drop2_OM-BLANKS W10- carry over fr S09_MA expense (AW10 &amp; SS11)_QUICK SILVER fab balance" xfId="1857" xr:uid="{DA07FC1F-D947-4FB9-8944-A341637BAB3E}"/>
    <cellStyle name="0_Trimslist Winter 09 drop2_OM-BLANKS W10- carry over fr S09_MA expense (AW10 &amp; SS11)_QUICK SILVER fab balance 2" xfId="1858" xr:uid="{9BA50252-7BA1-4677-8D9D-62FE4AAC9040}"/>
    <cellStyle name="0_Trimslist Winter 09 drop2_OM-BLANKS W10- carry over fr S09_MA expense (AW10 &amp; SS11)_SPRING - Trim 2nd" xfId="1859" xr:uid="{1DED38AD-E29D-4464-BE4D-A0794EBDF7D2}"/>
    <cellStyle name="0_Trimslist Winter 09 drop2_OM-BLANKS W10- carry over fr S09_MA expense (AW10 &amp; SS11)_SPRING 2011 - TRIM 1st" xfId="1860" xr:uid="{190CAC85-E408-4A66-B99B-51B6A1837442}"/>
    <cellStyle name="0_Trimslist Winter 09 drop2_OM-BLANKS W10- carry over fr S09_MA expense (AW10 &amp; SS11)_SPRING 2011 - TRIM 2nd" xfId="1861" xr:uid="{ADAC59A4-4A61-4D0B-9A74-02FFBE52C275}"/>
    <cellStyle name="0_Trimslist Winter 09 drop2_OM-BLANKS W10- carry over fr S09_MA expense (AW10 &amp; SS11)_SS12 Atreebutes fab balance" xfId="1862" xr:uid="{3DF5E118-A273-4EB9-995E-8E72968B7419}"/>
    <cellStyle name="0_Trimslist Winter 09 drop2_OM-BLANKS W10- carry over fr S09_MA expense (AW10 &amp; SS11)_The composition of fabric" xfId="1863" xr:uid="{B0EE2428-0966-4A7C-8FD2-7B95018DE652}"/>
    <cellStyle name="0_Trimslist Winter 09 drop2_OM-BLANKS W10- carry over fr S09_PO BAO GIA-DUNG" xfId="1864" xr:uid="{15DB3321-E1B8-4173-B654-50D9DAE52A6D}"/>
    <cellStyle name="0_Trimslist Winter 09 drop2_OM-BLANKS W10- carry over fr S09_QUICK SILVER fab balance" xfId="1865" xr:uid="{50DEDAB2-4458-4780-A312-1FF633C813A5}"/>
    <cellStyle name="0_Trimslist Winter 09 drop2_OM-BLANKS W10- carry over fr S09_QUICK SILVER fab balance 2" xfId="1866" xr:uid="{89C097BF-753E-4711-A3C7-96176DAC26F1}"/>
    <cellStyle name="0_Trimslist Winter 09 drop2_OM-BLANKS W10- carry over fr S09_SEASON 01QS - FABRIC 2nd" xfId="1867" xr:uid="{BBC5366C-CE73-4258-A984-E93A74993785}"/>
    <cellStyle name="0_Trimslist Winter 09 drop2_OM-BLANKS W10- carry over fr S09_SPRING - Trim 2nd" xfId="1868" xr:uid="{FDE9B608-6365-44DC-A4D3-C957A599B8DF}"/>
    <cellStyle name="0_Trimslist Winter 09 drop2_OM-BLANKS W10- carry over fr S09_SPRING 2011 - TRIM 1st" xfId="1869" xr:uid="{B63D93CF-23BB-45C2-86CE-BF41DEA55C29}"/>
    <cellStyle name="0_Trimslist Winter 09 drop2_OM-BLANKS W10- carry over fr S09_SPRING 2011 - TRIM 2nd" xfId="1870" xr:uid="{748A261B-CC4F-4C23-B8DE-725416AD003D}"/>
    <cellStyle name="0_Trimslist Winter 09 drop2_OM-BLANKS W10- carry over fr S09_SPRING 2011 - TRIM 2nd_1" xfId="1871" xr:uid="{7F033D08-D2C1-4B15-AF48-CCE4A956CEDC}"/>
    <cellStyle name="0_Trimslist Winter 09 drop2_OM-BLANKS W10- carry over fr S09_SPRING 2011 - TRIM 2nd_AW11 Atreebutes fabric balance sheet" xfId="1872" xr:uid="{B5A9E28C-6F07-4548-B7F5-AA0440A6241A}"/>
    <cellStyle name="0_Trimslist Winter 09 drop2_OM-BLANKS W10- carry over fr S09_SPRING 2011 - TRIM 2nd_QUICK SILVER fab balance" xfId="1873" xr:uid="{CD5DCA90-59D4-4CC6-9208-AC92C7A07018}"/>
    <cellStyle name="0_Trimslist Winter 09 drop2_OM-BLANKS W10- carry over fr S09_SPRING 2011 - TRIM 2nd_SPRING - Trim 2nd" xfId="1874" xr:uid="{31AD3391-4804-4D8D-98D4-C2F63B8BE624}"/>
    <cellStyle name="0_Trimslist Winter 09 drop2_OM-BLANKS W10- carry over fr S09_SPRING 2011 - TRIM 2nd_SPRING 2011 - TRIM 1st" xfId="1875" xr:uid="{9E09E515-77E3-40C3-A00B-CBEA6D9ABE3F}"/>
    <cellStyle name="0_Trimslist Winter 09 drop2_OM-BLANKS W10- carry over fr S09_SPRING 2011 - TRIM 2nd_SPRING 2011 - TRIM 2nd" xfId="1876" xr:uid="{D4539684-84F1-4D40-B39D-70A12858E88D}"/>
    <cellStyle name="0_Trimslist Winter 09 drop2_OM-BLANKS W10- carry over fr S09_SPRING 2011 - TRIM 2nd_SS12 Atreebutes fab balance" xfId="1877" xr:uid="{53CD60D0-4C79-495E-BE84-80BB0BDBF978}"/>
    <cellStyle name="0_Trimslist Winter 09 drop2_OM-BLANKS W10- carry over fr S09_SS12 Atreebutes fab balance" xfId="1878" xr:uid="{DCE84E9C-284E-4121-B936-DB1B389A20E5}"/>
    <cellStyle name="0_Trimslist Winter 09 drop2_OM-BLANKS W10- carry over fr S09_SUMMER 2011 - TRIM UN007" xfId="1879" xr:uid="{30309826-D9BA-4D4A-8A79-57B7933B2420}"/>
    <cellStyle name="0_Trimslist Winter 09 drop2_OM-BLANKS W10- carry over fr S09_The composition of fabric" xfId="1880" xr:uid="{D48640FF-A082-4E2B-9D34-92EBDF9FD7EA}"/>
    <cellStyle name="0_Trimslist Winter 09 drop2_OM-BLANKS W10- carry over fr S09_Trim balance for Atreebute" xfId="1881" xr:uid="{CCAAD91E-A2F2-4F02-A6FA-6DFB1F3F6291}"/>
    <cellStyle name="0_Trimslist Winter 09 drop2_OM-BLANKS W10- carry over fr S09_Trim balance for Atreebute 1ST" xfId="1882" xr:uid="{DF4B436D-E648-4596-95E1-5F35916039D5}"/>
    <cellStyle name="0_Trimslist Winter 09 drop2_OM-BLANKS W10- carry over fr S09_Trim balance for SS11" xfId="1883" xr:uid="{8AA939B8-FA1D-4BC2-B29E-7950F42A2475}"/>
    <cellStyle name="0_Trimslist Winter 09 drop2_OM-BLANKS W10- carry over fr S09_YKK#135" xfId="1884" xr:uid="{AC6D7BA8-6480-49CD-9324-7A8E5D927A92}"/>
    <cellStyle name="0_Trimslist Winter 09 drop2_OM-BLANKS W10- carry over fr S09_YKK#135 2" xfId="1885" xr:uid="{86039CB9-D048-4304-8535-B836B5D6F3CE}"/>
    <cellStyle name="0_Trimslist Winter 09 drop2_OM-BLANKS W10- carry over fr S09_YKK#135_PO BAO GIA-DUNG" xfId="1886" xr:uid="{C202E5F3-AD37-42D5-80B3-7A37ECFC61D0}"/>
    <cellStyle name="0_Trimslist Winter 09 drop2_OM-BLANKS W10- carry over fr S09_YKK#135_SPRING - Trim 2nd" xfId="1887" xr:uid="{C2E40289-49B5-491B-8774-70CAA001A8BB}"/>
    <cellStyle name="0_Trimslist Winter 09 drop2_OM-BLANKS W10- carry over fr S09_YKK#135_Trim balance for Atreebute" xfId="1888" xr:uid="{468078E5-F874-4035-86CE-DDE613FABB16}"/>
    <cellStyle name="0_Trimslist Winter 09 drop2_OM-BLANKS W10- carry over fr S09_YKK#135_Trim balance for Atreebute 1ST" xfId="1889" xr:uid="{8F75296A-8BC5-43FA-9AA9-E126666CACDD}"/>
    <cellStyle name="0_Trimslist Winter 09 drop2_OM-BLANKS W10- Organic" xfId="1890" xr:uid="{14D59CBC-50BC-4655-AFC0-2C71679ADEB5}"/>
    <cellStyle name="0_Trimslist Winter 09 drop2_OM-BLANKS W10- Organic_Atreebutes fab balance" xfId="1891" xr:uid="{54F0C371-5749-4B62-84AF-7AF19EE1E948}"/>
    <cellStyle name="0_Trimslist Winter 09 drop2_OM-BLANKS W10- Organic_SEASON 01QS - FABRIC 2nd" xfId="1892" xr:uid="{4A118EF7-C720-47DF-8853-FEFF902A286C}"/>
    <cellStyle name="0_Trimslist Winter 09 drop2_OM-BLANKS W10- Organic_SPRING 2011 - TRIM 2nd" xfId="1893" xr:uid="{0C88259D-9C99-40F6-9B36-327E6D2378E0}"/>
    <cellStyle name="0_Trimslist Winter 09 drop2_OM-BLANKS W10_Atreebutes fab balance" xfId="1894" xr:uid="{BF38C892-1DB3-4E8E-9E5B-10E6956EE07C}"/>
    <cellStyle name="0_Trimslist Winter 09 drop2_OM-BLANKS W10_Atreebutes fab balance_AW11 Atreebutes fabric balance sheet" xfId="1895" xr:uid="{6FE8F6F9-F844-4578-9DE4-ED96B3AB10B8}"/>
    <cellStyle name="0_Trimslist Winter 09 drop2_OM-BLANKS W10_Atreebutes fab balance_QUICK SILVER fab balance" xfId="1896" xr:uid="{55E5718D-4B48-4B65-9B41-E5F929658E3A}"/>
    <cellStyle name="0_Trimslist Winter 09 drop2_OM-BLANKS W10_Atreebutes fab balance_SPRING - Trim 2nd" xfId="1897" xr:uid="{D5069794-D67D-4348-9E64-6AC3DDA83F3B}"/>
    <cellStyle name="0_Trimslist Winter 09 drop2_OM-BLANKS W10_Atreebutes fab balance_SPRING 2011 - TRIM 1st" xfId="1898" xr:uid="{DDD7B7B8-B892-4D82-A942-DF223AE26C1B}"/>
    <cellStyle name="0_Trimslist Winter 09 drop2_OM-BLANKS W10_Atreebutes fab balance_SPRING 2011 - TRIM 2nd" xfId="1899" xr:uid="{0FDE552B-82DA-4CC4-8A6E-33780E1F5134}"/>
    <cellStyle name="0_Trimslist Winter 09 drop2_OM-BLANKS W10_Atreebutes fab balance_SS12 Atreebutes fab balance" xfId="1900" xr:uid="{07D18904-EEBA-4001-8CC1-8E88FF84E2C7}"/>
    <cellStyle name="0_Trimslist Winter 09 drop2_OM-BLANKS W10_AW11 Atreebutes fabric balance sheet" xfId="1901" xr:uid="{FD9951B6-5DB2-49F6-83C1-6D7AE4774BB9}"/>
    <cellStyle name="0_Trimslist Winter 09 drop2_OM-BLANKS W10_Copy of #1542-1-revised quotation (2)" xfId="1902" xr:uid="{7ABA5B16-0743-424D-9992-6F5C31ACD72F}"/>
    <cellStyle name="0_Trimslist Winter 09 drop2_OM-BLANKS W10_Copy of the status of KOTAI fabric 21-10" xfId="1903" xr:uid="{7869358B-A659-4E5E-961F-8947668A0120}"/>
    <cellStyle name="0_Trimslist Winter 09 drop2_OM-BLANKS W10_Fabric balance for AW10 pro" xfId="1904" xr:uid="{92EF3D56-2DB3-4D38-B77C-3E412E5087AA}"/>
    <cellStyle name="0_Trimslist Winter 09 drop2_OM-BLANKS W10_MA expense (AW10 &amp; SS11)" xfId="1905" xr:uid="{12F4EBCB-9002-4935-91B3-ED33F3D30008}"/>
    <cellStyle name="0_Trimslist Winter 09 drop2_OM-BLANKS W10_MA expense (AW10 &amp; SS11) 2" xfId="1906" xr:uid="{FAF8EBF4-7B8F-4510-9B38-6C1478C50EDA}"/>
    <cellStyle name="0_Trimslist Winter 09 drop2_OM-BLANKS W10_MA expense (AW10 &amp; SS11)_AW11 Atreebutes fabric balance sheet" xfId="1907" xr:uid="{3CEBF1E8-98F2-46C1-80B4-5675622FC6BD}"/>
    <cellStyle name="0_Trimslist Winter 09 drop2_OM-BLANKS W10_MA expense (AW10 &amp; SS11)_QUICK SILVER fab balance" xfId="1908" xr:uid="{ACD03D1E-0B72-47C3-952B-C726252C8978}"/>
    <cellStyle name="0_Trimslist Winter 09 drop2_OM-BLANKS W10_MA expense (AW10 &amp; SS11)_QUICK SILVER fab balance 2" xfId="1909" xr:uid="{15231CE7-A4A3-4807-86B9-59DB10EEFC07}"/>
    <cellStyle name="0_Trimslist Winter 09 drop2_OM-BLANKS W10_MA expense (AW10 &amp; SS11)_SPRING - Trim 2nd" xfId="1910" xr:uid="{37D1831B-62D5-4F92-8F6A-D71DC816B344}"/>
    <cellStyle name="0_Trimslist Winter 09 drop2_OM-BLANKS W10_MA expense (AW10 &amp; SS11)_SPRING 2011 - TRIM 1st" xfId="1911" xr:uid="{8ACA7DA8-90B6-48EF-A1B6-7D4A4FD24DF2}"/>
    <cellStyle name="0_Trimslist Winter 09 drop2_OM-BLANKS W10_MA expense (AW10 &amp; SS11)_SPRING 2011 - TRIM 2nd" xfId="1912" xr:uid="{333CADEA-98EE-4CB0-A23F-275433288975}"/>
    <cellStyle name="0_Trimslist Winter 09 drop2_OM-BLANKS W10_MA expense (AW10 &amp; SS11)_SS12 Atreebutes fab balance" xfId="1913" xr:uid="{DE9FFCC2-3360-490C-A439-F53C955A8625}"/>
    <cellStyle name="0_Trimslist Winter 09 drop2_OM-BLANKS W10_MA expense (AW10 &amp; SS11)_The composition of fabric" xfId="1914" xr:uid="{EDD32E55-AF89-498F-A787-46B3BBA051E4}"/>
    <cellStyle name="0_Trimslist Winter 09 drop2_OM-BLANKS W10_PO BAO GIA-DUNG" xfId="1915" xr:uid="{B31810DD-40B2-4307-B0E9-AD0EEC9D5541}"/>
    <cellStyle name="0_Trimslist Winter 09 drop2_OM-BLANKS W10_QUICK SILVER fab balance" xfId="1916" xr:uid="{75805C8C-0EFC-4693-A38D-8E7590D6EDF4}"/>
    <cellStyle name="0_Trimslist Winter 09 drop2_OM-BLANKS W10_QUICK SILVER fab balance 2" xfId="1917" xr:uid="{513CFEF5-3AD0-4288-A01D-19C00FE15C69}"/>
    <cellStyle name="0_Trimslist Winter 09 drop2_OM-BLANKS W10_SEASON 01QS - FABRIC 2nd" xfId="1918" xr:uid="{40EC26D4-7F13-4662-8C23-F64FFD566C75}"/>
    <cellStyle name="0_Trimslist Winter 09 drop2_OM-BLANKS W10_SPRING - Trim 2nd" xfId="1919" xr:uid="{D776B676-761A-46D8-91EA-D84234A4BAC2}"/>
    <cellStyle name="0_Trimslist Winter 09 drop2_OM-BLANKS W10_SPRING 2011 - TRIM 1st" xfId="1920" xr:uid="{24BF5553-3DD2-4FB3-B3B4-AAF1BA1677AE}"/>
    <cellStyle name="0_Trimslist Winter 09 drop2_OM-BLANKS W10_SPRING 2011 - TRIM 2nd" xfId="1921" xr:uid="{16E58FDC-8D6B-4BBB-BE30-54ADA40C1CCD}"/>
    <cellStyle name="0_Trimslist Winter 09 drop2_OM-BLANKS W10_SPRING 2011 - TRIM 2nd_1" xfId="1922" xr:uid="{C72E8E0D-154C-4663-9F65-11BC44D6FDA0}"/>
    <cellStyle name="0_Trimslist Winter 09 drop2_OM-BLANKS W10_SPRING 2011 - TRIM 2nd_AW11 Atreebutes fabric balance sheet" xfId="1923" xr:uid="{7A596FB5-8160-4CA6-8535-DB9B525011AA}"/>
    <cellStyle name="0_Trimslist Winter 09 drop2_OM-BLANKS W10_SPRING 2011 - TRIM 2nd_QUICK SILVER fab balance" xfId="1924" xr:uid="{AF56E01D-EA21-4284-97A3-52F3EFC5A3FC}"/>
    <cellStyle name="0_Trimslist Winter 09 drop2_OM-BLANKS W10_SPRING 2011 - TRIM 2nd_SPRING - Trim 2nd" xfId="1925" xr:uid="{0CE47219-8D84-4F06-891C-7F01799BC1F2}"/>
    <cellStyle name="0_Trimslist Winter 09 drop2_OM-BLANKS W10_SPRING 2011 - TRIM 2nd_SPRING 2011 - TRIM 1st" xfId="1926" xr:uid="{4578F383-665B-4ACB-B99C-F56F02044F14}"/>
    <cellStyle name="0_Trimslist Winter 09 drop2_OM-BLANKS W10_SPRING 2011 - TRIM 2nd_SPRING 2011 - TRIM 2nd" xfId="1927" xr:uid="{B58CCC0A-1552-4B7C-893C-1C9F07101950}"/>
    <cellStyle name="0_Trimslist Winter 09 drop2_OM-BLANKS W10_SPRING 2011 - TRIM 2nd_SS12 Atreebutes fab balance" xfId="1928" xr:uid="{6845358C-8E93-4BE2-86DC-7DB3AB938CE4}"/>
    <cellStyle name="0_Trimslist Winter 09 drop2_OM-BLANKS W10_SS12 Atreebutes fab balance" xfId="1929" xr:uid="{8129FEB5-7784-4023-9E98-A590B0010B2B}"/>
    <cellStyle name="0_Trimslist Winter 09 drop2_OM-BLANKS W10_SUMMER 2011 - TRIM UN007" xfId="1930" xr:uid="{9A220649-B1A3-43DA-A6AC-CF2E6766CC45}"/>
    <cellStyle name="0_Trimslist Winter 09 drop2_OM-BLANKS W10_The composition of fabric" xfId="1931" xr:uid="{2F773AB2-2243-425E-9721-C72E1A2BE374}"/>
    <cellStyle name="0_Trimslist Winter 09 drop2_OM-BLANKS W10_Trim balance for Atreebute" xfId="1932" xr:uid="{728BB29A-8CB9-49C8-9F4F-283EAD227696}"/>
    <cellStyle name="0_Trimslist Winter 09 drop2_OM-BLANKS W10_Trim balance for Atreebute 1ST" xfId="1933" xr:uid="{CF74311C-C1C9-4D73-BD8D-78D38343C8CC}"/>
    <cellStyle name="0_Trimslist Winter 09 drop2_OM-BLANKS W10_Trim balance for SS11" xfId="1934" xr:uid="{CAD0196B-52DB-4964-A1AE-C3FD1197A03A}"/>
    <cellStyle name="0_Trimslist Winter 09 drop2_OM-BLANKS W10_YKK#135" xfId="1935" xr:uid="{AA9570DF-3DD0-4B61-B6A0-16B0D3A840FF}"/>
    <cellStyle name="0_Trimslist Winter 09 drop2_OM-BLANKS W10_YKK#135 2" xfId="1936" xr:uid="{204D206A-C69C-46B6-9406-3D9F5666D4CD}"/>
    <cellStyle name="0_Trimslist Winter 09 drop2_OM-BLANKS W10_YKK#135_PO BAO GIA-DUNG" xfId="1937" xr:uid="{4C8E7EEC-B252-40DF-A38C-D6DAB196308F}"/>
    <cellStyle name="0_Trimslist Winter 09 drop2_OM-BLANKS W10_YKK#135_SPRING - Trim 2nd" xfId="1938" xr:uid="{1CBC2CB4-AD83-4374-8F9E-A99478A94A3F}"/>
    <cellStyle name="0_Trimslist Winter 09 drop2_OM-BLANKS W10_YKK#135_Trim balance for Atreebute" xfId="1939" xr:uid="{5D5C9F1C-1AD9-4D47-8BE6-2442FE2F1EDF}"/>
    <cellStyle name="0_Trimslist Winter 09 drop2_OM-BLANKS W10_YKK#135_Trim balance for Atreebute 1ST" xfId="1940" xr:uid="{1D8EEB40-ED07-4421-A6EC-232167B6F035}"/>
    <cellStyle name="0_Trimslist Winter 09 drop2_QUICK SILVER fab balance" xfId="1941" xr:uid="{D76AFCD9-5C5B-4E36-97EF-3B2CD86BB3A5}"/>
    <cellStyle name="0_Trimslist Winter 09 drop2_SEASON 01QS - FABRIC 2nd" xfId="1942" xr:uid="{63D78ABD-49AB-45BE-AB0D-C9FEC261DB4E}"/>
    <cellStyle name="0_Trimslist Winter 09 drop2_SPRING - Trim 2nd" xfId="1943" xr:uid="{1949BB36-84BE-42AC-96DA-9782E124D50E}"/>
    <cellStyle name="0_Trimslist Winter 09 drop2_SPRING 2011 - TRIM" xfId="1944" xr:uid="{5069842D-111B-4972-98D4-E209635B9B47}"/>
    <cellStyle name="0_Trimslist Winter 09 drop2_SPRING 2011 - TRIM 1st" xfId="1945" xr:uid="{29D8A34B-F876-414E-B8E7-79759AFB5C8E}"/>
    <cellStyle name="0_Trimslist Winter 09 drop2_SPRING 2011 - TRIM 2nd" xfId="1946" xr:uid="{002B42CC-F25F-4EF3-9F60-E58B131BC420}"/>
    <cellStyle name="0_Trimslist Winter 09 drop2_Trim balance for Atreebute" xfId="1947" xr:uid="{F97797E6-FDC6-422E-951B-32CFF4E1307F}"/>
    <cellStyle name="0_Trimslist Winter 09 drop2_W'10 &amp; Blanks W10- Pre costing" xfId="1948" xr:uid="{6430AED4-86B8-4401-BA36-1B65F6D8EA02}"/>
    <cellStyle name="0_Trimslist Winter 09 drop2_W'10 &amp; Blanks W10- Pre costing 2" xfId="1949" xr:uid="{C8082438-0958-49B0-A7EA-C276CE84BA21}"/>
    <cellStyle name="0_Trimslist Winter 09 drop2_W'10 &amp; Blanks W10- Pre costing_Atreebutes fab balance" xfId="1950" xr:uid="{9A74DF5F-EDD3-47B1-8FC6-25BCF4AE0C8B}"/>
    <cellStyle name="0_Trimslist Winter 09 drop2_W'10 &amp; Blanks W10- Pre costing_Atreebutes fab balance_AW11 Atreebutes fabric balance sheet" xfId="1951" xr:uid="{43C44029-8BF3-417F-B3B0-6C23EB3EAC41}"/>
    <cellStyle name="0_Trimslist Winter 09 drop2_W'10 &amp; Blanks W10- Pre costing_Atreebutes fab balance_QUICK SILVER fab balance" xfId="1952" xr:uid="{45A635FA-AF56-4041-B595-4D0BCD9DBBED}"/>
    <cellStyle name="0_Trimslist Winter 09 drop2_W'10 &amp; Blanks W10- Pre costing_Atreebutes fab balance_SPRING - Trim 2nd" xfId="1953" xr:uid="{6DF5A652-ECD6-4F70-A1C1-F1EECA41551A}"/>
    <cellStyle name="0_Trimslist Winter 09 drop2_W'10 &amp; Blanks W10- Pre costing_Atreebutes fab balance_SPRING 2011 - TRIM 1st" xfId="1954" xr:uid="{0CA0C4E4-2F6B-4CCF-97EB-B3473E04DC5D}"/>
    <cellStyle name="0_Trimslist Winter 09 drop2_W'10 &amp; Blanks W10- Pre costing_Atreebutes fab balance_SPRING 2011 - TRIM 2nd" xfId="1955" xr:uid="{B2385EA9-B402-494E-896E-DDC1B9C6F217}"/>
    <cellStyle name="0_Trimslist Winter 09 drop2_W'10 &amp; Blanks W10- Pre costing_Atreebutes fab balance_SS12 Atreebutes fab balance" xfId="1956" xr:uid="{EDA2DD17-6F46-41A6-BA6E-66E72754EDE5}"/>
    <cellStyle name="0_Trimslist Winter 09 drop2_W'10 &amp; Blanks W10- Pre costing_AW11 Atreebutes fabric balance sheet" xfId="1957" xr:uid="{74DB8A42-AEFE-4E4D-A4AD-71343BAFBB40}"/>
    <cellStyle name="0_Trimslist Winter 09 drop2_W'10 &amp; Blanks W10- Pre costing_Copy of #1542-1-revised quotation (2)" xfId="1958" xr:uid="{C094E7F6-A785-4D9F-B75C-2249C6F113FB}"/>
    <cellStyle name="0_Trimslist Winter 09 drop2_W'10 &amp; Blanks W10- Pre costing_Copy of the status of KOTAI fabric 21-10" xfId="1959" xr:uid="{2F016BAE-3D7D-4505-9957-691313F7B620}"/>
    <cellStyle name="0_Trimslist Winter 09 drop2_W'10 &amp; Blanks W10- Pre costing_Fabric balance for AW10 pro" xfId="1960" xr:uid="{FB14EBAE-630B-4F77-A721-B1F81D751E1E}"/>
    <cellStyle name="0_Trimslist Winter 09 drop2_W'10 &amp; Blanks W10- Pre costing_MA expense (AW10 &amp; SS11)" xfId="1961" xr:uid="{8519497A-F52C-480B-9B08-3DD28C0D41A9}"/>
    <cellStyle name="0_Trimslist Winter 09 drop2_W'10 &amp; Blanks W10- Pre costing_MA expense (AW10 &amp; SS11) 2" xfId="1962" xr:uid="{7A92783B-A9BC-4D36-ACA9-17214BB20ADC}"/>
    <cellStyle name="0_Trimslist Winter 09 drop2_W'10 &amp; Blanks W10- Pre costing_MA expense (AW10 &amp; SS11)_AW11 Atreebutes fabric balance sheet" xfId="1963" xr:uid="{AE4306BE-DAD8-46F6-B278-73B52787AF3D}"/>
    <cellStyle name="0_Trimslist Winter 09 drop2_W'10 &amp; Blanks W10- Pre costing_MA expense (AW10 &amp; SS11)_QUICK SILVER fab balance" xfId="1964" xr:uid="{1B3BCEE9-DBFA-4017-BD3D-7DA26F98B32F}"/>
    <cellStyle name="0_Trimslist Winter 09 drop2_W'10 &amp; Blanks W10- Pre costing_MA expense (AW10 &amp; SS11)_QUICK SILVER fab balance 2" xfId="1965" xr:uid="{FC392E16-E96B-4515-8666-197769D500C2}"/>
    <cellStyle name="0_Trimslist Winter 09 drop2_W'10 &amp; Blanks W10- Pre costing_MA expense (AW10 &amp; SS11)_SPRING - Trim 2nd" xfId="1966" xr:uid="{ADA7C52E-621F-44A6-A943-406B1E400FC3}"/>
    <cellStyle name="0_Trimslist Winter 09 drop2_W'10 &amp; Blanks W10- Pre costing_MA expense (AW10 &amp; SS11)_SPRING 2011 - TRIM 1st" xfId="1967" xr:uid="{47B0E6D7-E3DE-41ED-A964-2FE28F0D1D4E}"/>
    <cellStyle name="0_Trimslist Winter 09 drop2_W'10 &amp; Blanks W10- Pre costing_MA expense (AW10 &amp; SS11)_SPRING 2011 - TRIM 2nd" xfId="1968" xr:uid="{5D7BA791-56F7-4BA5-9162-6AB5F8C25FB5}"/>
    <cellStyle name="0_Trimslist Winter 09 drop2_W'10 &amp; Blanks W10- Pre costing_MA expense (AW10 &amp; SS11)_SS12 Atreebutes fab balance" xfId="1969" xr:uid="{C20E050E-3066-44ED-A999-2DDDBED82641}"/>
    <cellStyle name="0_Trimslist Winter 09 drop2_W'10 &amp; Blanks W10- Pre costing_MA expense (AW10 &amp; SS11)_The composition of fabric" xfId="1970" xr:uid="{7ED009AB-83FC-4A19-8848-E9DB9C643AF7}"/>
    <cellStyle name="0_Trimslist Winter 09 drop2_W'10 &amp; Blanks W10- Pre costing_PO BAO GIA-DUNG" xfId="1971" xr:uid="{B33EA371-10B8-4A3F-B295-93AAAF7D6862}"/>
    <cellStyle name="0_Trimslist Winter 09 drop2_W'10 &amp; Blanks W10- Pre costing_QUICK SILVER fab balance" xfId="1972" xr:uid="{A3210A38-F9D5-4CFB-B9FF-533388743A4E}"/>
    <cellStyle name="0_Trimslist Winter 09 drop2_W'10 &amp; Blanks W10- Pre costing_QUICK SILVER fab balance 2" xfId="1973" xr:uid="{85EE28C7-0D2B-45D5-9ECB-72A089004FD7}"/>
    <cellStyle name="0_Trimslist Winter 09 drop2_W'10 &amp; Blanks W10- Pre costing_SEASON 01QS - FABRIC 2nd" xfId="1974" xr:uid="{6898F260-8100-4C43-8346-BE11ABFFDA04}"/>
    <cellStyle name="0_Trimslist Winter 09 drop2_W'10 &amp; Blanks W10- Pre costing_SPRING - Trim 2nd" xfId="1975" xr:uid="{E74EEB96-4203-4753-BBD3-234D7B0CBCC3}"/>
    <cellStyle name="0_Trimslist Winter 09 drop2_W'10 &amp; Blanks W10- Pre costing_SPRING 2011 - TRIM 1st" xfId="1976" xr:uid="{68ABE422-F10E-4547-864D-8BB7616E1FF5}"/>
    <cellStyle name="0_Trimslist Winter 09 drop2_W'10 &amp; Blanks W10- Pre costing_SPRING 2011 - TRIM 2nd" xfId="1977" xr:uid="{39C78114-C9EB-49DF-93E8-8A46B4B0343F}"/>
    <cellStyle name="0_Trimslist Winter 09 drop2_W'10 &amp; Blanks W10- Pre costing_SPRING 2011 - TRIM 2nd_1" xfId="1978" xr:uid="{A8F55FEA-A4CB-42DB-94A1-B5F19E4EB710}"/>
    <cellStyle name="0_Trimslist Winter 09 drop2_W'10 &amp; Blanks W10- Pre costing_SPRING 2011 - TRIM 2nd_AW11 Atreebutes fabric balance sheet" xfId="1979" xr:uid="{EACF1D83-4E0B-43D7-B165-1A8E29AE19C4}"/>
    <cellStyle name="0_Trimslist Winter 09 drop2_W'10 &amp; Blanks W10- Pre costing_SPRING 2011 - TRIM 2nd_QUICK SILVER fab balance" xfId="1980" xr:uid="{E32C9552-A846-4B20-B4E4-71B3E2905295}"/>
    <cellStyle name="0_Trimslist Winter 09 drop2_W'10 &amp; Blanks W10- Pre costing_SPRING 2011 - TRIM 2nd_SPRING - Trim 2nd" xfId="1981" xr:uid="{8644CC48-1A4C-4355-A960-6C7F83D7252D}"/>
    <cellStyle name="0_Trimslist Winter 09 drop2_W'10 &amp; Blanks W10- Pre costing_SPRING 2011 - TRIM 2nd_SPRING 2011 - TRIM 1st" xfId="1982" xr:uid="{E93A7B0A-8B21-4E96-A757-B74C5DF8A63A}"/>
    <cellStyle name="0_Trimslist Winter 09 drop2_W'10 &amp; Blanks W10- Pre costing_SPRING 2011 - TRIM 2nd_SPRING 2011 - TRIM 2nd" xfId="1983" xr:uid="{B61EF4DD-36BD-4F81-BA5B-63A3C6A2448A}"/>
    <cellStyle name="0_Trimslist Winter 09 drop2_W'10 &amp; Blanks W10- Pre costing_SPRING 2011 - TRIM 2nd_SS12 Atreebutes fab balance" xfId="1984" xr:uid="{352BCDD7-3E44-4202-BB36-1B24102C2FA7}"/>
    <cellStyle name="0_Trimslist Winter 09 drop2_W'10 &amp; Blanks W10- Pre costing_SS12 Atreebutes fab balance" xfId="1985" xr:uid="{4631A886-682C-436A-A7C1-E6706202E40E}"/>
    <cellStyle name="0_Trimslist Winter 09 drop2_W'10 &amp; Blanks W10- Pre costing_SUMMER 2011 - TRIM UN007" xfId="1986" xr:uid="{8A33885B-460A-4FBC-BF3A-E6ACEA274235}"/>
    <cellStyle name="0_Trimslist Winter 09 drop2_W'10 &amp; Blanks W10- Pre costing_The composition of fabric" xfId="1987" xr:uid="{588B4784-1D3E-44EC-949F-04EC29C744A5}"/>
    <cellStyle name="0_Trimslist Winter 09 drop2_W'10 &amp; Blanks W10- Pre costing_Trim balance for Atreebute" xfId="1988" xr:uid="{BBFD4077-1CDA-4F43-93E1-800216467917}"/>
    <cellStyle name="0_Trimslist Winter 09 drop2_W'10 &amp; Blanks W10- Pre costing_Trim balance for Atreebute 1ST" xfId="1989" xr:uid="{1F8CEAB8-91D9-4A31-B475-A472C52B6BA6}"/>
    <cellStyle name="0_Trimslist Winter 09 drop2_W'10 &amp; Blanks W10- Pre costing_Trim balance for SS11" xfId="1990" xr:uid="{89CB6471-2496-43BE-BEA0-179B7BAEE320}"/>
    <cellStyle name="0_Trimslist Winter 09 drop2_W'10 &amp; Blanks W10- Pre costing_YKK#135" xfId="1991" xr:uid="{76679CEA-987B-4F30-B1EB-29636015BBD1}"/>
    <cellStyle name="0_Trimslist Winter 09 drop2_W'10 &amp; Blanks W10- Pre costing_YKK#135 2" xfId="1992" xr:uid="{B7B5BE97-A56F-4290-B95A-0D51B3AE1FDD}"/>
    <cellStyle name="0_Trimslist Winter 09 drop2_W'10 &amp; Blanks W10- Pre costing_YKK#135_PO BAO GIA-DUNG" xfId="1993" xr:uid="{2E98E4D6-5086-494E-ACD7-522E7E13E3AE}"/>
    <cellStyle name="0_Trimslist Winter 09 drop2_W'10 &amp; Blanks W10- Pre costing_YKK#135_SPRING - Trim 2nd" xfId="1994" xr:uid="{617D161B-97A2-417E-9369-D57E0CD1B28A}"/>
    <cellStyle name="0_Trimslist Winter 09 drop2_W'10 &amp; Blanks W10- Pre costing_YKK#135_Trim balance for Atreebute" xfId="1995" xr:uid="{CD454A5A-A6AC-4C81-9271-7B5908096148}"/>
    <cellStyle name="0_Trimslist Winter 09 drop2_W'10 &amp; Blanks W10- Pre costing_YKK#135_Trim balance for Atreebute 1ST" xfId="1996" xr:uid="{FE284B22-BFD0-4955-80F6-C48DF66A5E44}"/>
    <cellStyle name="0_W09 production" xfId="1997" xr:uid="{DDE79A87-FC25-42E9-AD60-53F3CEEFD7EC}"/>
    <cellStyle name="0_W09 production_Atreebutes fab balance" xfId="1998" xr:uid="{5FD603DE-F1A1-4A8B-B10B-35E28C6793D8}"/>
    <cellStyle name="0_W09 production_fabric list EU Winter 09" xfId="1999" xr:uid="{1EDDAE53-52FE-437D-8ADB-5AD5394AAC03}"/>
    <cellStyle name="0_W09 production_fabric list EU Winter 09_Atreebutes fab balance" xfId="2000" xr:uid="{5B7144C4-58A4-411A-A5B1-E3B31D865204}"/>
    <cellStyle name="0_W09 production_fabric list EU Winter 09_SEASON 01QS - FABRIC 2nd" xfId="2001" xr:uid="{239B9555-042D-4164-A9CE-293C9F7A7D29}"/>
    <cellStyle name="0_W09 production_fabric list EU Winter 09_SPRING 2011 - TRIM 2nd" xfId="2002" xr:uid="{9BAF08A9-6236-41A8-AC8C-645EB49909EC}"/>
    <cellStyle name="0_W09 production_fabric list Summer09 prod- Drop 3" xfId="2003" xr:uid="{6C7E9293-3E92-4878-B05A-4F1AF7D92EC8}"/>
    <cellStyle name="0_W09 production_fabric list Summer09 prod- Drop 3_Atreebutes fab balance" xfId="2004" xr:uid="{8F241350-8A72-413A-92D0-BD731F66EAF7}"/>
    <cellStyle name="0_W09 production_fabric list Summer09 prod- Drop 3_SEASON 01QS - FABRIC 2nd" xfId="2005" xr:uid="{8CC8DD7A-6A59-4B0C-9004-F6FE2062C47F}"/>
    <cellStyle name="0_W09 production_fabric list Summer09 prod- Drop 3_SPRING 2011 - TRIM 2nd" xfId="2006" xr:uid="{10F86CB7-FF70-42F5-8B5E-5AABF5BC4A6F}"/>
    <cellStyle name="0_W09 production_fabric list Summer09 prod- Drop2" xfId="2007" xr:uid="{2357BBA6-9481-442A-8682-A61CBF843611}"/>
    <cellStyle name="0_W09 production_fabric list Summer09 prod- Drop2_Atreebutes fab balance" xfId="2008" xr:uid="{3228189B-D7D8-4981-BCF5-D8269CB550D2}"/>
    <cellStyle name="0_W09 production_fabric list Summer09 prod- Drop2_SEASON 01QS - FABRIC 2nd" xfId="2009" xr:uid="{D64CB28A-A58C-4868-A353-89DD2C716FD1}"/>
    <cellStyle name="0_W09 production_fabric list Summer09 prod- Drop2_SPRING 2011 - TRIM 2nd" xfId="2010" xr:uid="{AF3990CF-A0D0-476E-921B-0ABF47B6A4A1}"/>
    <cellStyle name="0_W09 production_SEASON 01QS - FABRIC 2nd" xfId="2011" xr:uid="{8975FEE6-38EB-45D4-BCC4-6C45D17235D0}"/>
    <cellStyle name="0_W09 production_SPRING 2011 - TRIM 2nd" xfId="2012" xr:uid="{662C4764-DAF9-4CD5-82E3-9595D7FEFE74}"/>
    <cellStyle name="1" xfId="2013" xr:uid="{15E6D1D6-45E4-4A8D-BB75-E2BFC0A78351}"/>
    <cellStyle name="1 2" xfId="2014" xr:uid="{6643D2E6-D52E-4946-BF1B-8F9AAE348C33}"/>
    <cellStyle name="1 3" xfId="2015" xr:uid="{5B43B467-17F3-4418-AD8F-48728FABF95F}"/>
    <cellStyle name="1 4" xfId="2016" xr:uid="{0E2D284B-CBC1-41C7-B6D8-D4FC520A6408}"/>
    <cellStyle name="¹éºÐÀ²_±âÅ¸" xfId="2017" xr:uid="{23158DD5-CCD0-4A7E-8F81-91D334A6DD3D}"/>
    <cellStyle name="2" xfId="2018" xr:uid="{335DC575-9D10-441D-961F-58B39CBF828A}"/>
    <cellStyle name="2 2" xfId="2019" xr:uid="{A92CC39F-BCD7-4CFC-9A43-42DF74138936}"/>
    <cellStyle name="2 3" xfId="2020" xr:uid="{80B6D061-C812-4534-82E8-8621D8A6BDAA}"/>
    <cellStyle name="2 4" xfId="2021" xr:uid="{AE0EB42B-FB2A-41BC-AF6E-06A1DB12A45D}"/>
    <cellStyle name="20 % - Accent1" xfId="2022" xr:uid="{436F5500-742D-4B02-95D3-F847CE44F624}"/>
    <cellStyle name="20 % - Accent1 2" xfId="2023" xr:uid="{191222C1-46E5-43B4-819F-AFF843AEE188}"/>
    <cellStyle name="20 % - Accent1 2 2" xfId="2024" xr:uid="{0E60FE6A-5434-4432-89BF-8458D5F6B862}"/>
    <cellStyle name="20 % - Accent1 3" xfId="2025" xr:uid="{0D1EFCBE-DA5B-48BC-861F-118B3BD54374}"/>
    <cellStyle name="20 % - Accent2" xfId="2026" xr:uid="{4A93F663-0BF0-4216-811E-AAA3425D6EC9}"/>
    <cellStyle name="20 % - Accent2 2" xfId="2027" xr:uid="{92AD8508-7539-481C-A59F-84CCE4268E23}"/>
    <cellStyle name="20 % - Accent2 2 2" xfId="2028" xr:uid="{74848378-B036-4D17-9DAD-1042A77DC97A}"/>
    <cellStyle name="20 % - Accent2 3" xfId="2029" xr:uid="{6B6281AF-359A-456B-BC24-0CC1BA295AFE}"/>
    <cellStyle name="20 % - Accent3" xfId="2030" xr:uid="{71B9CBD6-2EAF-4D72-8A0D-4ADE3432C2C8}"/>
    <cellStyle name="20 % - Accent3 2" xfId="2031" xr:uid="{269D4A71-1EA9-447D-81B3-02DF4EABEA03}"/>
    <cellStyle name="20 % - Accent3 2 2" xfId="2032" xr:uid="{F95BCDF9-A7FC-43AD-A894-C3948698D747}"/>
    <cellStyle name="20 % - Accent3 3" xfId="2033" xr:uid="{4B497A41-F04A-4DE4-8244-EA7A54C02601}"/>
    <cellStyle name="20 % - Accent4" xfId="2034" xr:uid="{3EA0C095-9A10-4F1B-9AEC-1C1E39CE717B}"/>
    <cellStyle name="20 % - Accent4 2" xfId="2035" xr:uid="{2774B8CA-FD66-4555-A670-21F5D2B98C1F}"/>
    <cellStyle name="20 % - Accent4 2 2" xfId="2036" xr:uid="{FB8C1721-E439-4AB6-92D1-818FFFB96AC2}"/>
    <cellStyle name="20 % - Accent4 3" xfId="2037" xr:uid="{2632F0C6-996E-4C44-8CBF-44BFE011033B}"/>
    <cellStyle name="20 % - Accent5" xfId="2038" xr:uid="{659A146C-0DE9-4889-9CA0-8A4D2CBFDFBA}"/>
    <cellStyle name="20 % - Accent5 2" xfId="2039" xr:uid="{5B2ACA5B-59C7-48B1-8158-0E1822431787}"/>
    <cellStyle name="20 % - Accent5 2 2" xfId="2040" xr:uid="{2FC876B9-D96A-4A37-B379-9BDA8EA43132}"/>
    <cellStyle name="20 % - Accent5 3" xfId="2041" xr:uid="{86695DD9-8882-46C9-8AC1-8B62C7E7D62D}"/>
    <cellStyle name="20 % - Accent6" xfId="2042" xr:uid="{68CE21ED-8C58-4A4A-9B89-D250974AFE14}"/>
    <cellStyle name="20 % - Accent6 2" xfId="2043" xr:uid="{C216B777-4315-4196-8C18-A876EA9A50A7}"/>
    <cellStyle name="20 % - Accent6 2 2" xfId="2044" xr:uid="{3D4323CA-6FD6-4F87-89EE-D8BD39D7CB23}"/>
    <cellStyle name="20 % - Accent6 3" xfId="2045" xr:uid="{74986C4F-ADD0-4325-BEFA-46965E460107}"/>
    <cellStyle name="20% - Accent1 2" xfId="2046" xr:uid="{D85171E2-3A1E-4DEC-8C31-5831D24E29A7}"/>
    <cellStyle name="20% - Accent2 2" xfId="2047" xr:uid="{9716854F-65EF-4A7B-A39A-8CAF89F1DDF1}"/>
    <cellStyle name="20% - Accent3 2" xfId="2048" xr:uid="{CA7175CE-ABF7-40F1-8D8C-D32121C31631}"/>
    <cellStyle name="20% - Accent4 2" xfId="2049" xr:uid="{9159C489-8338-4FFE-9870-4EB9BEAD2F48}"/>
    <cellStyle name="20% - Accent5 2" xfId="2050" xr:uid="{AFD9413F-E520-434C-B070-893F1831B27F}"/>
    <cellStyle name="20% - Accent6 2" xfId="2051" xr:uid="{35146CC2-C353-4661-8AE0-86F419B6E190}"/>
    <cellStyle name="20% - 輔色1" xfId="2052" xr:uid="{4F7472CB-4281-490E-8EEE-6A194A9CAC86}"/>
    <cellStyle name="20% - 輔色1 2" xfId="2053" xr:uid="{3452E017-657B-48B8-8758-82CA04CB143C}"/>
    <cellStyle name="20% - 輔色1 2 2" xfId="2054" xr:uid="{CE09FDF4-5A41-4C44-AFE4-98E19F6D7585}"/>
    <cellStyle name="20% - 輔色1 3" xfId="2055" xr:uid="{B1594516-3E8B-4802-93A5-19508496301E}"/>
    <cellStyle name="20% - 輔色1 4" xfId="2056" xr:uid="{DC092630-C5E3-4FA8-B860-6BFEC2E05ADF}"/>
    <cellStyle name="20% - 輔色2" xfId="2057" xr:uid="{7D9B043E-0CAB-48C3-B4A6-B30DC579F099}"/>
    <cellStyle name="20% - 輔色2 2" xfId="2058" xr:uid="{EA040D26-B80C-4DB7-AB08-082260316024}"/>
    <cellStyle name="20% - 輔色2 2 2" xfId="2059" xr:uid="{8A94E275-E074-49AA-BB72-E3FDCFB448B5}"/>
    <cellStyle name="20% - 輔色2 3" xfId="2060" xr:uid="{A698254E-18F0-4695-9309-F1440DE62492}"/>
    <cellStyle name="20% - 輔色2 4" xfId="2061" xr:uid="{991380DF-6E7B-41C8-B0AC-FAB310573966}"/>
    <cellStyle name="20% - 輔色3" xfId="2062" xr:uid="{CD33D0F6-5CED-4E15-AD03-5B031793E41E}"/>
    <cellStyle name="20% - 輔色3 2" xfId="2063" xr:uid="{D87EE738-2C62-4B75-856D-038FF2EE67DD}"/>
    <cellStyle name="20% - 輔色3 2 2" xfId="2064" xr:uid="{1FEC007B-6394-4F3D-81DF-7DE50475648F}"/>
    <cellStyle name="20% - 輔色3 3" xfId="2065" xr:uid="{5CE8A195-C5E8-4CFB-B7B2-9739F61D312E}"/>
    <cellStyle name="20% - 輔色3 4" xfId="2066" xr:uid="{CF0C0F12-4A6B-42E5-92CF-B4335AE966A1}"/>
    <cellStyle name="20% - 輔色4" xfId="2067" xr:uid="{B2B63361-2B29-45B8-9052-B878BF351700}"/>
    <cellStyle name="20% - 輔色4 2" xfId="2068" xr:uid="{D29A9C38-C199-4AF7-9388-D2B9CDC00F73}"/>
    <cellStyle name="20% - 輔色4 2 2" xfId="2069" xr:uid="{7476C7E4-0A72-4B16-8F3C-9B204C65219C}"/>
    <cellStyle name="20% - 輔色4 3" xfId="2070" xr:uid="{490273C9-CAE7-48A2-AE5B-FFB7AC5742A0}"/>
    <cellStyle name="20% - 輔色4 4" xfId="2071" xr:uid="{5079F0D1-1DC7-42B5-B8B7-9A850CC5BC95}"/>
    <cellStyle name="20% - 輔色5" xfId="2072" xr:uid="{546C6A54-7D9D-449F-8B80-68EFB7008D10}"/>
    <cellStyle name="20% - 輔色5 2" xfId="2073" xr:uid="{9FEECD50-0DF2-400C-B84D-5F224EB27726}"/>
    <cellStyle name="20% - 輔色5 2 2" xfId="2074" xr:uid="{FA0E4B68-CA9F-427F-BBEF-BBD11B98471D}"/>
    <cellStyle name="20% - 輔色5 3" xfId="2075" xr:uid="{FE882FBB-0C49-419F-BF0D-CFAAA5E541EF}"/>
    <cellStyle name="20% - 輔色5 4" xfId="2076" xr:uid="{901D38FC-D1DF-45A9-AE0B-2B95BDFDD7F6}"/>
    <cellStyle name="20% - 輔色6" xfId="2077" xr:uid="{96451C44-DDA7-4D61-96D4-CF20E152CE3E}"/>
    <cellStyle name="20% - 輔色6 2" xfId="2078" xr:uid="{6D937773-7E8C-492A-97D9-4EA9BD44D085}"/>
    <cellStyle name="20% - 輔色6 2 2" xfId="2079" xr:uid="{FE6563E4-338A-431C-AEB2-CB2BB576540A}"/>
    <cellStyle name="20% - 輔色6 3" xfId="2080" xr:uid="{322FD834-5BBB-44F4-8148-879D349178E9}"/>
    <cellStyle name="20% - 輔色6 4" xfId="2081" xr:uid="{111FC10B-CA48-40C3-A463-5B751576BBE8}"/>
    <cellStyle name="3" xfId="2082" xr:uid="{FFED2FF9-AB5E-4C7F-BD87-DA018F14455F}"/>
    <cellStyle name="3 2" xfId="2083" xr:uid="{91A8231B-52E8-438D-9B3E-BE77BF545F56}"/>
    <cellStyle name="3 3" xfId="2084" xr:uid="{1875F56D-CE76-4AD3-A4D8-74B09AA6097A}"/>
    <cellStyle name="3 4" xfId="2085" xr:uid="{FE74972C-2ABF-4492-82DB-1CEDDC91F3DA}"/>
    <cellStyle name="4" xfId="2086" xr:uid="{8D38AE44-ABD6-4D40-9DE6-96793A4ACEE9}"/>
    <cellStyle name="4 2" xfId="2087" xr:uid="{7E0003DE-D27B-48EA-8D6E-61DAB668AE45}"/>
    <cellStyle name="4 3" xfId="2088" xr:uid="{12DA0F6A-EC50-43A4-9BAC-3871696B2E8A}"/>
    <cellStyle name="4 4" xfId="2089" xr:uid="{E1303626-F066-41E3-A7CF-0C5C69BE490D}"/>
    <cellStyle name="40 % - Accent1" xfId="2090" xr:uid="{EB26F590-EE72-4534-AA2C-FFD82C72A8F6}"/>
    <cellStyle name="40 % - Accent1 2" xfId="2091" xr:uid="{1DCC7CD5-816D-4AD9-9A84-5A2709E5AF35}"/>
    <cellStyle name="40 % - Accent1 2 2" xfId="2092" xr:uid="{AC0CC096-ECB4-436A-82CB-E34EABBD99FF}"/>
    <cellStyle name="40 % - Accent1 3" xfId="2093" xr:uid="{8ACB38C8-F465-4ED7-BDD6-347AA71A257C}"/>
    <cellStyle name="40 % - Accent2" xfId="2094" xr:uid="{3BA3E70D-A525-4751-A41A-5AD80A112DD2}"/>
    <cellStyle name="40 % - Accent2 2" xfId="2095" xr:uid="{142E0CF4-79C1-43FA-ADE1-85E3B0E996C6}"/>
    <cellStyle name="40 % - Accent2 2 2" xfId="2096" xr:uid="{3B6D4C40-31E9-4134-87A4-A2FF5F4D68F6}"/>
    <cellStyle name="40 % - Accent2 3" xfId="2097" xr:uid="{B10EB078-70C4-47CB-AA8F-385E2C883CBE}"/>
    <cellStyle name="40 % - Accent3" xfId="2098" xr:uid="{88084D0D-0A7C-41BB-9B1B-616B9DE4187B}"/>
    <cellStyle name="40 % - Accent3 2" xfId="2099" xr:uid="{AFDA1011-953D-4D9E-9527-319D2CCF895E}"/>
    <cellStyle name="40 % - Accent3 2 2" xfId="2100" xr:uid="{9BE915E9-9BB8-4770-9EF2-305D93989B41}"/>
    <cellStyle name="40 % - Accent3 3" xfId="2101" xr:uid="{98A65158-DE08-48B6-94A2-962D86ADB540}"/>
    <cellStyle name="40 % - Accent4" xfId="2102" xr:uid="{75FD07FB-63E3-4001-B885-348921607643}"/>
    <cellStyle name="40 % - Accent4 2" xfId="2103" xr:uid="{032C4956-7AE8-40E5-99DC-019FCC6A0546}"/>
    <cellStyle name="40 % - Accent4 2 2" xfId="2104" xr:uid="{FF865214-70A6-4B6B-BA3A-C852D6DE4E50}"/>
    <cellStyle name="40 % - Accent4 3" xfId="2105" xr:uid="{72CE7ADC-58C1-42C5-8947-4535B22C6E6B}"/>
    <cellStyle name="40 % - Accent5" xfId="2106" xr:uid="{21487CC3-B94A-4A38-A950-9AA00A939FE0}"/>
    <cellStyle name="40 % - Accent5 2" xfId="2107" xr:uid="{425DD9EE-8726-4CDF-A1DE-64DE3307738C}"/>
    <cellStyle name="40 % - Accent5 2 2" xfId="2108" xr:uid="{85E8F865-58FE-4836-8847-968B185DA46D}"/>
    <cellStyle name="40 % - Accent5 3" xfId="2109" xr:uid="{36691FC7-41FA-42CE-B64E-535A03C6B182}"/>
    <cellStyle name="40 % - Accent6" xfId="2110" xr:uid="{AE429F76-CBDB-4C5D-AA64-2782C6622E35}"/>
    <cellStyle name="40 % - Accent6 2" xfId="2111" xr:uid="{90C79AAE-44B3-4635-BAA4-FA20EC7B909C}"/>
    <cellStyle name="40 % - Accent6 2 2" xfId="2112" xr:uid="{8072843F-C2C9-4B25-8B48-95FB61A559B7}"/>
    <cellStyle name="40 % - Accent6 3" xfId="2113" xr:uid="{084FA41D-7520-4286-889E-B98D1A1CF195}"/>
    <cellStyle name="40% - Accent1 2" xfId="2114" xr:uid="{53EAA1E4-9B4A-4E1F-8080-FFA09D24C6ED}"/>
    <cellStyle name="40% - Accent2 2" xfId="2115" xr:uid="{5574942C-E248-4713-907A-A16F8D14A823}"/>
    <cellStyle name="40% - Accent3 2" xfId="2116" xr:uid="{874B37A1-E37F-43B9-A3F0-2C95B614703C}"/>
    <cellStyle name="40% - Accent4 2" xfId="2117" xr:uid="{FCD0120F-9CC8-477E-AD21-B0E737334C40}"/>
    <cellStyle name="40% - Accent5 2" xfId="2118" xr:uid="{BECCE351-85BC-4A93-A1D1-91FCBC8E2906}"/>
    <cellStyle name="40% - Accent6 2" xfId="2119" xr:uid="{B7D7EE8F-0E06-4ABB-A1BE-EE1801315084}"/>
    <cellStyle name="40% - 輔色1" xfId="2120" xr:uid="{D4F7646D-8B94-48E1-AAB9-3C22801F9FE7}"/>
    <cellStyle name="40% - 輔色1 2" xfId="2121" xr:uid="{5FED7087-DAB6-48CB-B027-8BBCD7392573}"/>
    <cellStyle name="40% - 輔色1 2 2" xfId="2122" xr:uid="{6C22FC79-0482-41F6-9F80-933389DF5AC1}"/>
    <cellStyle name="40% - 輔色1 3" xfId="2123" xr:uid="{0E3325FB-3040-47B3-9AE7-E0A9A39EA2AC}"/>
    <cellStyle name="40% - 輔色1 4" xfId="2124" xr:uid="{00129FD0-0032-4586-9FB5-09824F082DD8}"/>
    <cellStyle name="40% - 輔色2" xfId="2125" xr:uid="{8346A27A-F920-45DE-A439-8DCC622979EC}"/>
    <cellStyle name="40% - 輔色2 2" xfId="2126" xr:uid="{5CE8FE1A-8C1B-4CE6-9DCB-19FCDADBBAFD}"/>
    <cellStyle name="40% - 輔色2 2 2" xfId="2127" xr:uid="{7CA12539-BB71-46BD-BE7A-58D08F239DF9}"/>
    <cellStyle name="40% - 輔色2 3" xfId="2128" xr:uid="{6D2EF451-0A0E-4A94-B680-E7C72F3DDA2A}"/>
    <cellStyle name="40% - 輔色2 4" xfId="2129" xr:uid="{77373A0F-F578-48A5-BD39-9A86EE628B59}"/>
    <cellStyle name="40% - 輔色3" xfId="2130" xr:uid="{B6E71FE5-EBAF-4847-8ED5-04836D989DFB}"/>
    <cellStyle name="40% - 輔色3 2" xfId="2131" xr:uid="{1032FB7C-4111-4CBE-887D-55E55F3AE01C}"/>
    <cellStyle name="40% - 輔色3 2 2" xfId="2132" xr:uid="{C8DEB6A6-1449-4003-888C-EC1F1E9659B9}"/>
    <cellStyle name="40% - 輔色3 3" xfId="2133" xr:uid="{5ADA210E-2011-4DDE-AD7D-93F7EB886F12}"/>
    <cellStyle name="40% - 輔色3 4" xfId="2134" xr:uid="{D168EC94-15BF-4E3F-927F-DA0E7CB4E17B}"/>
    <cellStyle name="40% - 輔色4" xfId="2135" xr:uid="{B68DE8E4-9B52-4E5C-B08A-18E4B4EFC976}"/>
    <cellStyle name="40% - 輔色4 2" xfId="2136" xr:uid="{36C85292-54AB-49A8-8E62-3CFB2CD0B1F8}"/>
    <cellStyle name="40% - 輔色4 2 2" xfId="2137" xr:uid="{DB7C6065-73C8-4265-AF8D-F435E9AAABE3}"/>
    <cellStyle name="40% - 輔色4 3" xfId="2138" xr:uid="{6045EA0E-3C41-48CA-8C83-B09D2E58E828}"/>
    <cellStyle name="40% - 輔色4 4" xfId="2139" xr:uid="{08624F10-1F71-4A79-AA2F-A08214F7DCB8}"/>
    <cellStyle name="40% - 輔色5" xfId="2140" xr:uid="{59367EA2-1693-4154-ACF0-2C0B9528CD46}"/>
    <cellStyle name="40% - 輔色5 2" xfId="2141" xr:uid="{83D024B3-35BE-40CA-A0C0-14817D331184}"/>
    <cellStyle name="40% - 輔色5 2 2" xfId="2142" xr:uid="{F663DAAC-860C-4EF4-945C-B479E0EA0858}"/>
    <cellStyle name="40% - 輔色5 3" xfId="2143" xr:uid="{8E295910-8F63-438B-ADE1-2DF1D24C774B}"/>
    <cellStyle name="40% - 輔色5 4" xfId="2144" xr:uid="{94D378BD-6D7D-4ACC-98A2-E8BDE57D1667}"/>
    <cellStyle name="40% - 輔色6" xfId="2145" xr:uid="{29C3A334-92DA-424A-83E5-ED253CC3E6D1}"/>
    <cellStyle name="40% - 輔色6 2" xfId="2146" xr:uid="{703D7423-ACCC-4C80-AF7E-0B11A6E628B9}"/>
    <cellStyle name="40% - 輔色6 2 2" xfId="2147" xr:uid="{E8454B62-1649-402C-B14E-B9B2F5D53FA3}"/>
    <cellStyle name="40% - 輔色6 3" xfId="2148" xr:uid="{7B38E02F-9E11-471A-8E07-B58597DC83C0}"/>
    <cellStyle name="40% - 輔色6 4" xfId="2149" xr:uid="{9015B089-BCCF-4CDA-94A7-7C7A44F6E148}"/>
    <cellStyle name="60 % - Accent1" xfId="2150" xr:uid="{C911DDE3-5567-48B6-B243-65C1C7F9C222}"/>
    <cellStyle name="60 % - Accent2" xfId="2151" xr:uid="{89703074-9DAF-421E-A733-44FB41A104CA}"/>
    <cellStyle name="60 % - Accent3" xfId="2152" xr:uid="{C6953C20-85F7-452E-8BF2-9DC8B553AA3D}"/>
    <cellStyle name="60 % - Accent4" xfId="2153" xr:uid="{D1068860-7BF5-4D96-A07E-A1B534A70FE7}"/>
    <cellStyle name="60 % - Accent5" xfId="2154" xr:uid="{9F8A4A6E-6FAD-41D8-BD8F-9D06A218E7FE}"/>
    <cellStyle name="60 % - Accent6" xfId="2155" xr:uid="{D2D9C59E-FAC7-4A52-9357-F7DC73604749}"/>
    <cellStyle name="60% - Accent1 2" xfId="2156" xr:uid="{B44651F7-F108-4BBA-8E39-F8C4874EB752}"/>
    <cellStyle name="60% - Accent2 2" xfId="2157" xr:uid="{6A745946-B87B-4B54-AC5A-179ABA5241D8}"/>
    <cellStyle name="60% - Accent3 2" xfId="2158" xr:uid="{D96EDDA8-37BA-4EAC-A9C5-6062474895B8}"/>
    <cellStyle name="60% - Accent4 2" xfId="2159" xr:uid="{49695298-93C4-4AE9-BEEE-237D8B44AC76}"/>
    <cellStyle name="60% - Accent5 2" xfId="2160" xr:uid="{466F14A7-2807-4F74-B311-7AC34A7EE706}"/>
    <cellStyle name="60% - Accent6 2" xfId="2161" xr:uid="{A4132DB0-3D4E-4847-A9D3-2991750DA3B1}"/>
    <cellStyle name="60% - 輔色1" xfId="2162" xr:uid="{5EDE7F5A-30D7-4931-BA50-615591279373}"/>
    <cellStyle name="60% - 輔色1 2" xfId="2163" xr:uid="{2CA3D673-F754-4D4A-A13D-4EE2D5AD0B4E}"/>
    <cellStyle name="60% - 輔色1 2 2" xfId="2164" xr:uid="{62545319-0290-4C00-AF16-BDB3746B43F1}"/>
    <cellStyle name="60% - 輔色1 3" xfId="2165" xr:uid="{B3CFD367-CC09-4349-80FA-981EE8251BFB}"/>
    <cellStyle name="60% - 輔色1 4" xfId="2166" xr:uid="{655A0C2B-1050-4A34-9768-5821FEEFCBFC}"/>
    <cellStyle name="60% - 輔色2" xfId="2167" xr:uid="{6ED7DBA6-2A16-446D-9E50-6F0B613BB1AF}"/>
    <cellStyle name="60% - 輔色2 2" xfId="2168" xr:uid="{E43CC346-F505-464C-918D-18068A6698F7}"/>
    <cellStyle name="60% - 輔色2 2 2" xfId="2169" xr:uid="{4E578EE6-C67B-405A-928C-0B6B5BE271B4}"/>
    <cellStyle name="60% - 輔色2 3" xfId="2170" xr:uid="{6A3139F9-1702-4387-8EA8-BCA18AB4D26E}"/>
    <cellStyle name="60% - 輔色2 4" xfId="2171" xr:uid="{97EAD0E1-3C90-4A22-BD0B-9E6FC6B2F5C5}"/>
    <cellStyle name="60% - 輔色3" xfId="2172" xr:uid="{D1FCB7BA-DFE9-43D7-9220-DF30D33FC6E0}"/>
    <cellStyle name="60% - 輔色3 2" xfId="2173" xr:uid="{DEBF473D-B539-450E-943B-09CB6276354E}"/>
    <cellStyle name="60% - 輔色3 2 2" xfId="2174" xr:uid="{E6F57227-0899-4177-AFA0-F46BD5A5D738}"/>
    <cellStyle name="60% - 輔色3 3" xfId="2175" xr:uid="{47A9F1D6-101C-433B-B859-D478D6C8CF58}"/>
    <cellStyle name="60% - 輔色3 4" xfId="2176" xr:uid="{152CDF1D-A499-4905-A4C6-F09EE04600EC}"/>
    <cellStyle name="60% - 輔色4" xfId="2177" xr:uid="{5A1B4F9B-3319-43DF-B9D1-6433AF84171F}"/>
    <cellStyle name="60% - 輔色4 2" xfId="2178" xr:uid="{8AD1164D-D3E6-4C4D-BDCC-25ACA44C0670}"/>
    <cellStyle name="60% - 輔色4 2 2" xfId="2179" xr:uid="{3E258C1E-0563-40EC-92B0-C6412A050BE6}"/>
    <cellStyle name="60% - 輔色4 3" xfId="2180" xr:uid="{3FCC74AC-F2AE-43B5-A1C9-AC2982ACB8BC}"/>
    <cellStyle name="60% - 輔色4 4" xfId="2181" xr:uid="{A06C2558-5050-4AC9-8C17-0BB3905A7A65}"/>
    <cellStyle name="60% - 輔色5" xfId="2182" xr:uid="{D5F23678-493B-41E1-907A-0F2A5AA5DF7A}"/>
    <cellStyle name="60% - 輔色5 2" xfId="2183" xr:uid="{5743191D-3520-424A-846E-06BB07DD786E}"/>
    <cellStyle name="60% - 輔色5 2 2" xfId="2184" xr:uid="{A895ABEC-9CEA-460A-AE3E-3A783C84B5CB}"/>
    <cellStyle name="60% - 輔色5 3" xfId="2185" xr:uid="{92AF0C1D-312D-41D9-9CAB-DFFC3C349483}"/>
    <cellStyle name="60% - 輔色5 4" xfId="2186" xr:uid="{006F1497-C437-4079-9A82-B6094094946B}"/>
    <cellStyle name="60% - 輔色6" xfId="2187" xr:uid="{1BA31676-1454-4CF2-A2B5-5A7A6D53F832}"/>
    <cellStyle name="60% - 輔色6 2" xfId="2188" xr:uid="{150A0CFB-4D9E-4447-8B56-240010C5CDF9}"/>
    <cellStyle name="60% - 輔色6 2 2" xfId="2189" xr:uid="{DD4B3C56-D7E1-46C7-9EB0-B992FF2F81B0}"/>
    <cellStyle name="60% - 輔色6 3" xfId="2190" xr:uid="{98B3EBD7-D98F-4A45-8018-7744D218C402}"/>
    <cellStyle name="60% - 輔色6 4" xfId="2191" xr:uid="{AC82F200-6CA1-4828-9AAC-2EFEDB1012D8}"/>
    <cellStyle name="Accent1 2" xfId="2192" xr:uid="{920850A5-A30B-45CF-8289-4FE20A2F6472}"/>
    <cellStyle name="Accent2 2" xfId="2193" xr:uid="{129A7231-E85F-4AC4-B2E3-1032032972E8}"/>
    <cellStyle name="Accent3 2" xfId="2194" xr:uid="{0397AEE3-D4F7-47CF-8816-C04BBA6BB8D4}"/>
    <cellStyle name="Accent4 2" xfId="2195" xr:uid="{BF6C9FCC-6E25-44ED-9A51-A5683B6AF515}"/>
    <cellStyle name="Accent5 2" xfId="2196" xr:uid="{58517B02-0C43-48E1-B914-C5F72C1D5441}"/>
    <cellStyle name="Accent6 2" xfId="2197" xr:uid="{EB6A3F6C-53DF-4EA3-924F-2D636FD9D2D0}"/>
    <cellStyle name="ÅëÈ­ [0]_±âÅ¸" xfId="2198" xr:uid="{D4A9DD63-8E16-4739-BD4F-862E7FE9FCF4}"/>
    <cellStyle name="AeE­ [0]_INQUIRY ¿µ¾÷AßAø " xfId="2199" xr:uid="{91099FD4-5252-4062-A2A3-A4E8F4212CF4}"/>
    <cellStyle name="ÅëÈ­ [0]_ÿÿÿÿÿÿ" xfId="2200" xr:uid="{A6D7612B-DAAE-4FE4-8943-0C7F866B92E7}"/>
    <cellStyle name="ÅëÈ­_±âÅ¸" xfId="2201" xr:uid="{830A94DF-4611-4B9B-9AD2-D36550DF7A33}"/>
    <cellStyle name="AeE­_INQUIRY ¿µ¾÷AßAø " xfId="2202" xr:uid="{A39B8153-BAB8-43B1-A3A6-16602A6C5D76}"/>
    <cellStyle name="ÅëÈ­_ÿÿÿÿÿÿ" xfId="2203" xr:uid="{6BF3843C-F727-4F34-BB59-4BBE2720347C}"/>
    <cellStyle name="ÄÞ¸¶ [0]_±âÅ¸" xfId="2204" xr:uid="{59CFF101-C16E-405B-8289-F02F82336258}"/>
    <cellStyle name="AÞ¸¶ [0]_INQUIRY ¿?¾÷AßAø " xfId="2205" xr:uid="{A8D7F951-C3B2-4837-AD79-9EB24618D47E}"/>
    <cellStyle name="ÄÞ¸¶ [0]_ÿÿÿÿÿÿ" xfId="2206" xr:uid="{7FC39BA8-041E-4E51-B981-4901B9CB2252}"/>
    <cellStyle name="ÄÞ¸¶_±âÅ¸" xfId="2207" xr:uid="{B6E91958-8294-41E0-BEB6-C4F840068EF9}"/>
    <cellStyle name="AÞ¸¶_INQUIRY ¿?¾÷AßAø " xfId="2208" xr:uid="{7F90146D-2E4F-4787-A13E-72CCC8FDE2C0}"/>
    <cellStyle name="ÄÞ¸¶_L601CPT" xfId="2209" xr:uid="{FB13BF0D-8DDB-42D0-9B5A-8F7BE23C0EDE}"/>
    <cellStyle name="AutoFormat Options" xfId="2210" xr:uid="{6E9F8096-2997-47B9-A262-E59E460E2F82}"/>
    <cellStyle name="AutoFormat Options 2" xfId="2211" xr:uid="{4F81007E-5E26-4DE4-BED7-465B7AB6A4CF}"/>
    <cellStyle name="AutoFormat Options 2 2" xfId="2212" xr:uid="{E8C9152C-44CA-4B36-A312-2ED3AED02589}"/>
    <cellStyle name="AutoFormat Options 3" xfId="2213" xr:uid="{38284C7C-6CF4-4426-8423-DA3F03198B20}"/>
    <cellStyle name="Avertissement" xfId="2214" xr:uid="{D4FFA35D-8DE0-4706-A6F3-BEC2255B8153}"/>
    <cellStyle name="Bad 2" xfId="62" xr:uid="{5D3764E8-0522-42CC-9D67-13076971BD05}"/>
    <cellStyle name="Bad 2 2" xfId="2215" xr:uid="{0131F5CF-79D2-44AC-8B99-294CDB6792A7}"/>
    <cellStyle name="Brand Default_Project King CF Template V2-use" xfId="2216" xr:uid="{330BC8DA-6636-4678-9449-A3931287A056}"/>
    <cellStyle name="C?AØ_¿?¾÷CoE² " xfId="2217" xr:uid="{EDEAE38B-F849-48CD-9D15-BC5C0A378123}"/>
    <cellStyle name="Ç¥ÁØ_#2(M17)_1" xfId="2218" xr:uid="{C545D901-2779-4835-9A2A-473EAA370886}"/>
    <cellStyle name="C￥AØ_¿μ¾÷CoE² " xfId="2219" xr:uid="{BAEC1AC6-1900-4539-9893-FFBEBC682036}"/>
    <cellStyle name="Ç¥ÁØ_°èÈ¹" xfId="2220" xr:uid="{044C9E38-EE0D-43EA-9FBC-A4E2155EFEF8}"/>
    <cellStyle name="Calc Currency (0)" xfId="2221" xr:uid="{BA86F1B9-5530-41C6-8B48-4F0A0AFB89F4}"/>
    <cellStyle name="Calc Currency (0) 2" xfId="2222" xr:uid="{B136810C-8120-4AC2-9DEB-6EA5A4C09129}"/>
    <cellStyle name="Calc Currency (0) 2 2" xfId="2223" xr:uid="{E360FEF2-0C09-4CAE-A986-46BD76C49B2C}"/>
    <cellStyle name="Calc Currency (0) 3" xfId="2224" xr:uid="{A6417D87-57AC-4A56-8363-DD4A57C51B8F}"/>
    <cellStyle name="Calc Currency (0) 3 2" xfId="2225" xr:uid="{95D30B2F-7E6E-4C3E-8FFF-A5643249B050}"/>
    <cellStyle name="Calc Currency (0) 4" xfId="2226" xr:uid="{3BC8EA00-36E7-470A-A98C-3B4BEDF5B022}"/>
    <cellStyle name="Calc Currency (2)" xfId="2227" xr:uid="{41D0BAB3-78BC-4EA2-A112-F9229CA8EBB0}"/>
    <cellStyle name="Calc Currency (2) 2" xfId="2228" xr:uid="{5B470E40-6811-4CD5-832D-0C7726CAEE1D}"/>
    <cellStyle name="Calc Currency (2) 3" xfId="2229" xr:uid="{3601012F-8259-473F-83DA-ED698EBF3B6C}"/>
    <cellStyle name="Calc Percent (0)" xfId="2230" xr:uid="{D47C35AA-04D1-45F1-99ED-6B6C92EFFE45}"/>
    <cellStyle name="Calc Percent (0) 2" xfId="2231" xr:uid="{C06DDE63-2650-4116-A08D-E6E48EBA6048}"/>
    <cellStyle name="Calc Percent (0) 3" xfId="2232" xr:uid="{7E3B1C2F-7104-432E-AB43-E5F467ED9E73}"/>
    <cellStyle name="Calc Percent (1)" xfId="2233" xr:uid="{A2650744-D76B-4E87-ADDE-5554C1A0D297}"/>
    <cellStyle name="Calc Percent (1) 2" xfId="2234" xr:uid="{F380E200-81B4-484E-B99A-0F8D72FAA0F3}"/>
    <cellStyle name="Calc Percent (1) 3" xfId="2235" xr:uid="{1CC6C842-4942-45E5-AD7F-174A2884D858}"/>
    <cellStyle name="Calc Percent (2)" xfId="2236" xr:uid="{4D86EB59-3734-4723-9B3B-A79112737C0D}"/>
    <cellStyle name="Calc Percent (2) 2" xfId="2237" xr:uid="{C7241448-F674-4BEE-BEA4-CEF36EBB8521}"/>
    <cellStyle name="Calc Percent (2) 2 2" xfId="2238" xr:uid="{3E54F163-388D-490E-AEB9-1430D63DEFA3}"/>
    <cellStyle name="Calc Percent (2) 3" xfId="2239" xr:uid="{D00A7FF1-A4A1-4D89-BFC5-36285EC40680}"/>
    <cellStyle name="Calc Units (0)" xfId="2240" xr:uid="{22637339-8F6F-43A3-B110-3AB870D7A133}"/>
    <cellStyle name="Calc Units (0) 2" xfId="2241" xr:uid="{44FE05AD-826C-421D-B2C2-AD08E8141DE1}"/>
    <cellStyle name="Calc Units (0) 2 2" xfId="2242" xr:uid="{0C01FEDA-089F-4A04-BEF0-433A32CE0A2A}"/>
    <cellStyle name="Calc Units (0) 3" xfId="2243" xr:uid="{3E53FBD0-C83F-48DE-9519-DCA4CA590FDB}"/>
    <cellStyle name="Calc Units (1)" xfId="2244" xr:uid="{1F5519F1-A122-47E6-A4C2-7AAC2A2567D5}"/>
    <cellStyle name="Calc Units (1) 2" xfId="2245" xr:uid="{97E218CB-6E4A-4F79-84EA-53FA65242700}"/>
    <cellStyle name="Calc Units (1) 3" xfId="2246" xr:uid="{6086A656-5187-4DEB-904B-6657A608D1FB}"/>
    <cellStyle name="Calc Units (2)" xfId="2247" xr:uid="{09FD1DF5-F786-411A-939F-B97AADAEAD36}"/>
    <cellStyle name="Calc Units (2) 2" xfId="2248" xr:uid="{A073FE09-8F43-4451-A046-4BDC75A81733}"/>
    <cellStyle name="Calc Units (2) 3" xfId="2249" xr:uid="{BA6413FE-157F-498B-BF44-A4ACC35E450C}"/>
    <cellStyle name="Calcul" xfId="2250" xr:uid="{2A030EE1-92AF-41A5-9A21-B57D92D0A042}"/>
    <cellStyle name="Calculation 2" xfId="2251" xr:uid="{256F52CA-C77A-43B0-9671-D1F1F645D0F9}"/>
    <cellStyle name="category" xfId="2252" xr:uid="{8A684645-96CD-46B1-B0DA-93E92710DEDE}"/>
    <cellStyle name="category 2" xfId="2253" xr:uid="{9B67554C-E788-4797-9718-DDB90B7BC78C}"/>
    <cellStyle name="category 3" xfId="2254" xr:uid="{1A618676-1837-4047-AD73-FC0B63648723}"/>
    <cellStyle name="category 4" xfId="2255" xr:uid="{528556BF-B27D-4C0C-B996-53B498E43084}"/>
    <cellStyle name="category 5" xfId="2256" xr:uid="{A83CF1B9-15E3-4CC9-9DC1-B3580932B267}"/>
    <cellStyle name="Cellule liée" xfId="2257" xr:uid="{D09E2CEF-E8C0-4ED3-BA56-EF1AEFDBB040}"/>
    <cellStyle name="Check Cell 2" xfId="2258" xr:uid="{11798A81-471E-4AE7-B049-63C726E7EC1D}"/>
    <cellStyle name="CHUONG" xfId="2259" xr:uid="{2AE199C7-764A-4135-90D8-7B6BB5F443A1}"/>
    <cellStyle name="CHUONG 2" xfId="2260" xr:uid="{D07D4F0C-F3D0-48B8-8936-DE300E674644}"/>
    <cellStyle name="CHUONG 3" xfId="2261" xr:uid="{CA01216B-2CBC-489E-8400-A71471C1ACF9}"/>
    <cellStyle name="ColLevel_0" xfId="2262" xr:uid="{277D06DB-9029-4BF3-A1BE-648AADD71872}"/>
    <cellStyle name="Column_Title" xfId="11" xr:uid="{00000000-0005-0000-0000-000008000000}"/>
    <cellStyle name="Comma" xfId="3550" builtinId="3"/>
    <cellStyle name="Comma [0] 2" xfId="3548" xr:uid="{7BFC02FE-3DCC-4472-BC03-8ACD749B5BC7}"/>
    <cellStyle name="Comma [00]" xfId="2263" xr:uid="{91D9261D-507C-42B4-906E-597471F36D44}"/>
    <cellStyle name="Comma [00] 2" xfId="2264" xr:uid="{654BE645-4AB6-4E82-A6BD-76CE4DE0DBC9}"/>
    <cellStyle name="Comma [00] 2 2" xfId="2265" xr:uid="{02D42B94-F864-48E8-9FBC-F224EAF607CC}"/>
    <cellStyle name="Comma [00] 3" xfId="2266" xr:uid="{C03F4A1B-BAA9-4A1F-B6B1-254517419565}"/>
    <cellStyle name="Comma 10" xfId="2267" xr:uid="{C33D6CC2-0DE3-45B8-BEBA-F62A54EA6A05}"/>
    <cellStyle name="Comma 10 2" xfId="2268" xr:uid="{16135AB8-AE49-4A6B-B365-24C672706E0E}"/>
    <cellStyle name="Comma 10 3" xfId="2269" xr:uid="{380B90BA-48CF-41EF-A882-131424C4494E}"/>
    <cellStyle name="Comma 11" xfId="2270" xr:uid="{BED3033E-AF0C-4B26-AE9E-F9B0E612FE90}"/>
    <cellStyle name="Comma 11 2" xfId="2271" xr:uid="{8FA6B303-A08D-4EC5-998C-05D5EA130C6A}"/>
    <cellStyle name="Comma 12" xfId="2272" xr:uid="{A756068B-3332-475E-BEB9-D6CEA2752C06}"/>
    <cellStyle name="Comma 12 2" xfId="2273" xr:uid="{9E539704-F571-4755-99F5-71DC592F9E51}"/>
    <cellStyle name="Comma 12 2 2" xfId="2274" xr:uid="{EFD92927-8C1C-480F-9883-72CE8C2165DD}"/>
    <cellStyle name="Comma 12 3" xfId="2275" xr:uid="{C3D841E2-5D8F-4288-9ECB-F946A0EE4337}"/>
    <cellStyle name="Comma 13" xfId="2276" xr:uid="{6F95D3E4-8D6B-4242-9FDE-2F725B9528C3}"/>
    <cellStyle name="Comma 13 2" xfId="2277" xr:uid="{35186AAE-9048-426E-BC9B-DBFD538AD0F9}"/>
    <cellStyle name="Comma 14" xfId="2278" xr:uid="{D3A340AC-77B0-4847-BEE9-08E682EA6318}"/>
    <cellStyle name="Comma 14 2" xfId="2279" xr:uid="{EAD847E8-0E25-4874-A262-31EA5352F791}"/>
    <cellStyle name="Comma 15" xfId="2280" xr:uid="{1EDC9195-9741-4B3A-B15A-51A6415F5FEC}"/>
    <cellStyle name="Comma 15 2" xfId="2281" xr:uid="{FF570882-D5B0-4CBB-AC1F-DEB4F4367BBC}"/>
    <cellStyle name="Comma 16" xfId="2282" xr:uid="{4856EE5C-479D-49B9-8B32-F4A8695DFEA5}"/>
    <cellStyle name="Comma 16 2" xfId="2283" xr:uid="{554C253A-4DA3-42FB-9EC7-F3DE7ECA463C}"/>
    <cellStyle name="Comma 17" xfId="2284" xr:uid="{77558019-634E-489E-9B4E-104567356D93}"/>
    <cellStyle name="Comma 17 2" xfId="2285" xr:uid="{84D9AF82-0EE5-4986-87FF-020CE7A5E7C0}"/>
    <cellStyle name="Comma 18" xfId="2286" xr:uid="{3866E284-6BD0-40E0-A3AC-397CBE67FAA0}"/>
    <cellStyle name="Comma 18 2" xfId="2287" xr:uid="{94C086A4-2E81-400B-A336-261E8FB1CB04}"/>
    <cellStyle name="Comma 19" xfId="2288" xr:uid="{79DA7E68-F8D6-4E1C-8100-665EB56D3C87}"/>
    <cellStyle name="Comma 19 2" xfId="2289" xr:uid="{56B3351F-61D1-4D95-9232-3C8F3A3EABE4}"/>
    <cellStyle name="Comma 2" xfId="12" xr:uid="{00000000-0005-0000-0000-000009000000}"/>
    <cellStyle name="Comma 2 2" xfId="13" xr:uid="{00000000-0005-0000-0000-00000A000000}"/>
    <cellStyle name="Comma 2 2 2" xfId="2292" xr:uid="{40C7A918-33D2-4B28-919D-F59E27E94BD5}"/>
    <cellStyle name="Comma 2 2 2 2" xfId="2293" xr:uid="{4AF60F8A-8007-4011-90AD-CCC5DC86EC47}"/>
    <cellStyle name="Comma 2 2 2 3" xfId="2294" xr:uid="{47FA12F1-7839-4097-8270-0A564A1E6076}"/>
    <cellStyle name="Comma 2 2 3" xfId="2295" xr:uid="{E830DA80-5F85-45DD-8EC7-EB340AFCF616}"/>
    <cellStyle name="Comma 2 2 4" xfId="2296" xr:uid="{518CE644-9682-4964-B1E2-ACD7054BE50F}"/>
    <cellStyle name="Comma 2 2 5" xfId="2291" xr:uid="{A246AB9E-30FD-4614-A390-7FED5AFAF829}"/>
    <cellStyle name="Comma 2 3" xfId="2297" xr:uid="{FF5CBE90-EDD2-4555-BA6E-B90593D451E9}"/>
    <cellStyle name="Comma 2 3 2" xfId="2298" xr:uid="{4B97DEA5-4494-4BB3-A204-68584A950789}"/>
    <cellStyle name="Comma 2 3 2 2" xfId="2299" xr:uid="{4BB6BD39-8A17-4954-8C9E-5D74C013BAD7}"/>
    <cellStyle name="Comma 2 3 3" xfId="2300" xr:uid="{2AB29C62-9E31-41DE-A01A-5E72EDFCED62}"/>
    <cellStyle name="Comma 2 4" xfId="2301" xr:uid="{885242E8-4039-4C6F-9F66-08DF66F4B8C0}"/>
    <cellStyle name="Comma 2 4 2" xfId="2302" xr:uid="{178226FB-211F-4C12-B002-51468774B504}"/>
    <cellStyle name="Comma 2 4 3" xfId="2303" xr:uid="{9851852A-C1D3-4FFF-824E-92F8841ADAD7}"/>
    <cellStyle name="Comma 2 5" xfId="2304" xr:uid="{FDAE6345-C4BC-411E-BDE5-726346F75D5A}"/>
    <cellStyle name="Comma 2 5 2" xfId="2305" xr:uid="{F354722E-ED22-4B5A-B96F-4B2FEAFC934C}"/>
    <cellStyle name="Comma 2 6" xfId="2306" xr:uid="{3E6BEBDE-DCA0-4547-B5E8-9CFBCC97CAD0}"/>
    <cellStyle name="Comma 2 6 2" xfId="2307" xr:uid="{0ECA2FBE-7307-4076-B63E-04F16A3C2FBF}"/>
    <cellStyle name="Comma 2 7" xfId="2308" xr:uid="{B0EA6B23-A2E4-4FB6-878E-1DC060039BC6}"/>
    <cellStyle name="Comma 2 8" xfId="2290" xr:uid="{9706730A-1EED-4C87-8FF6-82EDDB3A8887}"/>
    <cellStyle name="Comma 20" xfId="2309" xr:uid="{85BB9F47-7697-4C9B-95A7-0CC7E2438D27}"/>
    <cellStyle name="Comma 20 2" xfId="2310" xr:uid="{30529FF3-C06D-4642-9FF3-AA6CF4F895BF}"/>
    <cellStyle name="Comma 20 3" xfId="2311" xr:uid="{65993040-4488-409D-9DE8-0882C30F86B3}"/>
    <cellStyle name="Comma 21" xfId="2312" xr:uid="{37E80BCE-D63B-4721-B747-2D69597006C8}"/>
    <cellStyle name="Comma 21 2" xfId="2313" xr:uid="{544949B9-3D91-4F12-A687-78B142DEB8DA}"/>
    <cellStyle name="Comma 21 3" xfId="2314" xr:uid="{BF728190-8535-4237-B46D-E08C2FD5070C}"/>
    <cellStyle name="Comma 22" xfId="2315" xr:uid="{03252F39-B3F7-43A7-932C-FA16A44486E8}"/>
    <cellStyle name="Comma 23" xfId="2316" xr:uid="{FC7F13B9-91BB-429E-94D7-AAD02DB6670E}"/>
    <cellStyle name="Comma 24" xfId="2317" xr:uid="{652FB951-E7E7-42A0-9436-5A7ABD5DB241}"/>
    <cellStyle name="Comma 25" xfId="2318" xr:uid="{6DB1B58C-0AA4-405A-AD03-86001B1ABE16}"/>
    <cellStyle name="Comma 26" xfId="2319" xr:uid="{16B1E249-82E8-49DE-A8CA-C8900B954C06}"/>
    <cellStyle name="Comma 27" xfId="2320" xr:uid="{01B74DC2-4AA1-4EB8-A7B0-D6754C627DE2}"/>
    <cellStyle name="Comma 28" xfId="2321" xr:uid="{DCE2DA2C-9BE9-4491-B20D-C9E9590F411C}"/>
    <cellStyle name="Comma 29" xfId="2322" xr:uid="{4CFEE3E3-A278-4C86-A833-C6239FCDBDF6}"/>
    <cellStyle name="Comma 3" xfId="14" xr:uid="{00000000-0005-0000-0000-00000B000000}"/>
    <cellStyle name="Comma 3 2" xfId="2324" xr:uid="{81CDC12E-1780-4FC7-94A8-4D6D7D7A14D3}"/>
    <cellStyle name="Comma 3 2 2" xfId="2325" xr:uid="{79EEE9B2-9D91-4F9B-A849-0D6D56AF4DE6}"/>
    <cellStyle name="Comma 3 2 2 2" xfId="2326" xr:uid="{994594BA-DB28-4815-8780-1BA44BB94408}"/>
    <cellStyle name="Comma 3 2 3" xfId="2327" xr:uid="{752F370C-FAFB-49FB-AF50-A58066E62EAB}"/>
    <cellStyle name="Comma 3 2 4" xfId="2328" xr:uid="{DF0DB670-0B5F-4A13-81B2-6A15D6B33183}"/>
    <cellStyle name="Comma 3 3" xfId="2329" xr:uid="{E557DD44-93A5-4984-904B-FD3E87C6B281}"/>
    <cellStyle name="Comma 3 3 2" xfId="2330" xr:uid="{B32C47E3-443C-4CB7-A924-FD56E936F0FE}"/>
    <cellStyle name="Comma 3 4" xfId="2331" xr:uid="{5F86184A-647C-4729-BC40-A5843DE765E3}"/>
    <cellStyle name="Comma 3 5" xfId="2332" xr:uid="{73B93E70-801C-472A-A585-A05C8FBB6813}"/>
    <cellStyle name="Comma 3 6" xfId="2333" xr:uid="{F79C18EC-2727-491C-A657-AFD375022DB0}"/>
    <cellStyle name="Comma 3 7" xfId="2323" xr:uid="{54D525D3-B1E8-4222-8C6C-DD3931061557}"/>
    <cellStyle name="Comma 30" xfId="2334" xr:uid="{049A7C5F-70D7-4626-8E24-E3359CB8FBC4}"/>
    <cellStyle name="Comma 31" xfId="2335" xr:uid="{EE4EBE15-D752-4609-B29C-C54F361CD357}"/>
    <cellStyle name="Comma 32" xfId="2336" xr:uid="{568B3869-D286-4ABC-962E-89AC0D1F27F1}"/>
    <cellStyle name="Comma 33" xfId="2337" xr:uid="{A145FC13-E862-42AA-8012-83D43C796B6C}"/>
    <cellStyle name="Comma 34" xfId="2338" xr:uid="{8FFA7260-364A-49EB-9A30-3DDC7FBC93F1}"/>
    <cellStyle name="Comma 35" xfId="2339" xr:uid="{079FC39F-DF66-446C-9A93-C1E029D7E48E}"/>
    <cellStyle name="Comma 36" xfId="2340" xr:uid="{B7C2E539-1440-4F5B-86B8-43B67F582C6B}"/>
    <cellStyle name="Comma 37" xfId="2341" xr:uid="{B21EE07A-ACEC-4058-86D0-25F1C44D1EC3}"/>
    <cellStyle name="Comma 38" xfId="2342" xr:uid="{F2CFE00D-B78E-425F-B906-C005BB1F3F9C}"/>
    <cellStyle name="Comma 39" xfId="2343" xr:uid="{8BA914D3-4280-441E-8579-830E317E2827}"/>
    <cellStyle name="Comma 4" xfId="15" xr:uid="{00000000-0005-0000-0000-00000C000000}"/>
    <cellStyle name="Comma 4 2" xfId="2345" xr:uid="{9F8C840D-5823-4662-A8BE-F53D15F1B21D}"/>
    <cellStyle name="Comma 4 2 2" xfId="2346" xr:uid="{92012E72-F2EE-4A80-8F91-9EED6F18335C}"/>
    <cellStyle name="Comma 4 2 3" xfId="2347" xr:uid="{6BEE4ABD-E4A4-42AA-87E5-AC93CB70907B}"/>
    <cellStyle name="Comma 4 3" xfId="2348" xr:uid="{20F3EEB6-4B88-4C31-B973-7E3C6C5EEF3C}"/>
    <cellStyle name="Comma 4 3 2" xfId="2349" xr:uid="{B74F719F-AC40-410C-9AB6-66A24FF16727}"/>
    <cellStyle name="Comma 4 4" xfId="2350" xr:uid="{EA9A9309-A376-4429-BB07-4BCE9622D490}"/>
    <cellStyle name="Comma 4 5" xfId="2351" xr:uid="{FC492078-113D-4ADF-8E1B-E4D9186C0194}"/>
    <cellStyle name="Comma 4 6" xfId="2352" xr:uid="{AD3C9500-FC6A-4CC4-8C01-D289152AA6AD}"/>
    <cellStyle name="Comma 4 7" xfId="2344" xr:uid="{AD5D48D6-8A93-4F9E-9F62-3B64D2B8A833}"/>
    <cellStyle name="Comma 40" xfId="2353" xr:uid="{6B63C88A-0CA1-49A2-885A-786B206E3B75}"/>
    <cellStyle name="Comma 41" xfId="2354" xr:uid="{B857289D-2CA5-4608-B95E-557977395945}"/>
    <cellStyle name="Comma 42" xfId="2355" xr:uid="{48F7BC8F-4465-4985-A91D-818F1E8FCA47}"/>
    <cellStyle name="Comma 43" xfId="2356" xr:uid="{586724FA-118E-489D-90B5-C18121FFAFF6}"/>
    <cellStyle name="Comma 44" xfId="2357" xr:uid="{3AF49D4D-8759-40E6-9449-2415BC702A98}"/>
    <cellStyle name="Comma 45" xfId="2358" xr:uid="{0004C3B0-ED45-4E6D-8DBD-DAAA8874BF78}"/>
    <cellStyle name="Comma 46" xfId="2359" xr:uid="{EC33182E-96C2-446E-A22C-67B6DCC27E56}"/>
    <cellStyle name="Comma 47" xfId="2360" xr:uid="{83950670-870E-4B4F-9051-406595360BE8}"/>
    <cellStyle name="Comma 48" xfId="2361" xr:uid="{0B718E1D-803D-4193-828F-07F3B39C6189}"/>
    <cellStyle name="Comma 49" xfId="2362" xr:uid="{0CB9FF0A-4E92-4F34-976D-8CAC9ADCBAF7}"/>
    <cellStyle name="Comma 5" xfId="2363" xr:uid="{716118EF-2062-45B4-9122-2A8B69B08497}"/>
    <cellStyle name="Comma 5 2" xfId="2364" xr:uid="{185D9004-EA14-4999-802E-8A8914D6F533}"/>
    <cellStyle name="Comma 5 2 2" xfId="2365" xr:uid="{67339AE9-00E6-4B85-BE17-6F6D0B17F931}"/>
    <cellStyle name="Comma 5 3" xfId="2366" xr:uid="{5747C907-EB9B-4618-A309-BC4F5277977A}"/>
    <cellStyle name="Comma 5 3 2" xfId="2367" xr:uid="{EE7276A9-C809-4757-B438-42A8062C392B}"/>
    <cellStyle name="Comma 5 4" xfId="2368" xr:uid="{67A0F391-624D-49C5-8CC4-2B382A9139FA}"/>
    <cellStyle name="Comma 50" xfId="2369" xr:uid="{4EFA8C5D-5E5E-4F12-BD7B-EC72B520EF6A}"/>
    <cellStyle name="Comma 51" xfId="2370" xr:uid="{2B21D83A-15AF-4C02-B7DE-DD15ACBD2997}"/>
    <cellStyle name="Comma 52" xfId="2371" xr:uid="{5A8B8A40-0331-4798-825E-02D2590A8C99}"/>
    <cellStyle name="Comma 53" xfId="2372" xr:uid="{DF57C410-A56E-4E2F-87F7-E2FB1DD36B8C}"/>
    <cellStyle name="Comma 54" xfId="2373" xr:uid="{AA6B1CEB-EF18-4D7F-B152-33EB346E9273}"/>
    <cellStyle name="Comma 55" xfId="2374" xr:uid="{6B3934C5-BC71-4C21-86E7-E99DDC26000B}"/>
    <cellStyle name="Comma 56" xfId="2375" xr:uid="{C903AC95-30E1-46AB-8104-73B5C8C4CDF1}"/>
    <cellStyle name="Comma 57" xfId="2376" xr:uid="{CF98465E-DCF0-4DD1-958C-3FAFA009885B}"/>
    <cellStyle name="Comma 58" xfId="2377" xr:uid="{12F139CC-2108-4A20-A618-35D2BA125CE6}"/>
    <cellStyle name="Comma 59" xfId="2378" xr:uid="{510AE266-0A3A-494C-9FCB-C720B90385EB}"/>
    <cellStyle name="Comma 6" xfId="2379" xr:uid="{0DA3B584-AB2B-4003-9393-AD814CACF386}"/>
    <cellStyle name="Comma 6 2" xfId="2380" xr:uid="{B590C450-E47E-47B1-AA9C-57A0E358E6B1}"/>
    <cellStyle name="Comma 6 2 2" xfId="2381" xr:uid="{CB354BB2-6A85-4900-A608-AF675A5070B4}"/>
    <cellStyle name="Comma 6 2 2 2" xfId="2382" xr:uid="{89CC602A-6EFE-4975-BDB5-3E61600DE47F}"/>
    <cellStyle name="Comma 6 2 3" xfId="2383" xr:uid="{048B6BBB-6D68-4420-B018-455413135B62}"/>
    <cellStyle name="Comma 6 3" xfId="2384" xr:uid="{D27D3AD4-5604-4B64-9161-0946471E8784}"/>
    <cellStyle name="Comma 6 3 2" xfId="2385" xr:uid="{DF6E4811-34CA-450C-B82A-29FCE0144D62}"/>
    <cellStyle name="Comma 6 4" xfId="2386" xr:uid="{D4B3DAE3-1DB9-4769-8A49-2E368F546B85}"/>
    <cellStyle name="Comma 60" xfId="2387" xr:uid="{24B64AE7-8F8E-4315-8E8D-0FAE6CE687B7}"/>
    <cellStyle name="Comma 61" xfId="2388" xr:uid="{4412B3A5-D515-44EF-A514-5BA732BA02F8}"/>
    <cellStyle name="Comma 62" xfId="2389" xr:uid="{38B74D0B-9702-411F-A8B5-5091F6A29DBF}"/>
    <cellStyle name="Comma 63" xfId="2390" xr:uid="{961908BE-90A7-475F-8667-710D00BF84B0}"/>
    <cellStyle name="Comma 64" xfId="2391" xr:uid="{A8239467-2C3B-4A02-A598-4D450D944206}"/>
    <cellStyle name="Comma 65" xfId="2392" xr:uid="{A23F2EA0-E3AD-4F53-933E-0B62278D7A18}"/>
    <cellStyle name="Comma 66" xfId="2393" xr:uid="{18821415-0518-475D-96A4-3C90C0325DB2}"/>
    <cellStyle name="Comma 67" xfId="2394" xr:uid="{FC494A52-CFAC-444C-A164-27F27C00B87A}"/>
    <cellStyle name="Comma 68" xfId="2395" xr:uid="{BDE36B5B-7D76-4A38-94C5-2CA5E8851BC3}"/>
    <cellStyle name="Comma 69" xfId="2396" xr:uid="{EE19338D-2007-4D9A-8C0B-B36E7619BAF7}"/>
    <cellStyle name="Comma 7" xfId="2397" xr:uid="{B710D6E5-42F9-4725-AD21-BC64640F9070}"/>
    <cellStyle name="Comma 7 2" xfId="2398" xr:uid="{D47168C0-A606-4439-AF5D-A87E4842C89B}"/>
    <cellStyle name="Comma 7 2 2" xfId="2399" xr:uid="{F11674ED-0BAC-4996-8805-4D277CAF1E24}"/>
    <cellStyle name="Comma 7 3" xfId="2400" xr:uid="{D3D2BB24-A112-4F9B-81CD-937392917CE9}"/>
    <cellStyle name="Comma 70" xfId="2401" xr:uid="{BE725722-48B4-4BAC-9470-646AA3D9EE98}"/>
    <cellStyle name="Comma 71" xfId="2402" xr:uid="{84D19629-2B1F-4E69-89F5-525BD7C78E70}"/>
    <cellStyle name="Comma 72" xfId="2403" xr:uid="{C47C703A-F9CD-4943-8B94-0210929F1D33}"/>
    <cellStyle name="Comma 73" xfId="2404" xr:uid="{6E8A4D66-06ED-41AE-809B-2E9B2836A166}"/>
    <cellStyle name="Comma 74" xfId="2405" xr:uid="{ADCCCE4D-2F44-43F0-B53F-F05465655AA8}"/>
    <cellStyle name="Comma 75" xfId="2406" xr:uid="{BE6B11F8-1218-4DCE-9C75-05356C026A40}"/>
    <cellStyle name="Comma 8" xfId="2407" xr:uid="{0189F4EC-0015-4134-A8CF-E3F1E1AC7FF3}"/>
    <cellStyle name="Comma 8 2" xfId="2408" xr:uid="{C48E8045-3375-40FC-8CB2-8B1A2C4DE49D}"/>
    <cellStyle name="Comma 8 3" xfId="2409" xr:uid="{A923A486-28D4-42AE-A02E-B6B0EA85B1AA}"/>
    <cellStyle name="Comma 9" xfId="2410" xr:uid="{56FA88FF-0630-4E65-A2FC-42F825853146}"/>
    <cellStyle name="Comma 9 2" xfId="2411" xr:uid="{8DB16A66-0F11-46A7-B37F-7952D8B00146}"/>
    <cellStyle name="Comma 9 3" xfId="2412" xr:uid="{5C9AA57F-25B5-4ECE-A5C6-E586912F3BB8}"/>
    <cellStyle name="Comma0" xfId="16" xr:uid="{00000000-0005-0000-0000-00000D000000}"/>
    <cellStyle name="Comma0 2" xfId="2413" xr:uid="{5E1767A3-AFA8-444F-80C2-D6A93976A03C}"/>
    <cellStyle name="Comma0 3" xfId="2414" xr:uid="{FEA76D36-069F-4141-8862-A8666ABC2F7B}"/>
    <cellStyle name="Commentaire" xfId="2415" xr:uid="{9EA077C2-2494-40EC-B71E-47F70A5E7626}"/>
    <cellStyle name="Currency [00]" xfId="2416" xr:uid="{E9DC445C-8EF3-4D5E-98C0-6DC1591315A5}"/>
    <cellStyle name="Currency [00] 2" xfId="2417" xr:uid="{19E94494-D73B-4DB9-86E0-45C8863B1B3E}"/>
    <cellStyle name="Currency [00] 3" xfId="2418" xr:uid="{C451FE6F-6101-486A-86F3-19E00CEC04AB}"/>
    <cellStyle name="Currency 10" xfId="2419" xr:uid="{A88849AB-A8AE-4BFD-B1FA-3C762695A87A}"/>
    <cellStyle name="Currency 10 2" xfId="2420" xr:uid="{89BBA59A-4F40-468B-A12E-24644CCEEA54}"/>
    <cellStyle name="Currency 10 3" xfId="2421" xr:uid="{8B22929D-7AA2-4B93-85B0-4B4EB7C74FA5}"/>
    <cellStyle name="Currency 11" xfId="2422" xr:uid="{E7DF36E7-97DB-49FD-8E5A-C2B31DC83B7A}"/>
    <cellStyle name="Currency 11 2" xfId="2423" xr:uid="{3CEAF6C1-8AAE-47BC-8470-C84C9334483E}"/>
    <cellStyle name="Currency 12" xfId="2424" xr:uid="{7EF68A39-E298-4919-AC29-D5554CD066CB}"/>
    <cellStyle name="Currency 12 2" xfId="2425" xr:uid="{941005B3-3CB1-47AC-BE62-83CB4E0038AA}"/>
    <cellStyle name="Currency 12 2 2" xfId="2426" xr:uid="{D87CB271-298C-43E6-BD6F-5BBF23B71817}"/>
    <cellStyle name="Currency 12 3" xfId="2427" xr:uid="{5A64498B-0C20-4B3B-804C-57DC15601FA5}"/>
    <cellStyle name="Currency 13" xfId="2428" xr:uid="{82C9518F-96B9-40C8-91C0-FEFD9A614EDC}"/>
    <cellStyle name="Currency 13 2" xfId="2429" xr:uid="{15C7C074-D0C5-496C-87E3-F102252A12BF}"/>
    <cellStyle name="Currency 13 2 2" xfId="2430" xr:uid="{07485D56-6083-4E20-B89B-8FDF597B5999}"/>
    <cellStyle name="Currency 13 3" xfId="2431" xr:uid="{DCE874F6-3A2A-4578-99F2-3DB8F4921215}"/>
    <cellStyle name="Currency 14" xfId="2432" xr:uid="{AFF05578-1BC0-42A0-98B7-3C688E626FC2}"/>
    <cellStyle name="Currency 14 2" xfId="2433" xr:uid="{F0AD4BE6-B0D8-4022-B36C-FAF5D338B154}"/>
    <cellStyle name="Currency 15" xfId="2434" xr:uid="{3F7E76D0-B81F-4A5E-B8BE-C020C1E9E6CD}"/>
    <cellStyle name="Currency 15 2" xfId="2435" xr:uid="{7266777C-DDF7-4B08-998B-A2A2A8595E04}"/>
    <cellStyle name="Currency 16" xfId="2436" xr:uid="{7B1FCA24-8826-48EC-92A2-57EED7DBFD01}"/>
    <cellStyle name="Currency 16 2" xfId="2437" xr:uid="{25214D12-EA8F-446E-9E5A-EF3554656977}"/>
    <cellStyle name="Currency 17" xfId="2438" xr:uid="{19C5FD97-6AFC-4CAE-AF44-AB5252EA4761}"/>
    <cellStyle name="Currency 17 2" xfId="2439" xr:uid="{F303DD67-B795-4E40-85BC-35CC083F952E}"/>
    <cellStyle name="Currency 18" xfId="2440" xr:uid="{D222D993-A2FF-4D60-A9D5-7BDB24144B7C}"/>
    <cellStyle name="Currency 18 2" xfId="2441" xr:uid="{2E78416B-9B03-46EC-A154-287C69687350}"/>
    <cellStyle name="Currency 19" xfId="2442" xr:uid="{722E3F73-8F51-41A4-8AEE-452ECD219535}"/>
    <cellStyle name="Currency 19 2" xfId="2443" xr:uid="{FA92BE42-C240-45DE-801E-2820F780A68E}"/>
    <cellStyle name="Currency 19 3" xfId="2444" xr:uid="{6BF3FC93-D809-4C13-80B7-CAAC3A5A97B8}"/>
    <cellStyle name="Currency 2" xfId="17" xr:uid="{00000000-0005-0000-0000-00000E000000}"/>
    <cellStyle name="Currency 2 2" xfId="2446" xr:uid="{C36AFE04-34E5-4267-A4D9-00E8F7500794}"/>
    <cellStyle name="Currency 2 2 2" xfId="2447" xr:uid="{2BD349C4-E678-4909-B9D6-269C6BB05102}"/>
    <cellStyle name="Currency 2 2 2 2" xfId="2448" xr:uid="{D3160C77-AACC-455C-8E25-E3AAD9642715}"/>
    <cellStyle name="Currency 2 2 2 2 2" xfId="2449" xr:uid="{960B5E2C-DFAA-4900-9B2E-8954A8EC3237}"/>
    <cellStyle name="Currency 2 2 2 3" xfId="2450" xr:uid="{84728366-DABE-4393-9F4F-512D85EA24CC}"/>
    <cellStyle name="Currency 2 2 2 4" xfId="2451" xr:uid="{E145D66D-5E7E-4024-A4AB-4F0D8D8E6400}"/>
    <cellStyle name="Currency 2 2 3" xfId="2452" xr:uid="{5BF2D2EB-1201-4BF7-8D7D-3F1602621A41}"/>
    <cellStyle name="Currency 2 2 3 2" xfId="2453" xr:uid="{9DBB0A09-6025-4C4F-B2F5-47F5D497C700}"/>
    <cellStyle name="Currency 2 2 4" xfId="2454" xr:uid="{67F9A723-73F1-4018-9411-87AB3D2C87B1}"/>
    <cellStyle name="Currency 2 2 4 2" xfId="2455" xr:uid="{4DBFAB4B-CBDA-4466-9FF1-86B018DE3303}"/>
    <cellStyle name="Currency 2 2 5" xfId="2456" xr:uid="{ECB65573-83E9-48E9-AA8F-60B3BC1F64D9}"/>
    <cellStyle name="Currency 2 2 6" xfId="2457" xr:uid="{C41CD715-241E-44B7-9472-C83F19BAB5E1}"/>
    <cellStyle name="Currency 2 3" xfId="2458" xr:uid="{0B9871BE-CB15-4873-AFE7-927AF943499E}"/>
    <cellStyle name="Currency 2 3 2" xfId="2459" xr:uid="{6A3AF031-457C-4291-98C4-F5BFD117AF7C}"/>
    <cellStyle name="Currency 2 3 2 2" xfId="2460" xr:uid="{8845761C-635E-4C5D-AE98-487D726FB941}"/>
    <cellStyle name="Currency 2 3 3" xfId="2461" xr:uid="{85F166C0-B56D-4AE9-A8FF-7050229F8759}"/>
    <cellStyle name="Currency 2 3 4" xfId="2462" xr:uid="{6AEAB99C-0E0A-4C0A-908F-871F5308A6B3}"/>
    <cellStyle name="Currency 2 3 5" xfId="2463" xr:uid="{D77CBA44-3997-4129-8C4D-8152EBBD91A7}"/>
    <cellStyle name="Currency 2 4" xfId="2464" xr:uid="{F928F367-F799-4D5C-A251-61F6CCED6E3A}"/>
    <cellStyle name="Currency 2 4 2" xfId="2465" xr:uid="{F8C74715-F0AA-44AE-B39A-9176C9EEE716}"/>
    <cellStyle name="Currency 2 5" xfId="2466" xr:uid="{E04A9ACF-9EAE-4F73-81D6-8E19BBC84193}"/>
    <cellStyle name="Currency 2 6" xfId="2467" xr:uid="{874F7C3E-D5E4-42A1-8B41-DC43EAA44D15}"/>
    <cellStyle name="Currency 2 7" xfId="2468" xr:uid="{2B863DA4-3DCD-4E33-948C-844C64669491}"/>
    <cellStyle name="Currency 2 8" xfId="2469" xr:uid="{305C5A7E-0B24-4D8B-A378-B400A19B8838}"/>
    <cellStyle name="Currency 2 9" xfId="2445" xr:uid="{619EB6CC-0A6A-46BA-8F8E-5746898A29A7}"/>
    <cellStyle name="Currency 2_Credit note 03-09" xfId="2470" xr:uid="{C18C0BD7-4580-4DAD-B9A6-059A5FE0D571}"/>
    <cellStyle name="Currency 20" xfId="2471" xr:uid="{AEB7A130-B27B-45CF-9AA2-39A58D65F6A8}"/>
    <cellStyle name="Currency 21" xfId="2472" xr:uid="{E8DE8CDB-72AE-43DF-B255-CE40C8A78983}"/>
    <cellStyle name="Currency 22" xfId="2473" xr:uid="{6BA6F5A6-22B3-468D-8E17-DD687BA58D55}"/>
    <cellStyle name="Currency 23" xfId="2474" xr:uid="{7AD702BD-6C96-4A96-9D83-F2408BED986F}"/>
    <cellStyle name="Currency 24" xfId="2475" xr:uid="{7E44DF94-43EC-42CF-9C25-8A4EAA72BEA2}"/>
    <cellStyle name="Currency 25" xfId="2476" xr:uid="{BF5F91E1-279F-4D36-A04F-3FC5A1F63BA5}"/>
    <cellStyle name="Currency 26" xfId="2477" xr:uid="{F1F21211-2DAB-4AE1-B7D3-CA8E28ADD797}"/>
    <cellStyle name="Currency 27" xfId="2478" xr:uid="{A5FAF44F-B703-425B-8749-A6C11311B86A}"/>
    <cellStyle name="Currency 28" xfId="2479" xr:uid="{D79B463B-861D-485C-ABAC-4C0C0BBFDDD6}"/>
    <cellStyle name="Currency 29" xfId="2480" xr:uid="{A25F16D9-C8EA-4531-B99B-89744DB50023}"/>
    <cellStyle name="Currency 3" xfId="2481" xr:uid="{2D9A12B0-B406-4D1C-A223-D65E2FBE2B9C}"/>
    <cellStyle name="Currency 3 2" xfId="2482" xr:uid="{DD8E0644-218F-463E-A26F-684A933B8493}"/>
    <cellStyle name="Currency 3 2 2" xfId="2483" xr:uid="{C8C1F2B5-79E5-4C9F-9347-1B5EFFB6BDF9}"/>
    <cellStyle name="Currency 3 2 2 2" xfId="2484" xr:uid="{BA97E646-7A5B-4964-897B-22349AC0B61F}"/>
    <cellStyle name="Currency 3 2 2 3" xfId="2485" xr:uid="{A69293B3-C357-4CA5-9CF7-FDDDABE6D5C4}"/>
    <cellStyle name="Currency 3 2 3" xfId="2486" xr:uid="{01B53A26-3643-491B-A713-813FB1298EC0}"/>
    <cellStyle name="Currency 3 2 4" xfId="2487" xr:uid="{6986E10B-FF71-4245-9FD4-6862408B6CF8}"/>
    <cellStyle name="Currency 3 2 5" xfId="2488" xr:uid="{8E732A6F-EA73-4090-8E49-675258BA843C}"/>
    <cellStyle name="Currency 3 2 6" xfId="2489" xr:uid="{B1C852B8-5330-4397-B9A4-9FDD6768727E}"/>
    <cellStyle name="Currency 3 3" xfId="2490" xr:uid="{91A765AE-EDFD-49C6-AB92-5C82DDC257C8}"/>
    <cellStyle name="Currency 3 3 2" xfId="2491" xr:uid="{A0C428ED-AF9E-4C59-835B-6AC971913192}"/>
    <cellStyle name="Currency 3 3 2 2" xfId="2492" xr:uid="{C1769CF9-7013-464C-8F67-50F5542E1942}"/>
    <cellStyle name="Currency 3 3 3" xfId="2493" xr:uid="{344DDD57-471A-4460-9616-E5A2219BADC7}"/>
    <cellStyle name="Currency 3 4" xfId="2494" xr:uid="{917B5F05-1229-4802-9186-60CE1238B9B5}"/>
    <cellStyle name="Currency 3 4 2" xfId="2495" xr:uid="{4A416752-9A70-4F73-A878-CD74747EBE3F}"/>
    <cellStyle name="Currency 3 5" xfId="2496" xr:uid="{C5BC1AD5-D5B3-4A55-80EB-2FD06CBBC873}"/>
    <cellStyle name="Currency 3 6" xfId="2497" xr:uid="{E95A5CEB-637C-4D2F-80AE-EFC789D962DC}"/>
    <cellStyle name="Currency 3 7" xfId="2498" xr:uid="{5AF022C7-F200-45BF-A77F-A8C784CBD79B}"/>
    <cellStyle name="Currency 30" xfId="2499" xr:uid="{79755794-9A6F-49F9-853C-6834DCE86609}"/>
    <cellStyle name="Currency 31" xfId="2500" xr:uid="{3599658C-B646-4FCC-8FF4-8B80795B80CB}"/>
    <cellStyle name="Currency 32" xfId="2501" xr:uid="{E469FD7C-9643-4E0B-9D1D-971241D6F463}"/>
    <cellStyle name="Currency 33" xfId="2502" xr:uid="{041C66B3-67AE-422D-93F1-38594E8E5244}"/>
    <cellStyle name="Currency 34" xfId="2503" xr:uid="{245CEBBE-D3D9-422C-85F3-BBFD4AB28C11}"/>
    <cellStyle name="Currency 35" xfId="2504" xr:uid="{3858C5A2-4E7A-4E16-9A45-3694227AA6E8}"/>
    <cellStyle name="Currency 36" xfId="2505" xr:uid="{1C6DE994-0DD8-4094-B82B-DC2D6E7FE147}"/>
    <cellStyle name="Currency 37" xfId="2506" xr:uid="{6E35DA60-B3BC-453E-BFAF-7940E6DADE0D}"/>
    <cellStyle name="Currency 38" xfId="2507" xr:uid="{7B9689E0-FA47-40A2-B3DF-5447565A68D2}"/>
    <cellStyle name="Currency 39" xfId="2508" xr:uid="{FFC3ED94-109A-4F3D-A47C-E899D2C3C403}"/>
    <cellStyle name="Currency 4" xfId="2509" xr:uid="{544601C9-6AEF-4851-8026-38387B47B429}"/>
    <cellStyle name="Currency 4 2" xfId="2510" xr:uid="{C0789E4A-AAE9-4EE9-8EB4-484569C8D628}"/>
    <cellStyle name="Currency 4 2 2" xfId="2511" xr:uid="{44140A69-1183-4D6B-9D4A-D6889EF6415A}"/>
    <cellStyle name="Currency 4 2 2 2" xfId="2512" xr:uid="{BE64508B-FF86-4358-9007-CBEB5BF76871}"/>
    <cellStyle name="Currency 4 2 2 3" xfId="2513" xr:uid="{E14F8F6A-7E27-4D23-A7A0-A9247152AB13}"/>
    <cellStyle name="Currency 4 2 3" xfId="2514" xr:uid="{648C1C6B-D8C6-4B25-B477-7FB5BD3A4F90}"/>
    <cellStyle name="Currency 4 2 4" xfId="2515" xr:uid="{F430C71E-B61F-4EF4-ABAF-3EE62ED40D0A}"/>
    <cellStyle name="Currency 4 2 5" xfId="2516" xr:uid="{F0E53722-0404-4549-9EB1-217A87AF819A}"/>
    <cellStyle name="Currency 4 2 6" xfId="2517" xr:uid="{6EF93F59-E5EF-4393-8FA4-C142B7C04E34}"/>
    <cellStyle name="Currency 4 3" xfId="2518" xr:uid="{B0422914-276E-4378-99AD-C9146E55F76E}"/>
    <cellStyle name="Currency 4 3 2" xfId="2519" xr:uid="{C7D400F0-8C5B-469F-A447-96E13FC4BDB3}"/>
    <cellStyle name="Currency 4 3 3" xfId="2520" xr:uid="{849B7C36-7277-498B-912B-B68F184856B5}"/>
    <cellStyle name="Currency 4 4" xfId="2521" xr:uid="{687E9832-2E92-4974-8E6B-3164191CA886}"/>
    <cellStyle name="Currency 4 5" xfId="2522" xr:uid="{BC266704-58D2-4A28-A32C-229F6B9B573F}"/>
    <cellStyle name="Currency 4 6" xfId="2523" xr:uid="{D8B398EB-E80C-41F9-8B4A-4B22D3A2AA77}"/>
    <cellStyle name="Currency 4 7" xfId="2524" xr:uid="{049C7FF4-6D08-4675-8032-D75D493AC413}"/>
    <cellStyle name="Currency 40" xfId="2525" xr:uid="{55BD8D21-C2C4-4104-BBCB-AEC9E10D3330}"/>
    <cellStyle name="Currency 41" xfId="2526" xr:uid="{4A227C39-FDBF-4186-B323-03D0086ACF26}"/>
    <cellStyle name="Currency 42" xfId="2527" xr:uid="{6190CA31-6DB7-4ABF-9B4C-22FE94A4D784}"/>
    <cellStyle name="Currency 43" xfId="2528" xr:uid="{84024394-A8B8-4DE8-B6FE-C09275ED86C6}"/>
    <cellStyle name="Currency 44" xfId="2529" xr:uid="{FD41DC79-5A9F-46AE-B236-F67005BA535A}"/>
    <cellStyle name="Currency 45" xfId="2530" xr:uid="{79EB539A-1761-47FF-BB8E-CBB18DAD3D21}"/>
    <cellStyle name="Currency 46" xfId="2531" xr:uid="{578362D7-5EA6-4F37-AB48-21B61E8B9A61}"/>
    <cellStyle name="Currency 47" xfId="2532" xr:uid="{710D6546-6568-499F-895E-F3057DC2E869}"/>
    <cellStyle name="Currency 5" xfId="2533" xr:uid="{DC53C160-C67B-4094-AF61-7B10466F95CF}"/>
    <cellStyle name="Currency 5 2" xfId="2534" xr:uid="{3B1D39A7-DAE9-4FF1-A3E8-E58B674A4495}"/>
    <cellStyle name="Currency 5 2 2" xfId="2535" xr:uid="{DF1BD9BA-009C-4369-9DA1-1733BD556721}"/>
    <cellStyle name="Currency 5 2 3" xfId="2536" xr:uid="{AA4823BE-F93E-4643-B368-0AFE4A7EA25F}"/>
    <cellStyle name="Currency 5 3" xfId="2537" xr:uid="{5A0957DA-7A64-4E5A-A4E3-4255DC0F5960}"/>
    <cellStyle name="Currency 5 4" xfId="2538" xr:uid="{4C9879E0-CBF4-466E-BF73-0D7D12797453}"/>
    <cellStyle name="Currency 5 5" xfId="2539" xr:uid="{88F76F8C-720D-42E0-94E7-EA60E46A2220}"/>
    <cellStyle name="Currency 5 6" xfId="2540" xr:uid="{9F27D776-7FEB-4191-BFFB-77B17DEFEBA5}"/>
    <cellStyle name="Currency 6" xfId="2541" xr:uid="{BE1480E2-9DCC-40AE-BB00-3ADBB23DCAAB}"/>
    <cellStyle name="Currency 6 2" xfId="2542" xr:uid="{83974490-971D-4E46-9C93-8A8CDE9B45D0}"/>
    <cellStyle name="Currency 6 2 2" xfId="2543" xr:uid="{A955CA15-9F16-42C0-9EF9-CFE4E6BA4423}"/>
    <cellStyle name="Currency 6 3" xfId="2544" xr:uid="{6A1609A5-DF5F-4633-8516-36E11C2E9463}"/>
    <cellStyle name="Currency 6 4" xfId="2545" xr:uid="{D6F8255A-1506-4FD1-B689-F4D1EA663014}"/>
    <cellStyle name="Currency 6 5" xfId="2546" xr:uid="{971BD8B9-23C8-4BEE-9C46-8F77A35F2090}"/>
    <cellStyle name="Currency 7" xfId="2547" xr:uid="{90AC81CC-B62A-4661-BD2B-A58D4351A63C}"/>
    <cellStyle name="Currency 7 2" xfId="2548" xr:uid="{787854C5-0258-41DE-B93F-9774F592E50B}"/>
    <cellStyle name="Currency 7 3" xfId="2549" xr:uid="{2F32AB13-BC48-4D8E-AB1E-FDFB33698627}"/>
    <cellStyle name="Currency 7 4" xfId="2550" xr:uid="{142A7FBD-060E-4B7C-A5E3-31A187EA6D65}"/>
    <cellStyle name="Currency 8" xfId="2551" xr:uid="{6E63B2F5-7959-4EB9-B5BF-5AB1A4A82B57}"/>
    <cellStyle name="Currency 8 2" xfId="2552" xr:uid="{13A02F2B-DADF-4CDA-B2F5-21CEBCEF7D3D}"/>
    <cellStyle name="Currency 9" xfId="2553" xr:uid="{E7FCF102-DE36-4E27-92DD-A8D3698A014B}"/>
    <cellStyle name="Currency 9 2" xfId="2554" xr:uid="{CFC6BB44-780D-4DE3-B759-8AA197B627A2}"/>
    <cellStyle name="Currency0" xfId="18" xr:uid="{00000000-0005-0000-0000-00000F000000}"/>
    <cellStyle name="Currency0 2" xfId="2555" xr:uid="{58720A39-B827-476F-9A33-A03CC7C972F3}"/>
    <cellStyle name="Currency0 3" xfId="2556" xr:uid="{07B1A992-FC34-49C7-A4F3-5C147F6363C5}"/>
    <cellStyle name="Date" xfId="19" xr:uid="{00000000-0005-0000-0000-000010000000}"/>
    <cellStyle name="Date 2" xfId="2557" xr:uid="{19A0DA68-2B16-4C00-9353-0B2F67B253C0}"/>
    <cellStyle name="Date 3" xfId="2558" xr:uid="{D759D003-3D53-4016-B208-ACCC270CD0C0}"/>
    <cellStyle name="Date 3 2" xfId="2559" xr:uid="{EA049D1A-B216-4B02-B53B-36B9EAC1D2FD}"/>
    <cellStyle name="Date 4" xfId="2560" xr:uid="{08343FF3-AD50-4EC5-9322-D1036AAF30C6}"/>
    <cellStyle name="Date Short" xfId="2561" xr:uid="{9BD052F8-3386-4AE3-A5D5-39766C603222}"/>
    <cellStyle name="EN CO.," xfId="2562" xr:uid="{CF42FF69-74BE-4C7B-9357-02BCE8CAE0E6}"/>
    <cellStyle name="EN CO., 2" xfId="2563" xr:uid="{5734F76E-6A32-4B72-87CF-F94F5CF89748}"/>
    <cellStyle name="EN CO., 3" xfId="2564" xr:uid="{623C003C-CBDE-4CAE-9BC3-0D5E40390656}"/>
    <cellStyle name="EN CO., 4" xfId="2565" xr:uid="{501F44D0-D5EE-4CB6-A2C2-FA0141A3043F}"/>
    <cellStyle name="EN CO., 5" xfId="2566" xr:uid="{D62C1B35-2A8C-42C1-9B81-98B517C5AB1C}"/>
    <cellStyle name="Enter Currency (0)" xfId="2567" xr:uid="{CFC6B154-D450-4863-BE63-5E9211E678F2}"/>
    <cellStyle name="Enter Currency (0) 2" xfId="2568" xr:uid="{2414B484-BA94-4BA5-AEBD-BCDBD9EF065B}"/>
    <cellStyle name="Enter Currency (0) 2 2" xfId="2569" xr:uid="{2180A531-938E-4D0D-94B6-0706A1ABCC0B}"/>
    <cellStyle name="Enter Currency (0) 3" xfId="2570" xr:uid="{2BA7FAA1-0793-4D5D-B3D9-C718700D4981}"/>
    <cellStyle name="Enter Currency (2)" xfId="2571" xr:uid="{2B726559-7FE6-4790-A78B-4C372535DA70}"/>
    <cellStyle name="Enter Currency (2) 2" xfId="2572" xr:uid="{CE8B53FE-64C1-4B8B-84D7-92CE852CF9FA}"/>
    <cellStyle name="Enter Currency (2) 3" xfId="2573" xr:uid="{957D1E0D-891A-4865-B067-679992CAC146}"/>
    <cellStyle name="Enter Units (0)" xfId="2574" xr:uid="{B54133A1-3A0E-4C16-A616-AECBDD8A09A4}"/>
    <cellStyle name="Enter Units (0) 2" xfId="2575" xr:uid="{89A0A992-5BDC-47CB-BC91-46134F9FFBB9}"/>
    <cellStyle name="Enter Units (0) 2 2" xfId="2576" xr:uid="{98FC8F90-EB96-4C40-B546-B34C95F5E082}"/>
    <cellStyle name="Enter Units (0) 3" xfId="2577" xr:uid="{A970D2B2-D4D1-4362-A7A6-5F941B7C6F9C}"/>
    <cellStyle name="Enter Units (1)" xfId="2578" xr:uid="{A47888D4-C3FA-48C0-B610-C196272DE753}"/>
    <cellStyle name="Enter Units (1) 2" xfId="2579" xr:uid="{680D5FD9-FB37-4E90-A412-30CC239349A6}"/>
    <cellStyle name="Enter Units (1) 3" xfId="2580" xr:uid="{50CF2FC0-CEA4-460B-8CEF-52C71BD1B5AC}"/>
    <cellStyle name="Enter Units (2)" xfId="2581" xr:uid="{B6620DE3-326E-4AE7-B265-B4EE8BFAA613}"/>
    <cellStyle name="Enter Units (2) 2" xfId="2582" xr:uid="{0EE6764A-3C86-47C9-A99E-9E855B891E79}"/>
    <cellStyle name="Enter Units (2) 3" xfId="2583" xr:uid="{533444B9-985C-46E9-B8CB-253FF021C040}"/>
    <cellStyle name="Entrée" xfId="2584" xr:uid="{806A0D8D-128B-4BD6-B37B-E56D966AC0B4}"/>
    <cellStyle name="Euro" xfId="2585" xr:uid="{2D567055-47BF-49A0-8747-00C1DB5D1FBC}"/>
    <cellStyle name="Euro 2" xfId="2586" xr:uid="{1FCFE217-A5AC-492A-9304-09CB2997D9A6}"/>
    <cellStyle name="Excel Built-in 20% - Accent1" xfId="20" xr:uid="{00000000-0005-0000-0000-000011000000}"/>
    <cellStyle name="Excel Built-in 20% - Accent1 2" xfId="2587" xr:uid="{5664FB09-F961-423F-8990-C8F6E90865EE}"/>
    <cellStyle name="Explanatory Text 2" xfId="2588" xr:uid="{A3EA63F5-A039-46DB-BC3B-D7C75600FB09}"/>
    <cellStyle name="Fixed" xfId="21" xr:uid="{00000000-0005-0000-0000-000012000000}"/>
    <cellStyle name="Fixed 2" xfId="2589" xr:uid="{5729A679-017A-4DD0-A388-3BD99A771814}"/>
    <cellStyle name="Fixed 3" xfId="2590" xr:uid="{CB5E7149-60A2-4ABF-9081-56115B0DBFA9}"/>
    <cellStyle name="Good 2" xfId="2591" xr:uid="{85A24D52-058B-4CF9-8125-11DEE68CDA8C}"/>
    <cellStyle name="Grey" xfId="22" xr:uid="{00000000-0005-0000-0000-000013000000}"/>
    <cellStyle name="Grey 2" xfId="2592" xr:uid="{70B7EC8C-197A-47E4-8962-F6D7E8266831}"/>
    <cellStyle name="Grey 3" xfId="2593" xr:uid="{C6C96520-E86D-4FA3-8D3E-C9E562A5FAE1}"/>
    <cellStyle name="ha" xfId="2594" xr:uid="{43B3F526-BF7C-4911-812E-EA12E25BE16D}"/>
    <cellStyle name="ha 2" xfId="2595" xr:uid="{4C445A74-4C61-4ABD-AFB4-CD5FC659F8FD}"/>
    <cellStyle name="ha 3" xfId="2596" xr:uid="{B0FFCC60-7F9F-4CF1-8169-FAF2FE63247B}"/>
    <cellStyle name="ha 4" xfId="2597" xr:uid="{D0583F53-FAA9-417F-B430-CF4805A08E4D}"/>
    <cellStyle name="HEADER" xfId="2598" xr:uid="{CC10BBBD-EA52-4AE6-A36F-163A39BA8D55}"/>
    <cellStyle name="HEADER 2" xfId="2599" xr:uid="{3450FFD9-E4E8-4371-939E-A7FEBE9E12C3}"/>
    <cellStyle name="HEADER 3" xfId="2600" xr:uid="{CB949257-5050-436D-935F-215966B75BEF}"/>
    <cellStyle name="HEADER 4" xfId="2601" xr:uid="{A763EA14-0F72-4CA8-BFC2-A44E6D3121C4}"/>
    <cellStyle name="HEADER 5" xfId="2602" xr:uid="{DBF122D2-B2F3-455A-9312-9C16B47E9061}"/>
    <cellStyle name="Header1" xfId="2603" xr:uid="{FA521384-6998-43C0-B89B-8E518E6DDB62}"/>
    <cellStyle name="Header1 2" xfId="2604" xr:uid="{5B9BBE7C-8077-41EF-9964-638512E6DBA2}"/>
    <cellStyle name="Header1 3" xfId="2605" xr:uid="{08DC7E52-4FC5-4779-84F5-E35B5406C091}"/>
    <cellStyle name="Header1 4" xfId="2606" xr:uid="{8AB61605-93C0-4911-8DC3-928109190DAD}"/>
    <cellStyle name="Header2" xfId="2607" xr:uid="{EB667B6D-4E16-49BA-87A2-E0A3E3663D43}"/>
    <cellStyle name="Header2 2" xfId="2608" xr:uid="{42C80449-63C9-40AA-B077-C907F3339165}"/>
    <cellStyle name="Header2 2 2" xfId="2609" xr:uid="{AA64F91A-4290-44B1-95B2-D2DC7EECBF2A}"/>
    <cellStyle name="Header2 3" xfId="2610" xr:uid="{ACA6C52F-3832-41DD-B78B-08C2675641F5}"/>
    <cellStyle name="Header2 3 2" xfId="2611" xr:uid="{CF3BCAA1-3F0C-48B5-B509-68FE7DB95EC4}"/>
    <cellStyle name="Header2 4" xfId="2612" xr:uid="{BF329748-C8C6-4347-99CB-B3A53F40BEAB}"/>
    <cellStyle name="Header2 4 2" xfId="2613" xr:uid="{E980EB92-7213-44A5-8F18-EF0434D9FE81}"/>
    <cellStyle name="Heading 1 2" xfId="23" xr:uid="{00000000-0005-0000-0000-000014000000}"/>
    <cellStyle name="Heading 1 2 2" xfId="2614" xr:uid="{BC3BAA60-E4D9-4434-A73A-0B1972AEF81E}"/>
    <cellStyle name="Heading 2 2" xfId="24" xr:uid="{00000000-0005-0000-0000-000015000000}"/>
    <cellStyle name="Heading 2 2 2" xfId="2615" xr:uid="{E68A8380-B32E-4307-B952-D161406C4661}"/>
    <cellStyle name="Heading 3 2" xfId="2616" xr:uid="{4D98F8B5-1E3E-490A-A686-246790390215}"/>
    <cellStyle name="Heading 4 2" xfId="2617" xr:uid="{D58634E7-F169-4746-BF37-71D96FD01E4F}"/>
    <cellStyle name="Hoa-Scholl" xfId="2618" xr:uid="{C2E6311A-4AF3-4890-908E-486EA4ADEE64}"/>
    <cellStyle name="Hoa-Scholl 2" xfId="2619" xr:uid="{D30C969F-B350-4848-967D-4D64FA8474B6}"/>
    <cellStyle name="Hoa-Scholl 3" xfId="2620" xr:uid="{C75C5FD0-F97F-4668-A5EE-E7D9848F0EDE}"/>
    <cellStyle name="Hoa-Scholl 4" xfId="2621" xr:uid="{C3CC3483-3F2A-46DD-8B55-D732BD707577}"/>
    <cellStyle name="Hyperlink 2" xfId="2622" xr:uid="{BEB65787-9574-4935-8591-51F5AEA52B3F}"/>
    <cellStyle name="i·0" xfId="2623" xr:uid="{DDBD8C72-E481-4D03-A6D2-8393529DC442}"/>
    <cellStyle name="i·0 2" xfId="2624" xr:uid="{D1FD1B01-4832-49AB-8C31-BE92BF09AB28}"/>
    <cellStyle name="i·0 2 2" xfId="2625" xr:uid="{5372EBC8-497C-4E78-A097-4F464760992E}"/>
    <cellStyle name="i·0 3" xfId="2626" xr:uid="{01D54CC7-34A6-42EB-B968-84549382E46B}"/>
    <cellStyle name="Input [yellow]" xfId="25" xr:uid="{00000000-0005-0000-0000-000016000000}"/>
    <cellStyle name="Input [yellow] 2" xfId="2627" xr:uid="{66715A2C-93DB-4CF6-BCBD-4EE33C10D238}"/>
    <cellStyle name="Input [yellow] 3" xfId="2628" xr:uid="{BFB2710B-CD4A-449D-B16A-A83937E21C06}"/>
    <cellStyle name="Input [yellow] 3 2" xfId="2629" xr:uid="{843BBA16-A0DB-40D3-9312-64471D99A64A}"/>
    <cellStyle name="Input [yellow] 4" xfId="2630" xr:uid="{00672D5C-6C24-46B4-A57B-26967E2FC66E}"/>
    <cellStyle name="Input 2" xfId="2631" xr:uid="{27FFB2F6-D5AD-48E8-AE83-8B5DB7BBBBC9}"/>
    <cellStyle name="Input 3" xfId="2632" xr:uid="{146A9EB4-7752-4318-9EAF-2544F7FE23BF}"/>
    <cellStyle name="Input 4" xfId="2633" xr:uid="{3415F12B-AC18-4E61-9C6C-06819CAB9B2B}"/>
    <cellStyle name="Input 5" xfId="2634" xr:uid="{30CC1DC5-1DF2-4D87-94BD-7053CC3A9A19}"/>
    <cellStyle name="Insatisfaisant" xfId="2635" xr:uid="{8B8F429C-A633-4285-963B-AB37FB64EB99}"/>
    <cellStyle name="Ledger 17 x 11 in" xfId="2636" xr:uid="{E7D2FDDF-431A-4566-A2C4-F1D6BE31480D}"/>
    <cellStyle name="Ledger 17 x 11 in 2" xfId="2637" xr:uid="{AE77A40D-E9AB-4A8B-889D-C810338F6DEC}"/>
    <cellStyle name="Ledger 17 x 11 in 2 2" xfId="2638" xr:uid="{6519BE00-6C76-459B-878D-23B828398D6C}"/>
    <cellStyle name="Ledger 17 x 11 in 3" xfId="2639" xr:uid="{89D7BE51-6298-41A6-B596-9BC33B41A313}"/>
    <cellStyle name="Ledger 17 x 11 in 4" xfId="2640" xr:uid="{9A6A9B2B-91DC-446A-A118-58982DBB34AF}"/>
    <cellStyle name="Link Currency (0)" xfId="2641" xr:uid="{1B109FE7-5D67-43B1-8617-9E9E68D39B2C}"/>
    <cellStyle name="Link Currency (0) 2" xfId="2642" xr:uid="{E1D25ADE-9292-42C1-BD93-185297467F18}"/>
    <cellStyle name="Link Currency (0) 2 2" xfId="2643" xr:uid="{FE92E871-E137-438C-99F1-0431E2FAA284}"/>
    <cellStyle name="Link Currency (0) 3" xfId="2644" xr:uid="{2EFF2356-F1EE-4D1A-B6EB-670E915F5A5D}"/>
    <cellStyle name="Link Currency (2)" xfId="2645" xr:uid="{7984D42D-7231-4D6B-98BE-796B99250D5E}"/>
    <cellStyle name="Link Currency (2) 2" xfId="2646" xr:uid="{6E02DF20-7046-407D-9AE4-19178827AE17}"/>
    <cellStyle name="Link Currency (2) 3" xfId="2647" xr:uid="{5F54BB35-2E78-44C5-95AE-AEF4A112FD56}"/>
    <cellStyle name="Link Units (0)" xfId="2648" xr:uid="{8DFD5D60-D003-4ADD-98FB-8148A208564C}"/>
    <cellStyle name="Link Units (0) 2" xfId="2649" xr:uid="{305CFE7B-7007-45CC-945D-29E89B325EA9}"/>
    <cellStyle name="Link Units (0) 2 2" xfId="2650" xr:uid="{2BCD206C-F691-4AB2-88B0-4CCD6F64E574}"/>
    <cellStyle name="Link Units (0) 3" xfId="2651" xr:uid="{A3302A52-9DA2-4167-A4A7-920FDA083BF7}"/>
    <cellStyle name="Link Units (1)" xfId="2652" xr:uid="{865BDF1D-0E81-44BC-983A-4A28A4432EAE}"/>
    <cellStyle name="Link Units (1) 2" xfId="2653" xr:uid="{F9274593-4312-4CC9-BFA2-3AC3CFE876DF}"/>
    <cellStyle name="Link Units (1) 3" xfId="2654" xr:uid="{7B6950D7-8731-4921-A836-2DA269132E05}"/>
    <cellStyle name="Link Units (2)" xfId="2655" xr:uid="{D01B3CBE-B570-474A-814C-6BD36E15383E}"/>
    <cellStyle name="Link Units (2) 2" xfId="2656" xr:uid="{CB8CE967-CEEF-4BEA-95D3-7F25813C693C}"/>
    <cellStyle name="Link Units (2) 3" xfId="2657" xr:uid="{F2F0E978-3F03-420D-85CE-545310BE100D}"/>
    <cellStyle name="Linked Cell 2" xfId="2658" xr:uid="{122253F4-CEBC-474B-AD16-76E78F6844E1}"/>
    <cellStyle name="Milliers [0]_      " xfId="2659" xr:uid="{3E281FCD-DD14-460E-B821-EAFE48D6BD05}"/>
    <cellStyle name="Milliers_      " xfId="2660" xr:uid="{49053962-502F-4324-9B51-FA3B66A6F1DA}"/>
    <cellStyle name="Model" xfId="2661" xr:uid="{E454F9DE-E8A6-4B44-B8BF-2229EFE27ED9}"/>
    <cellStyle name="Model 2" xfId="2662" xr:uid="{746FFE9D-993F-4815-AFE1-316E08105116}"/>
    <cellStyle name="Model 3" xfId="2663" xr:uid="{DE11B285-F339-4AAE-A7B5-C9C722302788}"/>
    <cellStyle name="Model 4" xfId="2664" xr:uid="{80CE2F69-85C5-4D69-BE02-86392340A469}"/>
    <cellStyle name="Model 5" xfId="2665" xr:uid="{8E2B28F9-A48C-40F7-885C-BF20DE254451}"/>
    <cellStyle name="moi" xfId="2666" xr:uid="{2A401E7C-441D-45CE-8EC1-87F87A5DEE02}"/>
    <cellStyle name="moi 2" xfId="2667" xr:uid="{1CE04919-E1C1-4230-9FB6-08FD7BC38747}"/>
    <cellStyle name="moi 3" xfId="2668" xr:uid="{716F0E34-EF3F-4895-B8AF-1A9D1A27AB1D}"/>
    <cellStyle name="moi 4" xfId="2669" xr:uid="{8632E460-D00B-4A9E-9D85-0D5E6156C75A}"/>
    <cellStyle name="Monétaire [0]_      " xfId="2670" xr:uid="{DA9F179B-4799-4E46-ABC6-38441F0617AA}"/>
    <cellStyle name="Monétaire_      " xfId="2671" xr:uid="{3416CA5B-9190-41C6-9C90-058B14193869}"/>
    <cellStyle name="n" xfId="2672" xr:uid="{09EED309-A4E8-4CC0-83F1-00D5619CBA05}"/>
    <cellStyle name="n 2" xfId="2673" xr:uid="{6474DFD7-3648-4136-A0C0-4F077626CD8E}"/>
    <cellStyle name="n 3" xfId="2674" xr:uid="{5A33C88A-1460-41A1-9E4D-140D09F1D77C}"/>
    <cellStyle name="n 4" xfId="2675" xr:uid="{DAE64461-216E-4243-A4B9-ADA1C3C99157}"/>
    <cellStyle name="Neutral 2" xfId="2676" xr:uid="{3C6D5C83-11AC-4686-A866-6B162208976F}"/>
    <cellStyle name="Neutre" xfId="2677" xr:uid="{1B9B5781-E398-4AAC-A023-416A91BEB077}"/>
    <cellStyle name="ÑONVÒ" xfId="2678" xr:uid="{2BD96877-AC93-4BE6-969B-E347363F9885}"/>
    <cellStyle name="ÑONVÒ 2" xfId="2679" xr:uid="{0BF7561E-86CB-4FEA-84EF-5815760F9F96}"/>
    <cellStyle name="ÑONVÒ 2 2" xfId="2680" xr:uid="{A3343724-853D-4284-9E68-A8C06E5C368C}"/>
    <cellStyle name="ÑONVÒ 3" xfId="2681" xr:uid="{4F191EE2-0F61-4910-807B-B8943CC767B5}"/>
    <cellStyle name="ÑONVÒ 3 2" xfId="2682" xr:uid="{84CFA7C6-0B9E-49F4-922D-CE6D2E6C8D04}"/>
    <cellStyle name="ÑONVÒ 4" xfId="2683" xr:uid="{A3CB745C-2B9C-4DDD-B253-3B372AAF6BC3}"/>
    <cellStyle name="ÑONVÒ 4 2" xfId="2684" xr:uid="{E1AB4F81-10CF-479E-9A76-31083185C0AC}"/>
    <cellStyle name="ÑONVÒ 5" xfId="2685" xr:uid="{A85AAC2B-852E-4F16-899A-B55C15537CD3}"/>
    <cellStyle name="Normal" xfId="0" builtinId="0"/>
    <cellStyle name="Normal - Style1" xfId="26" xr:uid="{00000000-0005-0000-0000-000018000000}"/>
    <cellStyle name="Normal - Style1 2" xfId="2686" xr:uid="{496A760F-71ED-478F-ADC5-5DC6129C5208}"/>
    <cellStyle name="Normal - 유형1" xfId="2687" xr:uid="{D88FB6C2-6581-4347-BAB9-93C881B3BA4C}"/>
    <cellStyle name="Normal - 유형1 2" xfId="2688" xr:uid="{ECE91029-C4E9-41F1-9196-E1CF0184BBBB}"/>
    <cellStyle name="Normal - 유형1 2 2" xfId="2689" xr:uid="{658CBD08-AB70-4AE4-A022-F7506791A34A}"/>
    <cellStyle name="Normal - 유형1 3" xfId="2690" xr:uid="{5F86F973-C8DB-41F4-BA76-F53113294A68}"/>
    <cellStyle name="Normal - 유형1 4" xfId="2691" xr:uid="{B0C1917E-1FA1-4A50-B6A6-B425371BEB5C}"/>
    <cellStyle name="Normal - 유형1 5" xfId="2692" xr:uid="{4319F262-61C2-41F5-A791-71C53834DEDE}"/>
    <cellStyle name="Normal 10" xfId="2693" xr:uid="{C049D141-E934-46AE-8E9C-374FC51546F8}"/>
    <cellStyle name="Normal 10 2" xfId="2694" xr:uid="{B8C7CDC5-1973-4744-9B53-3C4ABEFEC1F9}"/>
    <cellStyle name="Normal 10 2 2" xfId="2695" xr:uid="{776124FB-06A8-4E13-A29C-EC01C148A5ED}"/>
    <cellStyle name="Normal 10 2 2 2" xfId="2696" xr:uid="{996EA16A-2E2D-41FF-A789-33A3FAB4118D}"/>
    <cellStyle name="Normal 10 2 3" xfId="2697" xr:uid="{C451708A-4657-4E4B-8642-8E48ED6CBA53}"/>
    <cellStyle name="Normal 10 2 3 2" xfId="2698" xr:uid="{8609434A-1C47-4E88-89A5-0EA0A335739F}"/>
    <cellStyle name="Normal 10 2 4" xfId="2699" xr:uid="{03B3D874-B909-476C-AB1C-B61C13F7F8D6}"/>
    <cellStyle name="Normal 10 2 4 2" xfId="2700" xr:uid="{D090AC51-DEC4-4999-9536-C452B01EA17C}"/>
    <cellStyle name="Normal 10 2 4 3" xfId="2701" xr:uid="{E4F6DF70-0E81-43D7-8818-F50A5457BA73}"/>
    <cellStyle name="Normal 10 2 5" xfId="2702" xr:uid="{86E6C97C-3981-4A27-8689-8A0DCC4D7DB6}"/>
    <cellStyle name="Normal 10 3" xfId="2703" xr:uid="{3B42F771-F34F-4768-94D2-1F8C9B7F4694}"/>
    <cellStyle name="Normal 10 4" xfId="2704" xr:uid="{EA1BF538-BE39-4AB5-B985-0B4B922D9374}"/>
    <cellStyle name="Normal 100" xfId="2705" xr:uid="{908D1747-A2BE-4D37-AC59-7A32E34D48C2}"/>
    <cellStyle name="Normal 101" xfId="2706" xr:uid="{AA15A4CD-EF8E-40FE-8C1C-1CB15E236804}"/>
    <cellStyle name="Normal 102" xfId="2707" xr:uid="{7E358FB3-C2AE-4578-87BB-C3E77F683789}"/>
    <cellStyle name="Normal 103" xfId="2708" xr:uid="{84A63C0D-2E14-4EFE-974D-87471BCA39F7}"/>
    <cellStyle name="Normal 104" xfId="2709" xr:uid="{E5904D92-7A4A-4984-B3FF-8080275B8FA4}"/>
    <cellStyle name="Normal 105" xfId="2710" xr:uid="{C5E1BE63-92CB-486F-B432-623016BB3C1C}"/>
    <cellStyle name="Normal 106" xfId="2711" xr:uid="{4C60D91C-8961-4AFF-B9F2-A5217396DDC8}"/>
    <cellStyle name="Normal 107" xfId="2712" xr:uid="{A3F16A07-AF5C-4E97-84A8-7C0A56EAF084}"/>
    <cellStyle name="Normal 108" xfId="2713" xr:uid="{DCFAA4FB-3CC8-41DA-BD8E-6D15FF939E68}"/>
    <cellStyle name="Normal 109" xfId="2714" xr:uid="{F46BD490-5DC3-40F4-A5E7-25474249B5BC}"/>
    <cellStyle name="Normal 11" xfId="2715" xr:uid="{D3B92557-E43F-46A6-A835-A8BC662AA031}"/>
    <cellStyle name="Normal 11 2" xfId="2716" xr:uid="{821144F5-6095-4A22-A38F-00E188633E71}"/>
    <cellStyle name="Normal 11 2 2" xfId="2717" xr:uid="{8A2B4CEE-F089-4944-A011-F0B7CDF1C25B}"/>
    <cellStyle name="Normal 11 2 2 2" xfId="2718" xr:uid="{F1933CC2-BAEE-41B5-91C5-C513B88BC978}"/>
    <cellStyle name="Normal 11 2 3" xfId="2719" xr:uid="{2876388C-0DA3-4E11-959E-D02B76945AA6}"/>
    <cellStyle name="Normal 11 2 3 2" xfId="2720" xr:uid="{810C5A3D-586C-410D-B87D-37B4CDF2F81A}"/>
    <cellStyle name="Normal 11 2 4" xfId="2721" xr:uid="{49846EA9-AD96-4109-9C12-15C08E49C191}"/>
    <cellStyle name="Normal 11 2 4 2" xfId="2722" xr:uid="{6893D10C-2ACF-4E27-8759-3FFCED648DA9}"/>
    <cellStyle name="Normal 11 2 4 3" xfId="2723" xr:uid="{18F72CAD-CB96-4D0C-857A-7D8D42C7E4FA}"/>
    <cellStyle name="Normal 11 2 5" xfId="2724" xr:uid="{3315F745-C09A-41F1-9001-AD50843A8DF8}"/>
    <cellStyle name="Normal 11 3" xfId="2725" xr:uid="{D039C262-F143-490C-BDB1-9797ADD3A158}"/>
    <cellStyle name="Normal 11 3 2" xfId="2726" xr:uid="{D3600D31-1278-4055-A246-07D12F245767}"/>
    <cellStyle name="Normal 11 4" xfId="2727" xr:uid="{B19FC5C8-A08E-481A-9489-5E3FB902D428}"/>
    <cellStyle name="Normal 11 5" xfId="2728" xr:uid="{A6442431-7B00-48EA-81CD-532C43F6CF42}"/>
    <cellStyle name="Normal 110" xfId="2729" xr:uid="{0CC54114-65F1-4143-8C14-8C0CF2D80D7A}"/>
    <cellStyle name="Normal 111" xfId="2730" xr:uid="{E88D731C-009C-4205-88AC-1386556CA1D4}"/>
    <cellStyle name="Normal 112" xfId="2731" xr:uid="{D0629D4E-08D3-4767-99A4-B670EC8E0B9E}"/>
    <cellStyle name="Normal 113" xfId="2732" xr:uid="{AB349183-8E63-4A98-9810-1CDD26DC9CCF}"/>
    <cellStyle name="Normal 114" xfId="2733" xr:uid="{E3950F81-2788-429A-B022-A74C64AA0FB1}"/>
    <cellStyle name="Normal 115" xfId="2734" xr:uid="{AF024192-4617-41F3-A427-B5760AD33560}"/>
    <cellStyle name="Normal 116" xfId="2735" xr:uid="{704EAAC8-0EAF-4F06-AF8D-923EC3A0250D}"/>
    <cellStyle name="Normal 117" xfId="2736" xr:uid="{BA75ADA3-4DCA-4BC3-ADE9-F38080B8B134}"/>
    <cellStyle name="Normal 118" xfId="2737" xr:uid="{E093AA75-18D5-4A1F-8956-598BF0C410F9}"/>
    <cellStyle name="Normal 119" xfId="2738" xr:uid="{ACD8F9D1-1B0C-4A1D-B899-CFD15B9EE817}"/>
    <cellStyle name="Normal 12" xfId="2739" xr:uid="{3E6D85C5-D752-483B-91E0-5D376D331F10}"/>
    <cellStyle name="Normal 12 2" xfId="2740" xr:uid="{078D97EE-3C50-42DF-AE7E-319653738FA7}"/>
    <cellStyle name="Normal 12 2 2" xfId="2741" xr:uid="{FEA985BD-C15F-41D7-A6EE-1FF080A1A957}"/>
    <cellStyle name="Normal 12 2 2 2" xfId="2742" xr:uid="{C9D95D34-426B-4E7B-ADE1-7B71649C1E96}"/>
    <cellStyle name="Normal 12 2 3" xfId="2743" xr:uid="{DF05C5F0-E94E-4722-A58C-49E2EA13E8E7}"/>
    <cellStyle name="Normal 12 2 4" xfId="2744" xr:uid="{C5D5A378-2927-4406-84CC-D3AFF46C683F}"/>
    <cellStyle name="Normal 12 3" xfId="2745" xr:uid="{3E44BA32-C0FE-4C99-8A94-0AD54B589DE1}"/>
    <cellStyle name="Normal 12 4" xfId="2746" xr:uid="{46EE64E5-4878-458E-8C1C-2BFA67641205}"/>
    <cellStyle name="Normal 120" xfId="2747" xr:uid="{A20F6F1D-14D3-4FCA-BEF5-20B3F29287D5}"/>
    <cellStyle name="Normal 121" xfId="2748" xr:uid="{22E77637-28F1-4BA0-BA9A-2D6C228F4090}"/>
    <cellStyle name="Normal 122" xfId="2749" xr:uid="{E7ABE776-9A28-4B3C-9513-B740B6F11FBA}"/>
    <cellStyle name="Normal 123" xfId="2750" xr:uid="{4D4F7001-BB88-43BB-B49F-24526B4A32F0}"/>
    <cellStyle name="Normal 124" xfId="2751" xr:uid="{EEBDF12A-7B29-41CD-80DA-872BB8D12B8C}"/>
    <cellStyle name="Normal 125" xfId="2752" xr:uid="{0B778312-AE7B-44B9-8D5A-6A8B3B8C8830}"/>
    <cellStyle name="Normal 126" xfId="2753" xr:uid="{1481FC61-1DBC-4AD0-AE1E-32F297A89DA9}"/>
    <cellStyle name="Normal 127" xfId="2754" xr:uid="{063A6AF5-FB01-4806-8851-F773FA2A8B80}"/>
    <cellStyle name="Normal 128" xfId="2755" xr:uid="{AD2FDCA6-C498-4E1F-98CD-25CDD50E3F96}"/>
    <cellStyle name="Normal 129" xfId="2756" xr:uid="{D07D1A78-2246-4E23-9E70-C7D8A9A8D2A0}"/>
    <cellStyle name="Normal 13" xfId="2757" xr:uid="{FFF45851-193D-4516-A09A-8DE72588EA56}"/>
    <cellStyle name="Normal 13 2" xfId="2758" xr:uid="{C9FF6BC7-66A3-490A-8D7E-57E1125A5AE7}"/>
    <cellStyle name="Normal 13 2 2" xfId="2759" xr:uid="{8243515A-3508-4D32-B96A-E4A688341F7D}"/>
    <cellStyle name="Normal 13 3" xfId="2760" xr:uid="{D91B0D98-8853-4EFC-8FBB-860AE08D112B}"/>
    <cellStyle name="Normal 130" xfId="2761" xr:uid="{0E3A8B7E-243B-4979-A927-EE8B35D79FBC}"/>
    <cellStyle name="Normal 131" xfId="2762" xr:uid="{023F3C38-E662-4726-B2C1-66CF85DF1FAD}"/>
    <cellStyle name="Normal 132" xfId="2763" xr:uid="{3A2D0B45-F265-48C5-9F35-61C0C2101C2F}"/>
    <cellStyle name="Normal 133" xfId="1" xr:uid="{00000000-0005-0000-0000-000019000000}"/>
    <cellStyle name="Normal 133 2" xfId="2764" xr:uid="{88B3216D-49EE-4B3C-9CE3-AAE762677925}"/>
    <cellStyle name="Normal 134" xfId="2765" xr:uid="{5D0DA826-C02F-42FE-809B-CBA84C9EEC4A}"/>
    <cellStyle name="Normal 134 2" xfId="2766" xr:uid="{7AF9D337-02C2-4371-AF0F-758129A59A05}"/>
    <cellStyle name="Normal 135" xfId="2767" xr:uid="{D69E4E4D-EBE9-4023-A9BB-C8CC80928313}"/>
    <cellStyle name="Normal 136" xfId="2768" xr:uid="{B5467B98-E6B4-496F-9F20-D7C39568C1DB}"/>
    <cellStyle name="Normal 136 2" xfId="2769" xr:uid="{B741F47B-E8DC-4F8E-B4FB-2C417E137E80}"/>
    <cellStyle name="Normal 137" xfId="2770" xr:uid="{87F38879-0F12-47AB-8C32-54210696952A}"/>
    <cellStyle name="Normal 138" xfId="2771" xr:uid="{1E679F00-7C2D-4592-95AC-3224156A8622}"/>
    <cellStyle name="Normal 139" xfId="2772" xr:uid="{ADC0E6AA-5736-4312-B008-D5B22236E768}"/>
    <cellStyle name="Normal 14" xfId="2773" xr:uid="{CF867666-4BB0-4D8C-B46A-3B4383E60003}"/>
    <cellStyle name="Normal 14 2" xfId="2774" xr:uid="{D1B148A3-C89E-46CF-A51A-70395D129170}"/>
    <cellStyle name="Normal 14 2 2" xfId="2775" xr:uid="{5AA2E0E4-8DB6-405E-ADE3-387F1F5E5062}"/>
    <cellStyle name="Normal 14 3" xfId="2776" xr:uid="{E1BDF199-9B99-49E5-A7E5-DC2F18F8585D}"/>
    <cellStyle name="Normal 14 4" xfId="2777" xr:uid="{877B193D-1338-4212-AEAA-246230914670}"/>
    <cellStyle name="Normal 14 5" xfId="2778" xr:uid="{8258B294-BB4A-4F04-9FCE-9C0CD77D60BD}"/>
    <cellStyle name="Normal 140" xfId="2779" xr:uid="{096967A9-F96E-4EA6-BA27-F333547D3453}"/>
    <cellStyle name="Normal 141" xfId="2780" xr:uid="{36B127FB-B343-4730-BE19-B84933542189}"/>
    <cellStyle name="Normal 142" xfId="2781" xr:uid="{ECAB2938-D274-49EC-90E0-220E0DC72AEE}"/>
    <cellStyle name="Normal 143" xfId="2782" xr:uid="{8A4F72B4-4FDF-4E6E-9CC3-BE22B63FB14E}"/>
    <cellStyle name="Normal 144" xfId="2783" xr:uid="{D3CE8E49-2F51-4A15-946D-3687999AEF19}"/>
    <cellStyle name="Normal 145" xfId="3547" xr:uid="{4367E244-8D49-4143-A28E-62C843092CA8}"/>
    <cellStyle name="Normal 146" xfId="3552" xr:uid="{E8ED992C-CC59-49B9-BDFF-2824EC62ACC0}"/>
    <cellStyle name="Normal 147" xfId="3553" xr:uid="{74DF864A-27A5-4A87-A36D-1220526E9220}"/>
    <cellStyle name="Normal 147 2" xfId="3554" xr:uid="{28124D20-EC00-4880-B6F9-49C2EAA20A16}"/>
    <cellStyle name="Normal 15" xfId="2784" xr:uid="{9A9E2401-7B51-40A8-9A9A-A111EB6A09DD}"/>
    <cellStyle name="Normal 15 2" xfId="2785" xr:uid="{BE829750-3C9E-4089-95A6-7C6DCEFB0A3B}"/>
    <cellStyle name="Normal 15 2 2" xfId="2786" xr:uid="{F643CB9D-9CF2-4E25-BA08-F1A498EF20DC}"/>
    <cellStyle name="Normal 15 2 3" xfId="2787" xr:uid="{3313AC5A-2813-4823-A374-138608D24056}"/>
    <cellStyle name="Normal 15 3" xfId="2788" xr:uid="{F89981BF-6EDD-419F-89D8-27E88032E4CA}"/>
    <cellStyle name="Normal 15 3 2" xfId="2789" xr:uid="{DDDC5400-CB70-4637-ABA1-21114E71CCEA}"/>
    <cellStyle name="Normal 15 4" xfId="2790" xr:uid="{573841BB-0EB3-46C1-9AF8-04CFA62AF2F3}"/>
    <cellStyle name="Normal 15 4 2" xfId="2791" xr:uid="{CFCBC91A-E06D-4E2D-B5B2-3937CAA84F25}"/>
    <cellStyle name="Normal 16" xfId="2792" xr:uid="{1EB4D19C-785E-4650-8405-4F6917B749E6}"/>
    <cellStyle name="Normal 16 2" xfId="2793" xr:uid="{F53DA11A-AF31-4CDB-B90A-EFC99BDABA55}"/>
    <cellStyle name="Normal 17" xfId="2794" xr:uid="{30060CC2-2AB6-4F7D-9A90-0C148BD87ADF}"/>
    <cellStyle name="Normal 17 2" xfId="2795" xr:uid="{B9CA7E15-B0EA-42F7-BEC6-CA040EC93994}"/>
    <cellStyle name="Normal 17 2 2" xfId="2796" xr:uid="{7B90300D-5240-4197-8B25-A842D40A43C3}"/>
    <cellStyle name="Normal 17 3" xfId="2797" xr:uid="{3DF8FFB5-E92F-4278-AB37-164DD8993E08}"/>
    <cellStyle name="Normal 18" xfId="2798" xr:uid="{CD32D762-F5D5-4652-8EC6-45064009658F}"/>
    <cellStyle name="Normal 18 2" xfId="2799" xr:uid="{4B4DA582-9916-4966-8521-FB7892B49041}"/>
    <cellStyle name="Normal 18 2 2" xfId="2800" xr:uid="{FE370E96-3680-4AFE-B59F-6D1B7A7BF85C}"/>
    <cellStyle name="Normal 18 3" xfId="2801" xr:uid="{D5B4C67A-2149-4B44-808B-FAB536C390E5}"/>
    <cellStyle name="Normal 19" xfId="2802" xr:uid="{63C0B20C-F565-4766-9823-4194BF25C087}"/>
    <cellStyle name="Normal 19 2" xfId="2803" xr:uid="{94DFD22E-F0DC-4F79-B2DD-C22D66EB46B1}"/>
    <cellStyle name="Normal 19 2 2" xfId="2804" xr:uid="{E7678DAA-B959-4A46-BDCF-CB8595CBC020}"/>
    <cellStyle name="Normal 19 3" xfId="2805" xr:uid="{7A222741-D6D5-4270-B028-AE6DFD59C4F4}"/>
    <cellStyle name="Normal 2" xfId="2" xr:uid="{00000000-0005-0000-0000-00001A000000}"/>
    <cellStyle name="Normal 2 2" xfId="27" xr:uid="{00000000-0005-0000-0000-00001B000000}"/>
    <cellStyle name="Normal 2 2 2" xfId="2807" xr:uid="{72B0EBB0-BB69-41F3-B41B-149F9C5B4117}"/>
    <cellStyle name="Normal 2 2 2 2" xfId="2808" xr:uid="{22903031-65A0-4CDB-8703-235C4065AB23}"/>
    <cellStyle name="Normal 2 2 2 2 2" xfId="2809" xr:uid="{EC3FC7E0-5EBE-4D27-B560-7C517CF19CFB}"/>
    <cellStyle name="Normal 2 2 2 3" xfId="2810" xr:uid="{C08FA16A-A87C-4A8A-999B-D13B46BC6FDB}"/>
    <cellStyle name="Normal 2 2 3" xfId="2811" xr:uid="{CF98A2BB-81D0-4D1D-B6B5-13330F0C64D5}"/>
    <cellStyle name="Normal 2 2 3 2" xfId="2812" xr:uid="{2E4B6DA4-65AC-4191-B308-4E040CBAD67F}"/>
    <cellStyle name="Normal 2 2 3 3" xfId="2813" xr:uid="{C6813D54-20CA-4B7E-AE31-2932B58488E7}"/>
    <cellStyle name="Normal 2 2 4" xfId="2814" xr:uid="{AB0E22DA-C0BC-4463-BE6F-52B68714C637}"/>
    <cellStyle name="Normal 2 2 5" xfId="2815" xr:uid="{8FAFE7DE-112A-4DCE-B418-3F1834482869}"/>
    <cellStyle name="Normal 2 2 6" xfId="2806" xr:uid="{042EEDD6-BD76-4FA9-B1F3-4C0B7391A64A}"/>
    <cellStyle name="Normal 2 3" xfId="54" xr:uid="{00000000-0005-0000-0000-00001C000000}"/>
    <cellStyle name="Normal 2 3 10" xfId="2816" xr:uid="{3B81B587-2627-463B-B698-DBB4A809CCDF}"/>
    <cellStyle name="Normal 2 3 2" xfId="2817" xr:uid="{71DF0DB2-8009-4EEC-A30A-3291ABAFE5B4}"/>
    <cellStyle name="Normal 2 3 2 2" xfId="2818" xr:uid="{6E831DFB-D89D-421C-AD79-943FD419C31E}"/>
    <cellStyle name="Normal 2 3 2 2 2" xfId="3551" xr:uid="{C104BFF7-BADA-4713-832A-2E1B455CFD62}"/>
    <cellStyle name="Normal 2 3 2 3" xfId="2819" xr:uid="{71BE6478-E0EA-4BEA-A504-1A39346044CD}"/>
    <cellStyle name="Normal 2 3 3" xfId="2820" xr:uid="{B4080EE9-8082-4BE0-B708-E7DE155BF155}"/>
    <cellStyle name="Normal 2 3 3 2" xfId="2821" xr:uid="{BB6BE915-FBF5-43F0-905D-A9BEDD06DA11}"/>
    <cellStyle name="Normal 2 3 3 3" xfId="2822" xr:uid="{58533AA5-E2AF-4462-A4A0-6F1FF3FDA787}"/>
    <cellStyle name="Normal 2 3 4" xfId="2823" xr:uid="{E7FE09A7-5F68-41FA-8AE7-26FC53391766}"/>
    <cellStyle name="Normal 2 3 4 2" xfId="2824" xr:uid="{4F0FB2C1-00C3-4E5A-9317-432D487DB357}"/>
    <cellStyle name="Normal 2 3 5" xfId="2825" xr:uid="{742C2293-229D-400C-AFEF-C11570FCD0B6}"/>
    <cellStyle name="Normal 2 3 6" xfId="2826" xr:uid="{396BE97B-51B7-4D2E-8AC3-22963140D517}"/>
    <cellStyle name="Normal 2 3 7" xfId="2827" xr:uid="{E4160C3C-D20B-47A3-B571-D8C638B1388D}"/>
    <cellStyle name="Normal 2 3 8" xfId="2828" xr:uid="{AD8EE99F-3AD9-4E5E-89AD-4856EA586D75}"/>
    <cellStyle name="Normal 2 3 9" xfId="2829" xr:uid="{3C04A1F5-1745-4529-98BC-6C442BDA55A1}"/>
    <cellStyle name="Normal 2 4" xfId="57" xr:uid="{00000000-0005-0000-0000-00001D000000}"/>
    <cellStyle name="Normal 2 4 2" xfId="2831" xr:uid="{52D7F0FB-6B5F-483A-9E6F-FCFDF706BB7F}"/>
    <cellStyle name="Normal 2 4 2 2" xfId="2832" xr:uid="{3325BB67-7F74-449C-83EB-EF2F2315901A}"/>
    <cellStyle name="Normal 2 4 3" xfId="2833" xr:uid="{D631F2CE-858C-443B-B693-D03DB2EEA246}"/>
    <cellStyle name="Normal 2 4 4" xfId="2830" xr:uid="{4AF9F4DD-6C5E-4B24-BE75-0893CE5688DD}"/>
    <cellStyle name="Normal 2 5" xfId="2834" xr:uid="{6BDC7727-4CCB-40F8-9394-9E3FE962CC87}"/>
    <cellStyle name="Normal 2 5 2" xfId="2835" xr:uid="{41341A14-821B-4906-83F8-C093B4BE4CCF}"/>
    <cellStyle name="Normal 2 5 3" xfId="2836" xr:uid="{EEAE95B5-AFF3-4E6B-9B3B-69396A88025E}"/>
    <cellStyle name="Normal 2 6" xfId="2837" xr:uid="{619CA449-CFC9-4369-A611-7F20F91E5486}"/>
    <cellStyle name="Normal 2 7" xfId="2838" xr:uid="{FF33E0E6-20D3-4C8A-8196-CC5EFBA26355}"/>
    <cellStyle name="Normal 2_112060-QTM" xfId="28" xr:uid="{00000000-0005-0000-0000-00001E000000}"/>
    <cellStyle name="Normal 20" xfId="2839" xr:uid="{C3DCD37C-8AB2-4D8D-B257-41A6CFC53003}"/>
    <cellStyle name="Normal 20 2" xfId="2840" xr:uid="{6A773195-7299-4BA8-BB58-61E8D5EE8B44}"/>
    <cellStyle name="Normal 20 2 2" xfId="2841" xr:uid="{25D3319D-FDDF-416D-804B-E4CE3869E055}"/>
    <cellStyle name="Normal 20 3" xfId="2842" xr:uid="{33113174-915A-470D-99BD-9FE876993805}"/>
    <cellStyle name="Normal 21" xfId="2843" xr:uid="{44C9876C-2AFD-4687-86B7-AA4E60E16069}"/>
    <cellStyle name="Normal 21 2" xfId="2844" xr:uid="{4411F13F-6B50-4750-8961-419381E3CA4C}"/>
    <cellStyle name="Normal 21 3" xfId="2845" xr:uid="{BB80AA30-C8E8-469E-9D15-1237BEAA2B50}"/>
    <cellStyle name="Normal 22" xfId="2846" xr:uid="{97711304-0568-4C26-BDA1-0E0816F8496B}"/>
    <cellStyle name="Normal 22 2" xfId="2847" xr:uid="{B73C23FB-3879-42DC-9B20-59917A35E5A0}"/>
    <cellStyle name="Normal 22 3" xfId="2848" xr:uid="{03FA3676-F8EB-4A46-8710-B34A8F5C2998}"/>
    <cellStyle name="Normal 23" xfId="2849" xr:uid="{854196C3-3459-46C2-BE77-D224AA965BE1}"/>
    <cellStyle name="Normal 23 2" xfId="2850" xr:uid="{04EFF8F5-070C-435E-8F65-EF350AD76BE8}"/>
    <cellStyle name="Normal 23 3" xfId="2851" xr:uid="{1EDA5CBC-A2E9-412B-B39A-FACF694C9CA7}"/>
    <cellStyle name="Normal 24" xfId="2852" xr:uid="{B8A0185B-074C-4B5B-B99A-491ED434F714}"/>
    <cellStyle name="Normal 24 2" xfId="2853" xr:uid="{2C1CABC4-82EA-4847-8528-05CF83397B6F}"/>
    <cellStyle name="Normal 24 3" xfId="2854" xr:uid="{3DE7AD91-AF62-47DC-9FCC-7A51BBCBA1EA}"/>
    <cellStyle name="Normal 25" xfId="2855" xr:uid="{3443923A-9F25-4816-9308-AE7FAEFEBF36}"/>
    <cellStyle name="Normal 25 2" xfId="2856" xr:uid="{B1CEC6A1-10BA-4E74-9150-D71B2BF332DB}"/>
    <cellStyle name="Normal 25 3" xfId="2857" xr:uid="{5A9EDAC1-6037-4334-95CD-5C7A9A885EB0}"/>
    <cellStyle name="Normal 25 4" xfId="2858" xr:uid="{9145D93F-0885-4717-B808-44FA1302BF9E}"/>
    <cellStyle name="Normal 26" xfId="2859" xr:uid="{83329A00-70F9-414E-BD42-9195A2424154}"/>
    <cellStyle name="Normal 26 2" xfId="2860" xr:uid="{06653A16-1165-46BB-A416-6EDB2022E45E}"/>
    <cellStyle name="Normal 26 3" xfId="2861" xr:uid="{B5962FCA-3008-411F-9729-9E563DF96613}"/>
    <cellStyle name="Normal 27" xfId="2862" xr:uid="{A681167D-99F3-44DA-845A-57918FDD1F6C}"/>
    <cellStyle name="Normal 27 2" xfId="2863" xr:uid="{AC0AA5B6-7A9A-4DCE-95D1-F8EDEB161D69}"/>
    <cellStyle name="Normal 27 3" xfId="2864" xr:uid="{05A20A7E-C724-49D6-AC91-0A5CFF4E8093}"/>
    <cellStyle name="Normal 27 4" xfId="2865" xr:uid="{0ED00E4D-0379-4953-9160-B57652DF3668}"/>
    <cellStyle name="Normal 28" xfId="2866" xr:uid="{1DBC02CC-2C4A-4B35-9C29-9CAFDA1F573C}"/>
    <cellStyle name="Normal 28 2" xfId="2867" xr:uid="{31DC88CE-CD30-46E7-AA4B-D91A0F00CC42}"/>
    <cellStyle name="Normal 28 3" xfId="2868" xr:uid="{BC9A3FA0-AC60-4E6D-BC34-7DE9EA4DDF0E}"/>
    <cellStyle name="Normal 28 4" xfId="2869" xr:uid="{AE5BB511-B079-430F-A66B-661CFC9BA10B}"/>
    <cellStyle name="Normal 29" xfId="2870" xr:uid="{8D904F78-1D3A-4146-91E5-24FCFC7ACD8D}"/>
    <cellStyle name="Normal 29 2" xfId="2871" xr:uid="{7C0DAE1A-B862-4DBF-9050-3B514E1ED16C}"/>
    <cellStyle name="Normal 29 3" xfId="2872" xr:uid="{ACB3CB9D-8340-4CF1-8503-B26891B621BD}"/>
    <cellStyle name="Normal 29 4" xfId="2873" xr:uid="{2144B904-DFBF-4547-8324-6156976E67CD}"/>
    <cellStyle name="Normal 3" xfId="29" xr:uid="{00000000-0005-0000-0000-00001F000000}"/>
    <cellStyle name="Normal 3 2" xfId="30" xr:uid="{00000000-0005-0000-0000-000020000000}"/>
    <cellStyle name="Normal 3 2 2" xfId="2876" xr:uid="{1A6A191E-812F-4D7E-A1C6-57B844BF66DA}"/>
    <cellStyle name="Normal 3 2 2 2" xfId="2877" xr:uid="{46E3FCAC-7EBB-4EFB-B03D-B70071DE74A2}"/>
    <cellStyle name="Normal 3 2 2 3" xfId="2878" xr:uid="{8DF3509D-1FA8-48A0-ADA4-736EBF338C8B}"/>
    <cellStyle name="Normal 3 2 3" xfId="2879" xr:uid="{79B869FC-5D2D-4866-810F-CAF41E5B08F5}"/>
    <cellStyle name="Normal 3 2 4" xfId="2880" xr:uid="{54E2AB75-8177-423E-8D65-1C1F969A72DA}"/>
    <cellStyle name="Normal 3 2 5" xfId="2875" xr:uid="{2CCDB021-5226-44C7-8DC8-C725FF5E53DC}"/>
    <cellStyle name="Normal 3 3" xfId="31" xr:uid="{00000000-0005-0000-0000-000021000000}"/>
    <cellStyle name="Normal 3 3 2" xfId="2882" xr:uid="{A62162F6-418D-4854-AEA9-17F620EEBD70}"/>
    <cellStyle name="Normal 3 3 3" xfId="2883" xr:uid="{90FE3E14-5CE6-4316-ADEA-5287BCFF6E77}"/>
    <cellStyle name="Normal 3 3 4" xfId="2881" xr:uid="{770E4F04-BB8F-4216-9B2D-5489AA4D80B9}"/>
    <cellStyle name="Normal 3 4" xfId="56" xr:uid="{00000000-0005-0000-0000-000022000000}"/>
    <cellStyle name="Normal 3 4 2" xfId="2885" xr:uid="{E7525E8E-61E1-4D28-A1F9-740679F56B29}"/>
    <cellStyle name="Normal 3 4 3" xfId="2884" xr:uid="{EEDB7AD4-411D-4FC2-90CA-80B07420835E}"/>
    <cellStyle name="Normal 3 5" xfId="2886" xr:uid="{704A6E2F-FFBD-41F6-84FF-098CEA8C9233}"/>
    <cellStyle name="Normal 3 5 2" xfId="2887" xr:uid="{5997BC97-22F6-4C9C-A183-8CB8F7F1063B}"/>
    <cellStyle name="Normal 3 6" xfId="2888" xr:uid="{61BE76B1-0B7E-4CA4-A9B2-3AE194F65CF9}"/>
    <cellStyle name="Normal 3 7" xfId="2874" xr:uid="{02B89EAE-6DC9-4739-9DFE-0F62CC812FCC}"/>
    <cellStyle name="Normal 3_111030-111048-111061-QTCN" xfId="32" xr:uid="{00000000-0005-0000-0000-000023000000}"/>
    <cellStyle name="Normal 30" xfId="2889" xr:uid="{4D1DBD51-7F58-41A4-95DB-2E4917DF5C3D}"/>
    <cellStyle name="Normal 30 2" xfId="2890" xr:uid="{5BC1F73C-DEC0-4F52-A762-B504059DB290}"/>
    <cellStyle name="Normal 30 3" xfId="2891" xr:uid="{60909F61-953D-44C6-A171-646C6CE9E030}"/>
    <cellStyle name="Normal 31" xfId="2892" xr:uid="{A972AAE1-89D2-48B7-AA22-9CC989CD90D0}"/>
    <cellStyle name="Normal 31 2" xfId="2893" xr:uid="{2D802EB9-D055-4404-B576-C151A3975E87}"/>
    <cellStyle name="Normal 32" xfId="2894" xr:uid="{58832030-9468-4875-8960-5F8511E4E6E9}"/>
    <cellStyle name="Normal 32 2" xfId="2895" xr:uid="{90E4DFED-36A2-4256-8DFA-C766EFA30538}"/>
    <cellStyle name="Normal 32 3" xfId="2896" xr:uid="{5BD17CE7-A002-4E80-8834-B118F972DE07}"/>
    <cellStyle name="Normal 33" xfId="2897" xr:uid="{28B0F6F6-9855-4E6E-809B-BD57653010F2}"/>
    <cellStyle name="Normal 33 2" xfId="2898" xr:uid="{04F0F3EF-891E-4D19-A725-8017DAE206FD}"/>
    <cellStyle name="Normal 33 3" xfId="2899" xr:uid="{51A48422-4B29-42E8-AA8D-CF194C1AC1ED}"/>
    <cellStyle name="Normal 34" xfId="2900" xr:uid="{0454B44C-4482-4E1A-93EF-5CAAD1902516}"/>
    <cellStyle name="Normal 34 2" xfId="2901" xr:uid="{EE727DF7-31A3-4BD9-8254-4BEE55E4C5E9}"/>
    <cellStyle name="Normal 34 3" xfId="2902" xr:uid="{67B9AD83-8F21-4C38-8FCD-264E7704DA1E}"/>
    <cellStyle name="Normal 35" xfId="2903" xr:uid="{0E53F3CA-7E95-46BC-B315-175F19D0F8BC}"/>
    <cellStyle name="Normal 35 2" xfId="2904" xr:uid="{D77FF60A-3AF0-4449-81B8-4CCC2BAD8618}"/>
    <cellStyle name="Normal 35 3" xfId="2905" xr:uid="{B6E70438-DC9D-4B37-B31B-F64AAA4F2614}"/>
    <cellStyle name="Normal 36" xfId="2906" xr:uid="{ED67548E-50AC-4041-A464-FE7B7C50A01F}"/>
    <cellStyle name="Normal 36 2" xfId="2907" xr:uid="{2F6ADE1C-E320-419C-9E03-57A55D525E2B}"/>
    <cellStyle name="Normal 36 3" xfId="2908" xr:uid="{DA144716-B1BD-48DF-ADCC-F882B68699B3}"/>
    <cellStyle name="Normal 37" xfId="2909" xr:uid="{B8810AFE-3135-4254-BF33-366CA46E5106}"/>
    <cellStyle name="Normal 37 2" xfId="2910" xr:uid="{CF955E5E-E29F-468F-9780-44CC7415820B}"/>
    <cellStyle name="Normal 37 3" xfId="2911" xr:uid="{5291308C-10FB-437D-81E3-30585994864D}"/>
    <cellStyle name="Normal 38" xfId="2912" xr:uid="{DE11DB39-1B16-422E-B693-16B31740901E}"/>
    <cellStyle name="Normal 38 2" xfId="2913" xr:uid="{9FA59CE2-8B90-451B-9A7D-0591A08BDD82}"/>
    <cellStyle name="Normal 38 3" xfId="2914" xr:uid="{1ADF95BD-5B54-466B-89EF-67094E17C4E8}"/>
    <cellStyle name="Normal 39" xfId="2915" xr:uid="{8E568B1A-3AAD-4317-9AD6-18DFAC56BA18}"/>
    <cellStyle name="Normal 39 2" xfId="2916" xr:uid="{2D7694C9-C6ED-4216-92EA-1A6D2A5D5315}"/>
    <cellStyle name="Normal 39 3" xfId="2917" xr:uid="{B0FBDD46-D468-431E-8F09-8B8584395CA5}"/>
    <cellStyle name="Normal 4" xfId="33" xr:uid="{00000000-0005-0000-0000-000024000000}"/>
    <cellStyle name="Normal 4 2" xfId="34" xr:uid="{00000000-0005-0000-0000-000025000000}"/>
    <cellStyle name="Normal 4 2 2" xfId="2920" xr:uid="{D78E4DF5-B247-4B29-8658-C52B39B7B8FF}"/>
    <cellStyle name="Normal 4 2 3" xfId="2921" xr:uid="{59748465-BA1C-43F8-AEA6-4773C06FEB5F}"/>
    <cellStyle name="Normal 4 2 4" xfId="2922" xr:uid="{C610D1F7-5FD1-4913-A79D-71CDEC50BEA7}"/>
    <cellStyle name="Normal 4 2 5" xfId="2919" xr:uid="{AED045D2-0AAE-4BF0-814E-45063DC4D068}"/>
    <cellStyle name="Normal 4 3" xfId="2923" xr:uid="{39910585-2BAB-4993-A41A-7B2C09183AD2}"/>
    <cellStyle name="Normal 4 3 2" xfId="2924" xr:uid="{348C8F22-29F0-4BD3-8F55-4C8A67D2234C}"/>
    <cellStyle name="Normal 4 4" xfId="2925" xr:uid="{41AC4C78-B578-45B1-A866-6343938EA7B5}"/>
    <cellStyle name="Normal 4 4 2" xfId="2926" xr:uid="{2A55DA86-26C0-45BD-904A-C70540370E7F}"/>
    <cellStyle name="Normal 4 5" xfId="2927" xr:uid="{C41020FB-E0B3-4DF4-B4F4-00160B7E08F9}"/>
    <cellStyle name="Normal 4 5 2" xfId="2928" xr:uid="{7855DFCD-C6E6-4253-BE5A-6B2A363A09BE}"/>
    <cellStyle name="Normal 4 6" xfId="2929" xr:uid="{2D5A9E47-8312-4A8B-96DD-730767D5CC93}"/>
    <cellStyle name="Normal 4 7" xfId="2930" xr:uid="{77A3572E-EF34-4734-8F36-2DDE7B233DFB}"/>
    <cellStyle name="Normal 4 8" xfId="2918" xr:uid="{F7A3F078-2CEF-476D-AE14-5E7ECC74A60B}"/>
    <cellStyle name="Normal 40" xfId="2931" xr:uid="{F5DD6590-5974-46FC-BDAA-24F7D2CF8EB2}"/>
    <cellStyle name="Normal 40 2" xfId="2932" xr:uid="{1D433F71-115A-4D3D-8C84-F340F92A47E8}"/>
    <cellStyle name="Normal 40 3" xfId="2933" xr:uid="{AE3A50B9-7F38-4727-AFF2-302A7704ABD6}"/>
    <cellStyle name="Normal 41" xfId="2934" xr:uid="{02B2F1C8-E0BD-4540-86EB-F3BDFC07F954}"/>
    <cellStyle name="Normal 41 2" xfId="2935" xr:uid="{C67B6448-C77A-4336-AE58-A46FD9C75B06}"/>
    <cellStyle name="Normal 41 3" xfId="2936" xr:uid="{DF876A20-D8AE-4783-9815-D706CE374E98}"/>
    <cellStyle name="Normal 42" xfId="2937" xr:uid="{90B9089E-229F-47D9-8E44-3CBC4BDCC998}"/>
    <cellStyle name="Normal 42 2" xfId="2938" xr:uid="{8FD23BBA-D1E4-4E36-8876-AB9586D22D9A}"/>
    <cellStyle name="Normal 43" xfId="2939" xr:uid="{006B56D3-F859-4A5B-9A35-D26380DB942B}"/>
    <cellStyle name="Normal 43 2" xfId="2940" xr:uid="{CF375018-00AA-466F-97B2-94F716C34E5C}"/>
    <cellStyle name="Normal 44" xfId="2941" xr:uid="{176DA27A-C278-4E56-AAE3-EE552310FC08}"/>
    <cellStyle name="Normal 44 2" xfId="2942" xr:uid="{57C6ABCB-DFC3-478A-87E7-470CAE88C9C6}"/>
    <cellStyle name="Normal 45" xfId="2943" xr:uid="{E69E53B8-611A-4F23-90EF-DFAC60C08960}"/>
    <cellStyle name="Normal 45 2" xfId="2944" xr:uid="{84AFCF2E-C663-4AA0-95E7-12B277AD4E65}"/>
    <cellStyle name="Normal 46" xfId="2945" xr:uid="{E2A5365D-9CB0-4F05-B0CB-96B15FF752B4}"/>
    <cellStyle name="Normal 46 2" xfId="2946" xr:uid="{3B3A639E-5981-40DA-A3EF-3EA9028A472D}"/>
    <cellStyle name="Normal 47" xfId="2947" xr:uid="{668EDE6D-67B9-4131-A8D1-97882D35162E}"/>
    <cellStyle name="Normal 47 2" xfId="2948" xr:uid="{384F2A21-79CE-4935-BBA6-4DF7467F1AF9}"/>
    <cellStyle name="Normal 48" xfId="2949" xr:uid="{E336A400-8633-4C46-BAB7-A9B304BF573D}"/>
    <cellStyle name="Normal 48 2" xfId="2950" xr:uid="{04FA5785-AE3B-4EBA-BC67-869BB448E438}"/>
    <cellStyle name="Normal 49" xfId="2951" xr:uid="{522E4604-9CEA-4A6C-8A69-3FDEE21D326D}"/>
    <cellStyle name="Normal 49 2" xfId="2952" xr:uid="{27E16457-59FE-46C5-BCB5-27424C2D6CC0}"/>
    <cellStyle name="Normal 5" xfId="35" xr:uid="{00000000-0005-0000-0000-000026000000}"/>
    <cellStyle name="Normal 5 2" xfId="2954" xr:uid="{3E6CA646-D32F-4239-9E55-8D6B926616B6}"/>
    <cellStyle name="Normal 5 2 2" xfId="2955" xr:uid="{4CD2F668-11DF-484C-8505-051F31F86DD4}"/>
    <cellStyle name="Normal 5 2 3" xfId="2956" xr:uid="{624992A8-6D73-44C9-869A-EB12B1EFD9F5}"/>
    <cellStyle name="Normal 5 3" xfId="2957" xr:uid="{7B9B4AA1-F596-42D6-BDE7-E4D2B8DA4D1F}"/>
    <cellStyle name="Normal 5 3 2" xfId="2958" xr:uid="{7679D6DE-1140-4776-A811-DD33C0EDC959}"/>
    <cellStyle name="Normal 5 3 3" xfId="2959" xr:uid="{124A33FB-239A-4CC0-AE83-8DEC402C7FD2}"/>
    <cellStyle name="Normal 5 4" xfId="2960" xr:uid="{94EF82AF-88DA-4CDC-BDAC-E5C244E94ECE}"/>
    <cellStyle name="Normal 5 4 4 3" xfId="3549" xr:uid="{59CA9E0D-8D7A-475E-9A99-10A4D8936ABD}"/>
    <cellStyle name="Normal 5 5" xfId="2961" xr:uid="{BBF46B49-3C1D-4737-9F8B-084D2A648808}"/>
    <cellStyle name="Normal 5 6" xfId="2962" xr:uid="{14245ABD-530E-4B62-BED9-65649B4CB353}"/>
    <cellStyle name="Normal 5 7" xfId="2953" xr:uid="{11302F74-C6DA-400C-9D40-01CF104AE77E}"/>
    <cellStyle name="Normal 50" xfId="2963" xr:uid="{B0CAB625-D4BB-4F70-A9F3-56C3E18F3DAF}"/>
    <cellStyle name="Normal 50 2" xfId="2964" xr:uid="{1D923656-7A69-4FA4-A774-DBFDCB6BC781}"/>
    <cellStyle name="Normal 51" xfId="2965" xr:uid="{A114325A-620D-4236-A9E1-D5F2C9F1A753}"/>
    <cellStyle name="Normal 51 2" xfId="2966" xr:uid="{A840F4DD-14F9-4028-8D44-D197B8902DAB}"/>
    <cellStyle name="Normal 52" xfId="2967" xr:uid="{BFBD729A-B419-40B4-B46D-02AE043D0FA4}"/>
    <cellStyle name="Normal 52 2" xfId="2968" xr:uid="{549F1120-781B-48FB-9198-1575E78C9D12}"/>
    <cellStyle name="Normal 53" xfId="2969" xr:uid="{CE8778E3-AB57-4D0A-AD25-37AF3323F124}"/>
    <cellStyle name="Normal 53 2" xfId="2970" xr:uid="{199DAEFC-8B5F-471D-BB12-F3C63E699833}"/>
    <cellStyle name="Normal 54" xfId="2971" xr:uid="{AB3CCEE8-F8E7-4A45-9266-B8DEC6D7CA80}"/>
    <cellStyle name="Normal 55" xfId="2972" xr:uid="{B0EE8C43-A858-49BD-9834-7DB8952951A5}"/>
    <cellStyle name="Normal 56" xfId="2973" xr:uid="{3D2F147D-256E-491E-8F80-DD59B0412958}"/>
    <cellStyle name="Normal 57" xfId="2974" xr:uid="{BDDBB703-F021-4289-85D5-D08E72F1B6B8}"/>
    <cellStyle name="Normal 58" xfId="2975" xr:uid="{FA7734D7-C9DD-4739-9D59-41F88ECA63DC}"/>
    <cellStyle name="Normal 59" xfId="2976" xr:uid="{9B3B3AE0-ACC3-4EA0-A7BE-06DA1C7D58A0}"/>
    <cellStyle name="Normal 6" xfId="36" xr:uid="{00000000-0005-0000-0000-000027000000}"/>
    <cellStyle name="Normal 6 2" xfId="2978" xr:uid="{7CE5C636-67A6-4733-9E44-980E7C046276}"/>
    <cellStyle name="Normal 6 2 2" xfId="2979" xr:uid="{EB02B7F5-8F97-4DC3-8195-3D0CEF2867A1}"/>
    <cellStyle name="Normal 6 2 3" xfId="2980" xr:uid="{8D3DE152-2825-43A0-8870-9E4E3A1F33F1}"/>
    <cellStyle name="Normal 6 3" xfId="2981" xr:uid="{99FD9CD1-CB4B-46A1-B8AF-9F261BB0AE5D}"/>
    <cellStyle name="Normal 6 3 2" xfId="2982" xr:uid="{94867F95-6E46-492B-A321-3D10309F69B5}"/>
    <cellStyle name="Normal 6 4" xfId="2983" xr:uid="{F4231737-F305-483C-AA5D-A5996E0D0589}"/>
    <cellStyle name="Normal 6 5" xfId="2984" xr:uid="{A85AE4FE-8CA9-4075-B7FB-C2AB469A5BB6}"/>
    <cellStyle name="Normal 6 6" xfId="2977" xr:uid="{48623074-553D-489E-8525-B6494EE1DBEA}"/>
    <cellStyle name="Normal 60" xfId="2985" xr:uid="{0BA8DFAE-4B3B-409E-B9BC-ACEBAF810E6C}"/>
    <cellStyle name="Normal 61" xfId="2986" xr:uid="{5BB39BA9-AE9B-4261-B9A3-E13EAFA756A4}"/>
    <cellStyle name="Normal 62" xfId="2987" xr:uid="{BA8FC671-FDA9-4FC4-BF5E-D4E8534F5F7F}"/>
    <cellStyle name="Normal 63" xfId="2988" xr:uid="{CAEF4D07-01ED-427A-A992-4B689DD42701}"/>
    <cellStyle name="Normal 64" xfId="2989" xr:uid="{1965A3A4-E366-49E1-9781-7E3F91F1714F}"/>
    <cellStyle name="Normal 65" xfId="2990" xr:uid="{07360F95-93B8-48E6-937C-D7BA112FA22E}"/>
    <cellStyle name="Normal 66" xfId="2991" xr:uid="{9E5417F8-408E-4E67-9BCE-31861EC12698}"/>
    <cellStyle name="Normal 67" xfId="2992" xr:uid="{4525DDDB-57DC-4887-885B-DECDE739A907}"/>
    <cellStyle name="Normal 68" xfId="2993" xr:uid="{0A5C3821-7249-4252-B132-38D4D4DD7FCE}"/>
    <cellStyle name="Normal 69" xfId="2994" xr:uid="{04827364-68B8-497C-BAF5-489D93722B8D}"/>
    <cellStyle name="Normal 7" xfId="55" xr:uid="{00000000-0005-0000-0000-000028000000}"/>
    <cellStyle name="Normal 7 2" xfId="2996" xr:uid="{2FE1B20A-AAFF-415A-8FD9-8778CC75FD3F}"/>
    <cellStyle name="Normal 7 2 2" xfId="2997" xr:uid="{DB4B24A0-E7ED-48B1-88AF-5339B8132041}"/>
    <cellStyle name="Normal 7 3" xfId="2998" xr:uid="{15312EBA-7601-47EB-B5E1-51B3124421BB}"/>
    <cellStyle name="Normal 7 4" xfId="2995" xr:uid="{AAAF569E-C826-44D3-930F-9442A4A30864}"/>
    <cellStyle name="Normal 7 5" xfId="59" xr:uid="{1E094CFC-0EB5-4138-8260-1F7E5AD66DE6}"/>
    <cellStyle name="Normal 70" xfId="2999" xr:uid="{21C92421-61D3-440C-965C-4E3282D58752}"/>
    <cellStyle name="Normal 71" xfId="3000" xr:uid="{EECEF205-D8E4-4632-AB77-366B3F18879D}"/>
    <cellStyle name="Normal 72" xfId="3001" xr:uid="{C6E74BDB-F048-4C2B-8C59-3CA42E522DA7}"/>
    <cellStyle name="Normal 73" xfId="3002" xr:uid="{9A9B072B-DDDF-466C-A5FB-2C8827B559AC}"/>
    <cellStyle name="Normal 74" xfId="3003" xr:uid="{701F274D-5395-4AB9-92DD-AF9C06D441FC}"/>
    <cellStyle name="Normal 75" xfId="3004" xr:uid="{25F2F3C0-17B8-4849-8B8C-84B6E600BE83}"/>
    <cellStyle name="Normal 76" xfId="3005" xr:uid="{1DD46CDE-B140-4296-9872-B10BFA043B1C}"/>
    <cellStyle name="Normal 77" xfId="3006" xr:uid="{7D5963D9-730B-4EB3-A0CE-A8768267602F}"/>
    <cellStyle name="Normal 78" xfId="3007" xr:uid="{AD2A6A4E-1F86-4ECE-8E3B-B7C7843EBD59}"/>
    <cellStyle name="Normal 79" xfId="3008" xr:uid="{AB522689-BC1A-41B9-911B-8094E982C8DF}"/>
    <cellStyle name="Normal 8" xfId="58" xr:uid="{00000000-0005-0000-0000-000029000000}"/>
    <cellStyle name="Normal 8 2" xfId="61" xr:uid="{E37AB82A-4C0F-4D2A-98EC-96CBCDE8027B}"/>
    <cellStyle name="Normal 8 2 2" xfId="3011" xr:uid="{2566705A-6912-41A3-BBC7-B8E7F7431B3A}"/>
    <cellStyle name="Normal 8 2 2 2" xfId="3012" xr:uid="{03B616EA-B9CC-49DD-A5B8-E28A6DF9441F}"/>
    <cellStyle name="Normal 8 2 3" xfId="3013" xr:uid="{132F92FB-7455-4BC5-BBF6-B7337CC78D7B}"/>
    <cellStyle name="Normal 8 2 3 2" xfId="3014" xr:uid="{BCA79D1C-921F-4F08-A1E0-0D97C3CF7F94}"/>
    <cellStyle name="Normal 8 2 3 3" xfId="3015" xr:uid="{DBBE8688-4AC0-430D-8081-9B4E1757E570}"/>
    <cellStyle name="Normal 8 2 4" xfId="3016" xr:uid="{D8F45998-14D8-4FFF-B6D9-BD76C71691E4}"/>
    <cellStyle name="Normal 8 2 4 2" xfId="3017" xr:uid="{B5F5470E-680D-44E0-B36B-C8CA78C69CF8}"/>
    <cellStyle name="Normal 8 2 4 3" xfId="3018" xr:uid="{692E3477-C630-443D-A876-90200472F865}"/>
    <cellStyle name="Normal 8 2 5" xfId="3019" xr:uid="{F8E2491D-9C0B-48BA-B5CD-B7196211A365}"/>
    <cellStyle name="Normal 8 2 6" xfId="3020" xr:uid="{C73AA512-28AF-4F3E-A3C9-5CA631DD98F4}"/>
    <cellStyle name="Normal 8 2 7" xfId="3010" xr:uid="{426B6143-9AFA-4F65-AEFF-241D4B244B10}"/>
    <cellStyle name="Normal 8 3" xfId="3021" xr:uid="{B43A04C0-CC4D-4B82-BF5B-84C10F482AC8}"/>
    <cellStyle name="Normal 8 3 2" xfId="3022" xr:uid="{9DF103EE-1149-4DAA-83A5-CFF5CF2B8C2E}"/>
    <cellStyle name="Normal 8 3 3" xfId="3023" xr:uid="{063F4F09-5D6B-400B-966A-22C302EC476C}"/>
    <cellStyle name="Normal 8 4" xfId="3024" xr:uid="{301FB79C-593A-4910-9B87-2A1B7DA50E96}"/>
    <cellStyle name="Normal 8 5" xfId="3025" xr:uid="{3526BD9A-B837-4A2C-BCBB-A7337DBED08F}"/>
    <cellStyle name="Normal 8 6" xfId="3026" xr:uid="{1DE737C3-C756-4F45-8339-45BBD1009BC8}"/>
    <cellStyle name="Normal 8 7" xfId="3009" xr:uid="{61BFED9B-C0A1-4568-990E-DF79B76F4779}"/>
    <cellStyle name="Normal 80" xfId="3027" xr:uid="{C7163E31-46EF-41DF-BB11-D7CCBC281AEA}"/>
    <cellStyle name="Normal 81" xfId="3028" xr:uid="{A233BB36-5344-43A1-A312-0E2FDFFA24BD}"/>
    <cellStyle name="Normal 82" xfId="3029" xr:uid="{CB405D6D-A7D1-489F-A00D-B7A8E151E826}"/>
    <cellStyle name="Normal 83" xfId="3030" xr:uid="{624BE4EC-B967-496F-BF75-2FBF177D9AB6}"/>
    <cellStyle name="Normal 84" xfId="3031" xr:uid="{36AC0527-49C6-4175-A4E6-09CA4B52C58B}"/>
    <cellStyle name="Normal 85" xfId="3032" xr:uid="{E768F619-C570-4D49-A34F-E9B7CA3CC5D6}"/>
    <cellStyle name="Normal 86" xfId="3033" xr:uid="{1241A32D-05C9-4182-8275-D9F52E3A9160}"/>
    <cellStyle name="Normal 87" xfId="3034" xr:uid="{5DE517FA-2AA8-46C0-97F2-681980780A58}"/>
    <cellStyle name="Normal 88" xfId="3035" xr:uid="{8837E8CE-03BC-4345-B3B5-C7CD7E4347A5}"/>
    <cellStyle name="Normal 89" xfId="3036" xr:uid="{88A10DFE-6EA1-40C2-ADC6-D929A9C853F6}"/>
    <cellStyle name="Normal 9" xfId="60" xr:uid="{D024FA1D-F4D0-4D9E-80F4-F2A793FA0DC5}"/>
    <cellStyle name="Normal 9 2" xfId="3038" xr:uid="{357F1B42-7961-4B33-8069-EF9BFB53B92F}"/>
    <cellStyle name="Normal 9 2 2" xfId="3039" xr:uid="{356A480F-3DD3-45FF-B037-FA4BBE19D596}"/>
    <cellStyle name="Normal 9 2 2 2" xfId="3040" xr:uid="{F5A0EEE2-E0B0-4430-8966-52B06BF6337E}"/>
    <cellStyle name="Normal 9 2 3" xfId="3041" xr:uid="{0E29D1A1-C98A-4E39-92F0-3B6A8BA8D1A9}"/>
    <cellStyle name="Normal 9 2 3 2" xfId="3042" xr:uid="{32432DC2-5DC0-4D4B-A512-0198C375A443}"/>
    <cellStyle name="Normal 9 2 4" xfId="3043" xr:uid="{95865179-F0C6-40D3-90F6-EF73970B5010}"/>
    <cellStyle name="Normal 9 2 4 2" xfId="3044" xr:uid="{4135BA50-82A3-432F-8543-B5305BB79DD2}"/>
    <cellStyle name="Normal 9 2 5" xfId="3045" xr:uid="{0CD87371-2C65-4384-9F4B-D3543FC75B65}"/>
    <cellStyle name="Normal 9 3" xfId="3046" xr:uid="{A5B888B1-1C77-4CE4-B431-422B5BF5C352}"/>
    <cellStyle name="Normal 9 4" xfId="3047" xr:uid="{17ECE456-A913-419B-A935-1001ED51D6CB}"/>
    <cellStyle name="Normal 9 5" xfId="3048" xr:uid="{F984E1C7-3BBD-4340-A4EE-7CAC50565903}"/>
    <cellStyle name="Normal 9 6" xfId="3037" xr:uid="{45DA9A13-4723-4178-A88E-4730DDC97AD4}"/>
    <cellStyle name="Normal 90" xfId="3049" xr:uid="{E7F646A3-9057-4976-AF47-D56FAB0D9FFC}"/>
    <cellStyle name="Normal 91" xfId="3050" xr:uid="{8595C76D-4464-47B0-B2E7-83070222F60E}"/>
    <cellStyle name="Normal 92" xfId="3051" xr:uid="{3681A481-EE30-4EC1-ADA9-8B9120B1C0D9}"/>
    <cellStyle name="Normal 93" xfId="3052" xr:uid="{8D959368-B00E-48C3-87AF-0DBA20BBC437}"/>
    <cellStyle name="Normal 94" xfId="3053" xr:uid="{51D9908A-2A36-4FF6-8DB0-9C77E2D96056}"/>
    <cellStyle name="Normal 95" xfId="3054" xr:uid="{113F8981-1B51-4605-B7DE-86C49F087421}"/>
    <cellStyle name="Normal 96" xfId="3055" xr:uid="{1E788D3B-9A67-43F7-9DEC-1C1B157F9DFF}"/>
    <cellStyle name="Normal 97" xfId="3056" xr:uid="{4A6CDEA5-BB67-43F9-AE1D-E03AEFB7469F}"/>
    <cellStyle name="Normal 98" xfId="3057" xr:uid="{045EE4B3-1874-4691-B2FE-870535292C40}"/>
    <cellStyle name="Normal 99" xfId="3058" xr:uid="{A5348B60-4D3E-40CD-92EE-8EB55B9E220C}"/>
    <cellStyle name="Note 2" xfId="3059" xr:uid="{ECBB82DF-A7D3-4136-AA96-28029D878787}"/>
    <cellStyle name="Note 2 2" xfId="3060" xr:uid="{DC8B791C-4EA5-484D-8E0E-AC5B56636D02}"/>
    <cellStyle name="Note 2 2 2" xfId="3061" xr:uid="{7718C5AE-1531-4BCA-8C7E-2E4B7FEA7755}"/>
    <cellStyle name="Note 2 2 2 2" xfId="3062" xr:uid="{F6F4803D-7738-4281-B9C1-5FEE418113CB}"/>
    <cellStyle name="Note 2 2 3" xfId="3063" xr:uid="{29CDD701-67D7-4958-B0A3-B9EF22F9C9B7}"/>
    <cellStyle name="Note 2 2 3 2" xfId="3064" xr:uid="{C1349D64-CA11-4C37-A905-4F49F14C93C5}"/>
    <cellStyle name="Note 2 2 4" xfId="3065" xr:uid="{62832A17-F44C-4EF0-9E78-97086B7E9F99}"/>
    <cellStyle name="Note 2 2 4 2" xfId="3066" xr:uid="{BEBD7E47-C90F-4184-8866-00A1469529E9}"/>
    <cellStyle name="Note 2 3" xfId="3067" xr:uid="{B608EAA8-32E4-419D-96E5-7E5CC61DDCD6}"/>
    <cellStyle name="Note 2 3 2" xfId="3068" xr:uid="{F58F1A0A-1075-41EE-B0B1-48B503EEE604}"/>
    <cellStyle name="Note 2 4" xfId="3069" xr:uid="{9F9B05D6-D669-4B1F-B24B-9271DE74B7F4}"/>
    <cellStyle name="Note 2 4 2" xfId="3070" xr:uid="{E610802B-5A27-47A2-BF19-8E24449A1C1A}"/>
    <cellStyle name="Note 2 5" xfId="3071" xr:uid="{BE7340BF-DC71-4253-8FCC-5EBA90BA0BEE}"/>
    <cellStyle name="Note 2 5 2" xfId="3072" xr:uid="{96A18303-06EA-4EA7-B01D-EBAB8F079A9C}"/>
    <cellStyle name="Note 3" xfId="3073" xr:uid="{DEB76010-CBC8-4BF2-A51C-E59DAC809197}"/>
    <cellStyle name="Note 3 2" xfId="3074" xr:uid="{126930F4-D275-4228-8994-632A69D6F607}"/>
    <cellStyle name="Note 4" xfId="3075" xr:uid="{31CB839F-C310-4080-A4E5-4E2247BC2D09}"/>
    <cellStyle name="Note 4 2" xfId="3076" xr:uid="{B259E562-E5D8-4B2A-8173-9690DFB5BDEC}"/>
    <cellStyle name="Note 5" xfId="3077" xr:uid="{3D4E1A1A-ED69-4A5A-B0DC-E6A0D6652E66}"/>
    <cellStyle name="Œ…‹æ_Ø‚è [0.00]_ÆÂ__" xfId="3078" xr:uid="{BCF27F0B-13AF-4D48-8ECF-D27BD83FDD08}"/>
    <cellStyle name="oft Excel]_x000a__x000a_Comment=open=/f ‚ðw’è‚·‚é‚ÆAƒ†[ƒU[’è‹`ŠÖ”‚ðŠÖ”“\‚è•t‚¯‚Ìˆê——‚É“o˜^‚·‚é‚±‚Æ‚ª‚Å‚«‚Ü‚·B_x000a__x000a_Maximized" xfId="3079" xr:uid="{C9F46EC8-B9BC-48AA-B49E-B94B36C027D6}"/>
    <cellStyle name="oft Excel]_x000a__x000a_Comment=open=/f ‚ðZw’è‚·‚é‚ÆAƒ†[ƒU[’è‹`ŠÖ”‚ðŠÖ”“\‚è•t‚¯‚Ìˆê——‚É“o˜^‚·‚é‚±‚Æ‚ª‚Å‚«‚Ü‚·B_x000a__x000a_Maximized" xfId="3080" xr:uid="{504527AB-CBDE-4D08-A9AF-AD5C767E8141}"/>
    <cellStyle name="oft Excel]_x000a__x000a_Comment=open=/f ‚ðŽw’è‚·‚é‚ÆAƒ†[ƒU[’è‹`ŠÖ”‚ðŠÖ”“\‚è•t‚¯‚Ìˆê——‚É“o˜^‚·‚é‚±‚Æ‚ª‚Å‚«‚Ü‚·B_x000a__x000a_Maximized" xfId="3081" xr:uid="{FCFCB50F-22F9-4076-A73E-36FDC5B6094A}"/>
    <cellStyle name="oft Excel]_x000d__x000a_Comment=open=/f ‚ðw’è‚·‚é‚ÆAƒ†[ƒU[’è‹`ŠÖ”‚ðŠÖ”“\‚è•t‚¯‚Ìˆê——‚É“o˜^‚·‚é‚±‚Æ‚ª‚Å‚«‚Ü‚·B_x000d__x000a_Maximized" xfId="3082" xr:uid="{9EF839EE-F0D3-40B5-9857-6F5FBCC297BC}"/>
    <cellStyle name="oft Excel]_x000d__x000a_Comment=open=/f ‚ðw’è‚·‚é‚ÆAƒ†[ƒU[’è‹`ŠÖ”‚ðŠÖ”“\‚è•t‚¯‚Ìˆê——‚É“o˜^‚·‚é‚±‚Æ‚ª‚Å‚«‚Ü‚·B_x000d__x000a_Maximized 2" xfId="3083" xr:uid="{88CDC5A9-5671-4B6A-ABC5-550A5CFB1816}"/>
    <cellStyle name="oft Excel]_x000d__x000a_Comment=open=/f ‚ðw’è‚·‚é‚ÆAƒ†[ƒU[’è‹`ŠÖ”‚ðŠÖ”“\‚è•t‚¯‚Ìˆê——‚É“o˜^‚·‚é‚±‚Æ‚ª‚Å‚«‚Ü‚·B_x000d__x000a_Maximized 3" xfId="3084" xr:uid="{B3CBD1AB-691F-48B1-89E0-5BF10D8E99F2}"/>
    <cellStyle name="oft Excel]_x000d__x000a_Comment=open=/f ‚ðw’è‚·‚é‚ÆAƒ†[ƒU[’è‹`ŠÖ”‚ðŠÖ”“\‚è•t‚¯‚Ìˆê——‚É“o˜^‚·‚é‚±‚Æ‚ª‚Å‚«‚Ü‚·B_x000d__x000a_Maximized 4" xfId="3085" xr:uid="{9A1AF090-B114-465C-8864-75DE80AC1361}"/>
    <cellStyle name="oft Excel]_x000d__x000a_Comment=open=/f ‚ðZw’è‚·‚é‚ÆAƒ†[ƒU[’è‹`ŠÖ”‚ðŠÖ”“\‚è•t‚¯‚Ìˆê——‚É“o˜^‚·‚é‚±‚Æ‚ª‚Å‚«‚Ü‚·B_x000d__x000a_Maximized" xfId="3086" xr:uid="{119B6BEC-303D-417F-BDF0-AC43C1644810}"/>
    <cellStyle name="oft Excel]_x000d__x000a_Comment=open=/f ‚ðŽw’è‚·‚é‚ÆAƒ†[ƒU[’è‹`ŠÖ”‚ðŠÖ”“\‚è•t‚¯‚Ìˆê——‚É“o˜^‚·‚é‚±‚Æ‚ª‚Å‚«‚Ü‚·B_x000d__x000a_Maximized" xfId="3087" xr:uid="{36455D9A-EDC9-4CEF-BE1F-FDA33FC156F3}"/>
    <cellStyle name="oft Excel]_x000d__x000a_Comment=open=/f ‚ðZw’è‚·‚é‚ÆAƒ†[ƒU[’è‹`ŠÖ”‚ðŠÖ”“\‚è•t‚¯‚Ìˆê——‚É“o˜^‚·‚é‚±‚Æ‚ª‚Å‚«‚Ü‚·B_x000d__x000a_Maximized 2" xfId="3088" xr:uid="{F7162484-760E-424B-9C39-1B06E7C98C0D}"/>
    <cellStyle name="oft Excel]_x000d__x000a_Comment=open=/f ‚ðŽw’è‚·‚é‚ÆAƒ†[ƒU[’è‹`ŠÖ”‚ðŠÖ”“\‚è•t‚¯‚Ìˆê——‚É“o˜^‚·‚é‚±‚Æ‚ª‚Å‚«‚Ü‚·B_x000d__x000a_Maximized 2" xfId="3089" xr:uid="{1BBA27C8-CAAD-4F0B-A098-E84699AB9EB2}"/>
    <cellStyle name="oft Excel]_x000d__x000a_Comment=open=/f ‚ðZw’è‚·‚é‚ÆAƒ†[ƒU[’è‹`ŠÖ”‚ðŠÖ”“\‚è•t‚¯‚Ìˆê——‚É“o˜^‚·‚é‚±‚Æ‚ª‚Å‚«‚Ü‚·B_x000d__x000a_Maximized 3" xfId="3090" xr:uid="{8E384292-ED0C-4622-843C-C2055536198A}"/>
    <cellStyle name="oft Excel]_x000d__x000a_Comment=open=/f ‚ðŽw’è‚·‚é‚ÆAƒ†[ƒU[’è‹`ŠÖ”‚ðŠÖ”“\‚è•t‚¯‚Ìˆê——‚É“o˜^‚·‚é‚±‚Æ‚ª‚Å‚«‚Ü‚·B_x000d__x000a_Maximized 3" xfId="3091" xr:uid="{EE60BE88-79A5-43AD-B893-1C3C8EFC14E0}"/>
    <cellStyle name="oft Excel]_x000d__x000a_Comment=open=/f ‚ðZw’è‚·‚é‚ÆAƒ†[ƒU[’è‹`ŠÖ”‚ðŠÖ”“\‚è•t‚¯‚Ìˆê——‚É“o˜^‚·‚é‚±‚Æ‚ª‚Å‚«‚Ü‚·B_x000d__x000a_Maximized 4" xfId="3092" xr:uid="{03D4EF2E-113A-41F7-8D3E-271B5E4ADF60}"/>
    <cellStyle name="oft Excel]_x000d__x000a_Comment=open=/f ‚ðŽw’è‚·‚é‚ÆAƒ†[ƒU[’è‹`ŠÖ”‚ðŠÖ”“\‚è•t‚¯‚Ìˆê——‚É“o˜^‚·‚é‚±‚Æ‚ª‚Å‚«‚Ü‚·B_x000d__x000a_Maximized 4" xfId="3093" xr:uid="{732918F7-A762-4BD4-A9CB-DCE184C1BEAC}"/>
    <cellStyle name="Output 2" xfId="3094" xr:uid="{4303FA64-9D1A-4E3B-BF0B-34F3E7C9AE8F}"/>
    <cellStyle name="Percent [0]" xfId="3095" xr:uid="{D34351EF-8EEC-49CB-AD51-176E5A0B172A}"/>
    <cellStyle name="Percent [0] 2" xfId="3096" xr:uid="{9E88E280-952E-4472-84C3-1B74A95D4696}"/>
    <cellStyle name="Percent [0] 2 2" xfId="3097" xr:uid="{626956B7-9078-4AE4-8AF3-CEDE294DE888}"/>
    <cellStyle name="Percent [0] 3" xfId="3098" xr:uid="{C27EC1C9-673C-4EF0-9F5F-5BE83355829B}"/>
    <cellStyle name="Percent [00]" xfId="3099" xr:uid="{C4D0580B-C274-4471-B563-569F832E7C74}"/>
    <cellStyle name="Percent [00] 2" xfId="3100" xr:uid="{05DC1BC3-EB6D-492B-BC01-BD81A1E0C483}"/>
    <cellStyle name="Percent [00] 2 2" xfId="3101" xr:uid="{49D0A178-EAE7-43B8-829F-D5C0A627B476}"/>
    <cellStyle name="Percent [00] 3" xfId="3102" xr:uid="{B5D31FC7-D513-46EA-8D42-E7F27ACF89D7}"/>
    <cellStyle name="Percent [2]" xfId="37" xr:uid="{00000000-0005-0000-0000-00002A000000}"/>
    <cellStyle name="Percent [2] 2" xfId="3103" xr:uid="{44F5C2DC-6F14-49EE-B3B3-5539995CF9A6}"/>
    <cellStyle name="Percent [2] 2 2" xfId="3104" xr:uid="{C50C532C-C626-46B6-BCB6-47500E0CCD00}"/>
    <cellStyle name="Percent [2] 2 2 2" xfId="3105" xr:uid="{BD277720-7FB3-46EC-A67E-F2C126A3B074}"/>
    <cellStyle name="Percent [2] 2 3" xfId="3106" xr:uid="{587CC6C4-8407-4191-A61E-2A5A0451F01E}"/>
    <cellStyle name="Percent [2] 3" xfId="3107" xr:uid="{C0DF8A67-77F4-4148-9F37-336AE03D3256}"/>
    <cellStyle name="Percent [2] 3 2" xfId="3108" xr:uid="{95211922-A130-436E-A38C-30881A77FB23}"/>
    <cellStyle name="Percent [2] 4" xfId="3109" xr:uid="{6186FCB6-F252-44D5-9B19-8724E4DBB4FA}"/>
    <cellStyle name="Percent [2] 4 2" xfId="3110" xr:uid="{E3454B1B-2952-438D-86C0-556133B4E7E1}"/>
    <cellStyle name="Percent [2] 5" xfId="3111" xr:uid="{FCFA6312-5A07-43E0-9C4E-AA89A63E1A73}"/>
    <cellStyle name="Percent [2] 6" xfId="3112" xr:uid="{3F65F974-CDDE-493A-8B01-A45CF45F5B7D}"/>
    <cellStyle name="Percent 2" xfId="38" xr:uid="{00000000-0005-0000-0000-00002B000000}"/>
    <cellStyle name="Percent 2 2" xfId="39" xr:uid="{00000000-0005-0000-0000-00002C000000}"/>
    <cellStyle name="Percent 2 3" xfId="40" xr:uid="{00000000-0005-0000-0000-00002D000000}"/>
    <cellStyle name="Percent 2 3 2" xfId="3114" xr:uid="{D79BA92C-9330-496D-B190-142D2ABCC59F}"/>
    <cellStyle name="Percent 2 4" xfId="3113" xr:uid="{510956D7-6165-46F0-94DB-CAB545C09473}"/>
    <cellStyle name="Percent 3" xfId="41" xr:uid="{00000000-0005-0000-0000-00002E000000}"/>
    <cellStyle name="PERCENTAGE" xfId="3115" xr:uid="{DA78F715-0911-4392-80D2-A639763F0E95}"/>
    <cellStyle name="PERCENTAGE 2" xfId="3116" xr:uid="{D5C8CC6B-A799-4657-B600-B71F15B4ED3D}"/>
    <cellStyle name="PrePop Currency (0)" xfId="3117" xr:uid="{2393C63C-59D5-4AE3-89E9-F2B6BFF71704}"/>
    <cellStyle name="PrePop Currency (0) 2" xfId="3118" xr:uid="{F9091D81-0DBE-4BF2-9931-576BF9CFCCF8}"/>
    <cellStyle name="PrePop Currency (0) 2 2" xfId="3119" xr:uid="{A4DFE4BE-9137-4878-86EE-2B290EF20590}"/>
    <cellStyle name="PrePop Currency (0) 3" xfId="3120" xr:uid="{565BC430-3815-4099-82A9-E0A014786A24}"/>
    <cellStyle name="PrePop Currency (2)" xfId="3121" xr:uid="{D8B8A4C6-9047-4780-AF1B-B9CE5D942387}"/>
    <cellStyle name="PrePop Currency (2) 2" xfId="3122" xr:uid="{96B9A164-F9B7-4FE8-8458-4890A85E5315}"/>
    <cellStyle name="PrePop Currency (2) 3" xfId="3123" xr:uid="{95798649-77C2-4024-8EE6-B814F0EA72DD}"/>
    <cellStyle name="PrePop Units (0)" xfId="3124" xr:uid="{DAF88E8A-B623-48D4-9802-35C5E002D2E6}"/>
    <cellStyle name="PrePop Units (0) 2" xfId="3125" xr:uid="{9D90BBE1-08AB-4BA3-B444-2A68060DF81C}"/>
    <cellStyle name="PrePop Units (0) 2 2" xfId="3126" xr:uid="{A6FDEC12-E49C-4E82-9DA5-F3644D3AF909}"/>
    <cellStyle name="PrePop Units (0) 3" xfId="3127" xr:uid="{B047A500-A3AF-454A-A602-B63DC0BAA6F2}"/>
    <cellStyle name="PrePop Units (1)" xfId="3128" xr:uid="{E5EACB70-4A39-4445-BF21-1CFC1C1DD873}"/>
    <cellStyle name="PrePop Units (1) 2" xfId="3129" xr:uid="{D195FD68-DAE4-4AB4-9F80-9B27AA25367E}"/>
    <cellStyle name="PrePop Units (1) 3" xfId="3130" xr:uid="{50F3FC4C-44D9-4FAA-BE14-6B13D7508041}"/>
    <cellStyle name="PrePop Units (2)" xfId="3131" xr:uid="{E55AE963-375C-41A9-A2D2-1C8444FD3EB8}"/>
    <cellStyle name="PrePop Units (2) 2" xfId="3132" xr:uid="{04912D3B-07AB-47B7-964E-2DA7CF36DF7D}"/>
    <cellStyle name="PrePop Units (2) 3" xfId="3133" xr:uid="{44F525C7-D1A9-4307-A6AB-BC15C01E1326}"/>
    <cellStyle name="pricing" xfId="3134" xr:uid="{78DE7237-FFCC-401C-BF29-ABB217785D47}"/>
    <cellStyle name="pricing 2" xfId="3135" xr:uid="{B506BDE7-0616-4151-9B35-728E96BB5A65}"/>
    <cellStyle name="pricing 3" xfId="3136" xr:uid="{7236CE80-C556-4692-807B-083F20364541}"/>
    <cellStyle name="pricing 4" xfId="3137" xr:uid="{AB7D8BB1-8521-405F-9292-68AC32D69FD7}"/>
    <cellStyle name="pricing 5" xfId="3138" xr:uid="{785A33CF-EB02-4558-8907-AA59839164CC}"/>
    <cellStyle name="PSChar" xfId="3139" xr:uid="{0872C3CB-D665-4870-BB42-E9BDBE2F876A}"/>
    <cellStyle name="PSChar 2" xfId="3140" xr:uid="{A3AA5430-A628-4BEA-882A-6A96C307D190}"/>
    <cellStyle name="PSChar 2 2" xfId="3141" xr:uid="{B8562EEA-5BF1-451D-8F85-C5A5CE3CE519}"/>
    <cellStyle name="PSChar 3" xfId="3142" xr:uid="{A8BB804E-CD47-4A6C-875A-CA1AC8D3E1B7}"/>
    <cellStyle name="PSChar 4" xfId="3143" xr:uid="{A1478127-826E-48C9-91C3-A8176FE49CF1}"/>
    <cellStyle name="PSHeading" xfId="3144" xr:uid="{D1F4965C-F08B-46F8-8038-4941EA33F724}"/>
    <cellStyle name="PSHeading 2" xfId="3145" xr:uid="{979ED066-9AD2-4CA6-B37A-02FCBC036609}"/>
    <cellStyle name="PSHeading 3" xfId="3146" xr:uid="{AD351C7E-96E6-41A3-A4F9-3E84B2F8076F}"/>
    <cellStyle name="PSHeading 4" xfId="3147" xr:uid="{008E4551-B562-41E2-AA4F-0095C7761A9A}"/>
    <cellStyle name="RowLevel_0" xfId="3148" xr:uid="{7F305558-48BD-4302-9E24-0163DB0333AD}"/>
    <cellStyle name="S—_x0008_" xfId="3149" xr:uid="{0234F42A-FAF8-4E72-9531-2155C63FAA4E}"/>
    <cellStyle name="S—_x0008_ 2" xfId="3150" xr:uid="{8C585FAA-6214-4FF2-B731-B105887EA62B}"/>
    <cellStyle name="S—_x0008_ 2 2" xfId="3151" xr:uid="{2234859E-C407-49AB-92B2-77226BFBA314}"/>
    <cellStyle name="S—_x0008_ 3" xfId="3152" xr:uid="{8253ADF7-74E0-42CC-80B0-0D4EE122A590}"/>
    <cellStyle name="SAPBEXstdData" xfId="42" xr:uid="{00000000-0005-0000-0000-00002F000000}"/>
    <cellStyle name="SAPBEXstdData 2" xfId="3153" xr:uid="{E98BF2A0-93E5-4FA5-82B4-6F3E72FB0617}"/>
    <cellStyle name="SAPBEXstdData 3" xfId="3154" xr:uid="{0EC02893-4E26-4313-B84C-146BF2EF4359}"/>
    <cellStyle name="SAPBEXstdData 3 2" xfId="3155" xr:uid="{41F4570C-83B6-4FF2-A9B4-BD4BFCDFC139}"/>
    <cellStyle name="SAPBEXstdItem" xfId="43" xr:uid="{00000000-0005-0000-0000-000030000000}"/>
    <cellStyle name="SAPBEXstdItem 2" xfId="3156" xr:uid="{6A918D42-CD94-4160-9520-05E625F31241}"/>
    <cellStyle name="SAPBEXstdItem 2 2" xfId="3157" xr:uid="{508864FD-49D3-40E9-BA17-8687A4FE342A}"/>
    <cellStyle name="SAPBEXstdItem 2 2 2" xfId="3158" xr:uid="{EAAB0666-30D3-4C7A-B403-A263D79EA2FA}"/>
    <cellStyle name="SAPBEXstdItem 2 2 2 2" xfId="3159" xr:uid="{D505A53B-5790-4EC6-89C1-FC8DECE38678}"/>
    <cellStyle name="SAPBEXstdItem 2 2 3" xfId="3160" xr:uid="{3515E076-802C-4CEE-B301-EA9FF20FB04C}"/>
    <cellStyle name="SAPBEXstdItem 2 2 3 2" xfId="3161" xr:uid="{11BB3E5D-DEAE-4C63-ABA9-52D878FD4C53}"/>
    <cellStyle name="SAPBEXstdItem 2 2 4" xfId="3162" xr:uid="{A0C424C6-5740-424A-90D8-EE52DE6CCCAE}"/>
    <cellStyle name="SAPBEXstdItem 2 3" xfId="3163" xr:uid="{F3BD1B4A-AE23-48D7-AE70-47B55C3005E3}"/>
    <cellStyle name="SAPBEXstdItem 2 3 2" xfId="3164" xr:uid="{40D4A96B-1124-45CD-9D6F-08989B124E48}"/>
    <cellStyle name="SAPBEXstdItem 2 4" xfId="3165" xr:uid="{2B5560AF-1AF3-4C8A-A4F8-927280261DB8}"/>
    <cellStyle name="SAPBEXstdItem 2 4 2" xfId="3166" xr:uid="{EB5FADAD-9599-4B5E-A740-1E017314D86D}"/>
    <cellStyle name="SAPBEXstdItem 2 5" xfId="3167" xr:uid="{8F746042-996E-4E17-B344-EE508BCA4BB1}"/>
    <cellStyle name="SAPBEXstdItem 3" xfId="3168" xr:uid="{241ED648-4855-4623-A57C-3E26A690144C}"/>
    <cellStyle name="SAPBEXstdItem 3 2" xfId="3169" xr:uid="{B0C3323A-8787-4366-A335-5D1C47143901}"/>
    <cellStyle name="SAPBEXstdItem 3 2 2" xfId="3170" xr:uid="{04E79C29-5F71-4DBC-A791-FB980A629678}"/>
    <cellStyle name="SAPBEXstdItem 3 3" xfId="3171" xr:uid="{430CD197-2F81-4253-B466-9193D7C6C9C3}"/>
    <cellStyle name="SAPBEXstdItem 3 3 2" xfId="3172" xr:uid="{36C04376-135C-4956-882D-CF03E07E07E6}"/>
    <cellStyle name="SAPBEXstdItem 3 4" xfId="3173" xr:uid="{F90A092C-7293-4C80-B856-96AA0FABED91}"/>
    <cellStyle name="SAPBEXstdItem 4" xfId="3174" xr:uid="{933D754F-3677-4FD3-ACD6-F53CFD5E66D8}"/>
    <cellStyle name="SAPBEXstdItem 4 2" xfId="3175" xr:uid="{DBE75074-83BA-4994-937A-1AE5A8116B15}"/>
    <cellStyle name="SAPBEXstdItem 5" xfId="3176" xr:uid="{549189DE-8102-4D95-A5D5-267C14112D54}"/>
    <cellStyle name="SAPBEXstdItem 5 2" xfId="3177" xr:uid="{2DE73B50-E775-487B-AB03-B0AA3609F2D9}"/>
    <cellStyle name="SAPBEXstdItem 5 3" xfId="3178" xr:uid="{9BEF1A14-36D1-46F5-A207-12767C0845A1}"/>
    <cellStyle name="SAPBEXstdItem 6" xfId="3179" xr:uid="{78E7306E-FED9-4A63-A15C-C2C419C216B4}"/>
    <cellStyle name="SAPBEXstdItem 6 2" xfId="3180" xr:uid="{9B82119F-F5BA-4A18-B93D-B5C3CBF1C4DD}"/>
    <cellStyle name="Satisfaisant" xfId="3181" xr:uid="{A8C7F5B5-D6C4-4C5B-BC1F-F6F8DFE1A10E}"/>
    <cellStyle name="Sortie" xfId="3182" xr:uid="{A77AC18D-9331-4B63-B5F6-34BDD2E1B1EC}"/>
    <cellStyle name="Standard_Ordersheet HW 10" xfId="3183" xr:uid="{A673A4FE-508E-47DF-9223-38719A149EEA}"/>
    <cellStyle name="Style 1" xfId="44" xr:uid="{00000000-0005-0000-0000-000031000000}"/>
    <cellStyle name="Style 1 2" xfId="3185" xr:uid="{1AA3D819-3316-4930-9382-DB57F3C35A6A}"/>
    <cellStyle name="Style 1 2 2" xfId="3186" xr:uid="{C9B77A25-81B7-4661-ADB6-CC594042460A}"/>
    <cellStyle name="Style 1 2 3" xfId="3187" xr:uid="{340E9E7F-B728-4E1B-B14A-7E7809D8AF12}"/>
    <cellStyle name="Style 1 3" xfId="3188" xr:uid="{D3289214-665B-40DC-B698-A4E8549EE4D3}"/>
    <cellStyle name="Style 1 4" xfId="3189" xr:uid="{F9A0E84A-007F-46B0-94F9-B1B10BD50500}"/>
    <cellStyle name="Style 1 5" xfId="3184" xr:uid="{E61E8294-2321-48A5-AA30-637C9BE9ACB4}"/>
    <cellStyle name="Style 2" xfId="3190" xr:uid="{1F9D4583-E3DB-4633-9902-C1917067A7E1}"/>
    <cellStyle name="Style 2 2" xfId="3191" xr:uid="{3F9CEF0D-F264-40F2-80FD-DB5E95267557}"/>
    <cellStyle name="Style 2 2 2" xfId="3192" xr:uid="{06AEA6EE-4880-41C2-9855-8404239A8A1C}"/>
    <cellStyle name="Style 2 3" xfId="3193" xr:uid="{0CE293F6-D189-4206-99B5-695CAD8B3DF5}"/>
    <cellStyle name="Style 3" xfId="3194" xr:uid="{203E2CFA-480F-418A-A7E2-3AF3DFA48917}"/>
    <cellStyle name="Style 3 2" xfId="3195" xr:uid="{B3B47E52-D9FE-46A9-8505-AECDDE003586}"/>
    <cellStyle name="Style 3 2 2" xfId="3196" xr:uid="{CA6D4A3D-8B0A-48D8-B7E5-7577D52C0BEC}"/>
    <cellStyle name="Style 3 3" xfId="3197" xr:uid="{01ABB34D-70B0-4E9F-B840-1FFE00DC8408}"/>
    <cellStyle name="Style 4" xfId="3198" xr:uid="{C8D1A5C5-CC66-41CF-B55A-466808EAB9DB}"/>
    <cellStyle name="Style 4 2" xfId="3199" xr:uid="{6B32D2CA-48A4-4C50-A526-2E989BB6BF81}"/>
    <cellStyle name="Style 4 2 2" xfId="3200" xr:uid="{9DD9C64E-ECF9-4DA1-8589-4601030F8387}"/>
    <cellStyle name="Style 4 3" xfId="3201" xr:uid="{B8D6EC38-8A99-40B8-9E50-C7572243FAEF}"/>
    <cellStyle name="subhead" xfId="3202" xr:uid="{7C5132CB-E5FD-41FB-882D-313303306A0A}"/>
    <cellStyle name="subhead 2" xfId="3203" xr:uid="{ED877903-0401-40F0-82EA-E61026D6BC03}"/>
    <cellStyle name="subhead 3" xfId="3204" xr:uid="{343E35DB-F588-4FF5-ACC6-223485D84C8E}"/>
    <cellStyle name="subhead 4" xfId="3205" xr:uid="{E82FA13D-8A49-4848-9918-EED82B7FACC9}"/>
    <cellStyle name="subhead 5" xfId="3206" xr:uid="{3CD41CE7-8A43-46AD-9FF0-1E0176092BE3}"/>
    <cellStyle name="T" xfId="3207" xr:uid="{7AE824D5-5773-4974-9D57-E3F24C2BF215}"/>
    <cellStyle name="T 2" xfId="3208" xr:uid="{28CE1402-F172-44C3-B402-E026C3A077AB}"/>
    <cellStyle name="T 3" xfId="3209" xr:uid="{24FB8349-30D4-4435-AC6E-EC202686F79A}"/>
    <cellStyle name="Text Indent A" xfId="3210" xr:uid="{01114A58-3F6E-4622-ACEB-DA2B4C1FB9B4}"/>
    <cellStyle name="Text Indent B" xfId="3211" xr:uid="{8CCC4B8C-A5EB-4D1D-9E91-C1AA18D60015}"/>
    <cellStyle name="Text Indent B 2" xfId="3212" xr:uid="{893F0B00-78CC-4D77-A4FB-B9F697E27853}"/>
    <cellStyle name="Text Indent B 2 2" xfId="3213" xr:uid="{0B1019C2-1C51-48C4-AF0B-B8CBA198F3D7}"/>
    <cellStyle name="Text Indent B 3" xfId="3214" xr:uid="{50285B2A-BEE8-4D8A-A278-39D7AF30379B}"/>
    <cellStyle name="Text Indent C" xfId="3215" xr:uid="{70B05CEA-ED44-40E4-A92F-B7D6C96876FE}"/>
    <cellStyle name="Text Indent C 2" xfId="3216" xr:uid="{7DE68FC8-D9D9-41E1-8255-E9FBFFC8F44B}"/>
    <cellStyle name="Text Indent C 2 2" xfId="3217" xr:uid="{B561E631-404A-4E32-862D-980F28D28ABF}"/>
    <cellStyle name="Text Indent C 3" xfId="3218" xr:uid="{78891513-51D7-46E7-87ED-19F0B593F87E}"/>
    <cellStyle name="Texte explicatif" xfId="3219" xr:uid="{D6400DAD-E1E2-4296-927C-5AAE3B7CB0FC}"/>
    <cellStyle name="th" xfId="3220" xr:uid="{EE77C228-D7D3-422F-8356-50508B3C7FBD}"/>
    <cellStyle name="þ_x001d_" xfId="3221" xr:uid="{0515B75C-8E31-49AD-A499-8ADFD661A7B2}"/>
    <cellStyle name="th 2" xfId="3222" xr:uid="{9CFAF1EE-F4F7-4EAE-9CAC-E5247246F92C}"/>
    <cellStyle name="þ_x001d_ 2" xfId="3223" xr:uid="{A1A949A7-C1E8-4744-956B-81E00D76E0A4}"/>
    <cellStyle name="th 3" xfId="3224" xr:uid="{7C1AB343-CD3C-47E5-AA5B-FFE606F057D8}"/>
    <cellStyle name="þ_x001d_ 3" xfId="3225" xr:uid="{ED88C81E-8049-4E54-827A-98C91636B461}"/>
    <cellStyle name="th 4" xfId="3226" xr:uid="{C9C3DC7B-5364-4EC5-800F-A89A0B62A015}"/>
    <cellStyle name="þ_x001d_ 4" xfId="3227" xr:uid="{A00CC42E-38EE-4825-A70A-40B3A17CC760}"/>
    <cellStyle name="th 5" xfId="3228" xr:uid="{885A1325-90E5-46A3-B27B-82A69008EA10}"/>
    <cellStyle name="th 6" xfId="3229" xr:uid="{7EF2DB1D-D84D-4577-AB18-CC7D303DD8D3}"/>
    <cellStyle name="th 7" xfId="3230" xr:uid="{951F900E-E5ED-4838-9F8A-C3507257BB2E}"/>
    <cellStyle name="th 8" xfId="3231" xr:uid="{04FE7DF8-5B78-4727-9DDC-F6C6D9028D6F}"/>
    <cellStyle name="th 9" xfId="3232" xr:uid="{F87A40DF-EFDB-4652-A341-17DE6F204E04}"/>
    <cellStyle name="þ_x001d_ð¤_x000c_¯þ_x0014__x000a_¨þU_x0001_À_x0004_ _x0015__x000f__x0001__x0001_" xfId="3233" xr:uid="{50D5C5FA-04FD-4270-BA8B-64B66C44B412}"/>
    <cellStyle name="þ_x001d_ð¤_x000c_¯þ_x0014__x000d_¨þU_x0001_À_x0004_ _x0015__x000f__x0001__x0001_" xfId="3234" xr:uid="{34308311-86F0-4E5B-9206-E9CFF3A53AB7}"/>
    <cellStyle name="þ_x001d_ð¤_x000c_¯þ_x0014__x000d_¨þU_x0001_À_x0004_ _x0015__x000f__x0001__x0001_ 2" xfId="3235" xr:uid="{8953DBC5-A51A-4D58-AF20-A0C86E001962}"/>
    <cellStyle name="þ_x001d_ð¤_x000c_¯þ_x0014__x000d_¨þU_x0001_À_x0004_ _x0015__x000f__x0001__x0001_ 3" xfId="3236" xr:uid="{651EA5AD-C623-40FA-8473-07628D3FDB39}"/>
    <cellStyle name="þ_x001d_ð¤_x000c_¯þ_x0014__x000d_¨þU_x0001_À_x0004_ _x0015__x000f__x0001__x0001_ 4" xfId="3237" xr:uid="{42F8CB08-CE72-417B-BDFB-357F1906959F}"/>
    <cellStyle name="þ_x001d_ð¤_x000c_¯þ_x0014__x000d_¨þU_x0001_À_x0004_ _x0015__x000f__x0001__x0001_ 5" xfId="3238" xr:uid="{DADAD3AC-EA06-4176-9D53-3FE3C6F7B8B8}"/>
    <cellStyle name="þ_x001d_ðK_x000c_F" xfId="3239" xr:uid="{B73DCB16-663B-4655-885B-56589140EEE3}"/>
    <cellStyle name="þ_x001d_ðK_x000c_F 2" xfId="3240" xr:uid="{F04E7754-CD7A-4D41-9A2C-466F8CCEA5D1}"/>
    <cellStyle name="þ_x001d_ðK_x000c_F 3" xfId="3241" xr:uid="{F7ADF94D-9AFD-4DAE-A24F-D2BF7162543B}"/>
    <cellStyle name="þ_x001d_ðK_x000c_F 4" xfId="3242" xr:uid="{95DF7BDF-1E7D-44AA-8117-B37CD90EC34B}"/>
    <cellStyle name="þ_x001d_ðK_x000c_Fý_x001b__x000a_" xfId="3243" xr:uid="{A55150A8-69B6-4B90-B416-B7952D038AAA}"/>
    <cellStyle name="þ_x001d_ðK_x000c_Fý_x001b__x000a_9ýU_x0001_Ð_x0008_¦)_x0007__x0001__x0001_" xfId="3244" xr:uid="{B16666DB-6B66-4BA2-9E15-1E4202C2CB16}"/>
    <cellStyle name="þ_x001d_ðK_x000c_Fý_x001b__x000d_" xfId="3245" xr:uid="{5C5E5338-11E8-4416-A7FC-95975F1C300F}"/>
    <cellStyle name="þ_x001d_ðK_x000c_Fý_x001b__x000d_ 2" xfId="3246" xr:uid="{84C87397-7F88-4EBC-B8E1-C4AAF5FD5509}"/>
    <cellStyle name="þ_x001d_ðK_x000c_Fý_x001b__x000d_ 3" xfId="3247" xr:uid="{DE0E15E3-4C91-4D8A-9FEA-F165A71A0468}"/>
    <cellStyle name="þ_x001d_ðK_x000c_Fý_x001b__x000d_ 4" xfId="3248" xr:uid="{BA984FD1-E4CD-44F0-B322-34B1597A0378}"/>
    <cellStyle name="þ_x001d_ðK_x000c_Fý_x001b__x000d_9ýU_x0001_Ð_x0008_¦)_x0007__x0001__x0001_" xfId="3249" xr:uid="{46153912-53FE-4497-A003-359590327B9C}"/>
    <cellStyle name="þ_x001d_ðK_x000c_Fý_x001b__x000d_9ýU_x0001_Ð_x0008_¦)_x0007__x0001__x0001_ 2" xfId="3250" xr:uid="{9FF27ADC-2983-4FB3-A071-C304DD0847FC}"/>
    <cellStyle name="þ_x001d_ðK_x000c_Fý_x001b__x000d_9ýU_x0001_Ð_x0008_¦)_x0007__x0001__x0001_ 3" xfId="3251" xr:uid="{54ABD014-982A-4A8D-A31A-1CC7C987BAC8}"/>
    <cellStyle name="þ_x001d_ðK_x000c_Fý_x001b__x000d_9ýU_x0001_Ð_x0008_¦)_x0007__x0001__x0001_ 4" xfId="3252" xr:uid="{AF9404CD-ADFA-426C-A50A-E16E6763FB0B}"/>
    <cellStyle name="Times New Roman" xfId="45" xr:uid="{00000000-0005-0000-0000-000032000000}"/>
    <cellStyle name="Times New Roman 2" xfId="3253" xr:uid="{D0C79485-8678-494C-AEF1-E094D677A1F4}"/>
    <cellStyle name="Times New Roman 3" xfId="3254" xr:uid="{9F070CF7-AC9C-4915-93E3-A7CC557A49C4}"/>
    <cellStyle name="Title 2" xfId="3255" xr:uid="{4BBBC65C-8252-4ADF-8455-05A61DC50808}"/>
    <cellStyle name="Titre" xfId="3256" xr:uid="{2E393DA9-32A0-49A1-8E23-05DF9C124FCD}"/>
    <cellStyle name="Titre 1" xfId="3257" xr:uid="{76806275-6073-4B38-85EF-5C33E43DA375}"/>
    <cellStyle name="Titre 2" xfId="3258" xr:uid="{F245E6DC-8697-4C8A-8AFE-FA8898870DEF}"/>
    <cellStyle name="Titre 3" xfId="3259" xr:uid="{6CE10385-3E24-47D7-8A69-8C057EA008F8}"/>
    <cellStyle name="Titre 4" xfId="3260" xr:uid="{BFDA8FDA-FCBA-45BA-81EB-0952E87AC169}"/>
    <cellStyle name="Total 2" xfId="46" xr:uid="{00000000-0005-0000-0000-000033000000}"/>
    <cellStyle name="Total 2 2" xfId="3261" xr:uid="{9D4614A3-62FF-4D05-9B71-D4E1018F84FC}"/>
    <cellStyle name="trang" xfId="3262" xr:uid="{262C8A56-724E-42D3-8D15-2ABC756C862C}"/>
    <cellStyle name="trang 2" xfId="3263" xr:uid="{B8688E29-CDB4-4FCB-A15D-FBF7A01F0336}"/>
    <cellStyle name="trang 3" xfId="3264" xr:uid="{5E9BB747-5237-48C2-AE43-F64F56C2DB68}"/>
    <cellStyle name="trang 4" xfId="3265" xr:uid="{BA52EDE8-7ACD-4B09-A8B4-A635F40AFCD9}"/>
    <cellStyle name="tuan" xfId="3266" xr:uid="{BF0C7EF2-97F5-4EBB-B318-80D5F69E933F}"/>
    <cellStyle name="tuan 2" xfId="3267" xr:uid="{264E58CF-A0FF-4C03-BADC-FD4FA559E5DB}"/>
    <cellStyle name="tuan 3" xfId="3268" xr:uid="{6A2EC758-8B0A-4F79-88A0-EA76B5CFD287}"/>
    <cellStyle name="tuan 4" xfId="3269" xr:uid="{712C2A9B-258D-41AA-9133-788A2B2D77E4}"/>
    <cellStyle name="tuan 5" xfId="3270" xr:uid="{8E044BC9-36B0-4792-B81D-562A6A4A40C9}"/>
    <cellStyle name="tuan1" xfId="3271" xr:uid="{00E8DCAD-E5E8-46E2-8F63-5E2AA415BE90}"/>
    <cellStyle name="tuan1 2" xfId="3272" xr:uid="{6AAE5405-8750-482A-A27A-A70F67D99927}"/>
    <cellStyle name="tuan1 3" xfId="3273" xr:uid="{5BFCCCA9-0605-4E3A-B7C2-AA2529FB0607}"/>
    <cellStyle name="tuan1 4" xfId="3274" xr:uid="{599AF9E7-037B-4EE7-AF2F-5E4C54954AB2}"/>
    <cellStyle name="tuan1 5" xfId="3275" xr:uid="{E698D0C7-927F-4C2A-B098-17433F0E814C}"/>
    <cellStyle name="tuan2" xfId="3276" xr:uid="{65955257-CEA4-406B-BB9F-E9320BEF7F2E}"/>
    <cellStyle name="tuan2 2" xfId="3277" xr:uid="{6D150577-4568-4371-A479-48CDA08D1E78}"/>
    <cellStyle name="tuan2 3" xfId="3278" xr:uid="{82F41876-7FDD-4F72-A1E3-4C4589CC0646}"/>
    <cellStyle name="tuan2 4" xfId="3279" xr:uid="{5AAE2C0B-7173-4EA3-A189-F02A7E6FF4BF}"/>
    <cellStyle name="tuan2 5" xfId="3280" xr:uid="{158389B4-9210-4FB1-9ADE-61CFBCB4CC02}"/>
    <cellStyle name="Vérification" xfId="3281" xr:uid="{15FABA6F-2356-4844-B33B-6E83C2C52F26}"/>
    <cellStyle name="viet" xfId="3282" xr:uid="{796FE764-A900-46BE-9253-35A2CBB0656C}"/>
    <cellStyle name="viet2" xfId="3283" xr:uid="{06A833E9-EC7C-4F1B-A514-4496EA190179}"/>
    <cellStyle name="viet2 2" xfId="3284" xr:uid="{496D2768-5192-4337-9398-7D3DE681C43B}"/>
    <cellStyle name="viet2 3" xfId="3285" xr:uid="{D19C66E8-258F-4E34-BCAB-A1688B951365}"/>
    <cellStyle name="viet2 4" xfId="3286" xr:uid="{B0D8D45F-12F5-4AFD-B062-F89D6AD7A7FF}"/>
    <cellStyle name="VN new romanNormal" xfId="3287" xr:uid="{C7069F61-E34C-4855-90D3-7C2A155879E1}"/>
    <cellStyle name="VN new romanNormal 2" xfId="3288" xr:uid="{D90C4135-1DB9-4975-9136-C74B3FCB93A8}"/>
    <cellStyle name="VN new romanNormal 3" xfId="3289" xr:uid="{79B8EE32-A206-48C1-AC59-F659E8F98133}"/>
    <cellStyle name="VN new romanNormal 4" xfId="3290" xr:uid="{251D6856-8E6C-424C-92DA-C15E1402126B}"/>
    <cellStyle name="VN time new roman" xfId="3291" xr:uid="{585FFB5F-4269-42CA-A770-E423E21BB556}"/>
    <cellStyle name="VN time new roman 2" xfId="3292" xr:uid="{72220D13-2DF6-4551-BC84-6572D161076C}"/>
    <cellStyle name="VN time new roman 3" xfId="3293" xr:uid="{5F668346-CA2B-4F81-A122-00300279E2AE}"/>
    <cellStyle name="VN time new roman 4" xfId="3294" xr:uid="{0DF6C7FC-1433-47DE-9CB7-EAA0D603E0D6}"/>
    <cellStyle name="vnhead1" xfId="3295" xr:uid="{26E1CB5F-5E3B-43D3-8133-AA7476162017}"/>
    <cellStyle name="vnhead1 2" xfId="3296" xr:uid="{D5FC28E5-8C90-4023-9AE1-02307AAED8B8}"/>
    <cellStyle name="vnhead1 2 2" xfId="3297" xr:uid="{1C95C550-663F-42B6-A53A-EBC0BFDA5733}"/>
    <cellStyle name="vnhead1 3" xfId="3298" xr:uid="{6274FAB8-49BF-4E0E-AC55-A574A642ABD8}"/>
    <cellStyle name="vnhead1 3 2" xfId="3299" xr:uid="{2CAB16D8-F02B-4B15-BB6C-389053FE0D76}"/>
    <cellStyle name="vnhead1 4" xfId="3300" xr:uid="{6463F164-CB77-4DDC-8353-98732513321C}"/>
    <cellStyle name="vnhead1 4 2" xfId="3301" xr:uid="{D66386D8-F076-400F-AD43-43A5B6FE059C}"/>
    <cellStyle name="vnhead3" xfId="3302" xr:uid="{9D84EDE5-83D1-4936-9F34-4340501D9D57}"/>
    <cellStyle name="vnhead3 2" xfId="3303" xr:uid="{2E866851-A99F-4633-851E-C9F6048E6A47}"/>
    <cellStyle name="vnhead3 2 2" xfId="3304" xr:uid="{219C9501-9114-4EF5-8E67-D485288A8DD1}"/>
    <cellStyle name="vnhead3 3" xfId="3305" xr:uid="{0E4BDF0F-ECC9-41E5-8EBA-72D7C01FAC83}"/>
    <cellStyle name="vnhead3 3 2" xfId="3306" xr:uid="{25406D98-6CFC-49BA-8260-4D2E0F04A70E}"/>
    <cellStyle name="vnhead3 4" xfId="3307" xr:uid="{34B6760C-A87E-4A02-82FF-1B181AF43FA0}"/>
    <cellStyle name="vnhead3 4 2" xfId="3308" xr:uid="{DB374BBA-577F-436B-9641-7322866B37BA}"/>
    <cellStyle name="vnhead3 5" xfId="3309" xr:uid="{DEBFBCE3-C36D-4C62-A54E-74AE57D45156}"/>
    <cellStyle name="vntxt1" xfId="3310" xr:uid="{F0204FD1-C180-4710-9EC3-0E34BA247842}"/>
    <cellStyle name="vntxt1 2" xfId="3311" xr:uid="{B21040EB-53DE-4402-AE2B-0B3A3E478C88}"/>
    <cellStyle name="vntxt1 3" xfId="3312" xr:uid="{684E6BEC-251B-4D62-B85A-F021F59F743E}"/>
    <cellStyle name="vntxt2" xfId="3313" xr:uid="{7AEDF3EA-3438-4577-B4B7-84C85FA395CF}"/>
    <cellStyle name="vntxt2 2" xfId="3314" xr:uid="{F7CC0C63-E200-4A8A-B6DF-55E7A0EC7A53}"/>
    <cellStyle name="vntxt2 3" xfId="3315" xr:uid="{101B0E3D-A866-4547-A8EA-037DDAA16B8D}"/>
    <cellStyle name="vntxt2 4" xfId="3316" xr:uid="{38897EEF-6125-439D-91C8-0E2B421FB308}"/>
    <cellStyle name="Warning Text 2" xfId="3317" xr:uid="{6D9BE242-099E-4B7D-9992-6F715B01D60C}"/>
    <cellStyle name="xuan" xfId="3318" xr:uid="{12E0D543-B7A9-4C2D-98C9-BBD2311923AF}"/>
    <cellStyle name="xuan 2" xfId="3319" xr:uid="{879812C5-8EBD-40D5-9610-E62997DE91CB}"/>
    <cellStyle name="xuan 3" xfId="3320" xr:uid="{9F39DFF9-C3C6-4EC0-97D6-894E932386FA}"/>
    <cellStyle name="xuan 4" xfId="3321" xr:uid="{F4C265D2-F203-4355-9095-7A71A2CD123C}"/>
    <cellStyle name="Обычный_Лист1" xfId="47" xr:uid="{00000000-0005-0000-0000-000034000000}"/>
    <cellStyle name=" [0.00]_ Att. 1- Cover" xfId="3322" xr:uid="{DB37F166-C02F-49D1-91EC-9AB44D943BE5}"/>
    <cellStyle name="_ Att. 1- Cover" xfId="3323" xr:uid="{42F35273-B0A4-4262-9909-3BC97F340559}"/>
    <cellStyle name="?_ Att. 1- Cover" xfId="3324" xr:uid="{B149E53E-56B9-4245-B456-1FF76A2ED4F9}"/>
    <cellStyle name="똿뗦먛귟 [0.00]_PRODUCT DETAIL Q1" xfId="48" xr:uid="{00000000-0005-0000-0000-000035000000}"/>
    <cellStyle name="똿뗦먛귟_PRODUCT DETAIL Q1" xfId="49" xr:uid="{00000000-0005-0000-0000-000036000000}"/>
    <cellStyle name="믅됞 [0.00]_PRODUCT DETAIL Q1" xfId="50" xr:uid="{00000000-0005-0000-0000-000037000000}"/>
    <cellStyle name="믅됞_PRODUCT DETAIL Q1" xfId="51" xr:uid="{00000000-0005-0000-0000-000038000000}"/>
    <cellStyle name="백분율_95" xfId="3325" xr:uid="{148D9F08-8AEE-4F5D-B1B5-E2DAF33B7113}"/>
    <cellStyle name="뷭?_BOOKSHIP" xfId="52" xr:uid="{00000000-0005-0000-0000-00003A000000}"/>
    <cellStyle name="콤마 [ - 유형1" xfId="3326" xr:uid="{56A6A469-8598-4E7A-A544-05E075ABB637}"/>
    <cellStyle name="콤마 [ - 유형1 2" xfId="3327" xr:uid="{A4F6BC62-954F-41F6-9120-7B5E4366F590}"/>
    <cellStyle name="콤마 [ - 유형1 2 2" xfId="3328" xr:uid="{067E44DC-1965-4977-9D97-FA50F0D7F2E1}"/>
    <cellStyle name="콤마 [ - 유형1 2 3" xfId="3329" xr:uid="{BC5ADAB0-12B9-4779-B9FD-1D7067F8442B}"/>
    <cellStyle name="콤마 [ - 유형1 3" xfId="3330" xr:uid="{A99BC1F5-854F-4342-BC40-F607867B4DE3}"/>
    <cellStyle name="콤마 [ - 유형1 4" xfId="3331" xr:uid="{0AB168D3-28BC-47AD-BC27-C0DAC74A1E34}"/>
    <cellStyle name="콤마 [ - 유형2" xfId="3332" xr:uid="{77174FC2-80DA-4B52-9A9C-0963772CAD43}"/>
    <cellStyle name="콤마 [ - 유형2 2" xfId="3333" xr:uid="{25E98553-11ED-4F7F-884E-704DD79C41A2}"/>
    <cellStyle name="콤마 [ - 유형2 2 2" xfId="3334" xr:uid="{067B4407-681E-49D7-9D80-CFA1350FB5EF}"/>
    <cellStyle name="콤마 [ - 유형2 2 3" xfId="3335" xr:uid="{4E6FC9C1-BCF8-4735-98EE-C30F581A9F58}"/>
    <cellStyle name="콤마 [ - 유형2 3" xfId="3336" xr:uid="{715830B9-39F0-4BFA-9DA9-FF62102ECB0F}"/>
    <cellStyle name="콤마 [ - 유형2 4" xfId="3337" xr:uid="{049589CD-6A81-432F-B65C-E08E96C04618}"/>
    <cellStyle name="콤마 [ - 유형3" xfId="3338" xr:uid="{73DAEE1D-F71F-483D-A152-C5449A202C58}"/>
    <cellStyle name="콤마 [ - 유형3 2" xfId="3339" xr:uid="{106DAD5F-A921-4E47-8590-BE6438B1000F}"/>
    <cellStyle name="콤마 [ - 유형3 2 2" xfId="3340" xr:uid="{C2C1523F-5C28-4E1B-8BCE-2C13263EFE25}"/>
    <cellStyle name="콤마 [ - 유형3 2 3" xfId="3341" xr:uid="{AC60FBEA-C78F-4145-80F3-D21B78270A33}"/>
    <cellStyle name="콤마 [ - 유형3 3" xfId="3342" xr:uid="{9207B825-BD2D-48DE-9DCB-649F15765D85}"/>
    <cellStyle name="콤마 [ - 유형3 4" xfId="3343" xr:uid="{45581055-FB24-46CB-A923-708DE152A466}"/>
    <cellStyle name="콤마 [ - 유형4" xfId="3344" xr:uid="{7E9798D8-C8B8-435B-8619-0012886D5DFD}"/>
    <cellStyle name="콤마 [ - 유형4 2" xfId="3345" xr:uid="{DB975353-C8D4-4801-9020-D99129271455}"/>
    <cellStyle name="콤마 [ - 유형4 2 2" xfId="3346" xr:uid="{7710AE6B-F69C-43F0-9643-DBFA82D0DA71}"/>
    <cellStyle name="콤마 [ - 유형4 2 3" xfId="3347" xr:uid="{631DE105-9EB0-42BA-B8DF-600ED1F6208B}"/>
    <cellStyle name="콤마 [ - 유형4 3" xfId="3348" xr:uid="{05DE493D-8CB7-489D-8EEB-88778236828C}"/>
    <cellStyle name="콤마 [ - 유형4 4" xfId="3349" xr:uid="{70625FBB-5BF1-4C51-A9F8-F601EBA020EE}"/>
    <cellStyle name="콤마 [ - 유형5" xfId="3350" xr:uid="{FDEB90B0-A0A2-45E3-A9E9-D5C3A3932520}"/>
    <cellStyle name="콤마 [ - 유형5 2" xfId="3351" xr:uid="{F9C4566F-ACF9-47EE-B6AB-9341BFDDB69E}"/>
    <cellStyle name="콤마 [ - 유형5 2 2" xfId="3352" xr:uid="{D3D39094-6C10-4450-AAE1-FFE8731E54EE}"/>
    <cellStyle name="콤마 [ - 유형5 2 3" xfId="3353" xr:uid="{DF7BD6F1-5D08-4F89-9A47-518CA01B227D}"/>
    <cellStyle name="콤마 [ - 유형5 3" xfId="3354" xr:uid="{E61C9DAD-DB92-41D5-9872-4C4CC0131B86}"/>
    <cellStyle name="콤마 [ - 유형5 4" xfId="3355" xr:uid="{712E6918-A583-4BE1-BA0A-27386A400660}"/>
    <cellStyle name="콤마 [ - 유형6" xfId="3356" xr:uid="{6F901A7F-7FE0-404F-8DD9-AE62E8232B20}"/>
    <cellStyle name="콤마 [ - 유형6 2" xfId="3357" xr:uid="{7A666ACC-C58E-4BB2-8564-DB551FFFE7BA}"/>
    <cellStyle name="콤마 [ - 유형6 2 2" xfId="3358" xr:uid="{33CD9D1C-AE10-46BF-8AD8-9DFAC0EE14FE}"/>
    <cellStyle name="콤마 [ - 유형6 2 3" xfId="3359" xr:uid="{A92E5448-3679-4923-BD9D-FABDB7D5887D}"/>
    <cellStyle name="콤마 [ - 유형6 3" xfId="3360" xr:uid="{3AE0048F-7D32-4515-A5D6-40EB8127913E}"/>
    <cellStyle name="콤마 [ - 유형6 4" xfId="3361" xr:uid="{988C8498-164A-491D-B1BE-A8AE60D532AE}"/>
    <cellStyle name="콤마 [ - 유형7" xfId="3362" xr:uid="{5D064B8F-0628-4513-A50D-607ACD664F96}"/>
    <cellStyle name="콤마 [ - 유형7 2" xfId="3363" xr:uid="{220F2E96-5BF7-4706-934A-478D8BE64434}"/>
    <cellStyle name="콤마 [ - 유형7 2 2" xfId="3364" xr:uid="{5652C833-A8B3-4324-8689-5DF8F53BAB01}"/>
    <cellStyle name="콤마 [ - 유형7 2 3" xfId="3365" xr:uid="{920CC9FA-AB9C-4286-A9CD-F6E55C58B136}"/>
    <cellStyle name="콤마 [ - 유형7 3" xfId="3366" xr:uid="{F37F27B1-ADE5-4D2B-8478-3FDC0D205D7A}"/>
    <cellStyle name="콤마 [ - 유형7 4" xfId="3367" xr:uid="{EA38084B-A409-496B-9E41-2A7DA8DDD35E}"/>
    <cellStyle name="콤마 [ - 유형8" xfId="3368" xr:uid="{71A1B020-70E7-411E-800C-F21E4AF93FE1}"/>
    <cellStyle name="콤마 [ - 유형8 2" xfId="3369" xr:uid="{B29B2131-DF79-465A-A748-CBFF23F9615A}"/>
    <cellStyle name="콤마 [ - 유형8 2 2" xfId="3370" xr:uid="{B32CE7E1-438A-4354-81D2-E92212B3F13E}"/>
    <cellStyle name="콤마 [ - 유형8 2 3" xfId="3371" xr:uid="{E014E879-434B-4AD8-9288-DC410DE4EACC}"/>
    <cellStyle name="콤마 [ - 유형8 3" xfId="3372" xr:uid="{6F6D428D-BA35-4F36-93B9-C19303FAC2C7}"/>
    <cellStyle name="콤마 [ - 유형8 4" xfId="3373" xr:uid="{303754C5-3450-493D-A45C-AD6AC17B56F1}"/>
    <cellStyle name="콤마 [0]_0004 MECH COST  " xfId="3374" xr:uid="{9EE4C7F4-74AB-443C-9582-D5CEF5EF47F0}"/>
    <cellStyle name="콤마_0004 MECH COST  " xfId="3375" xr:uid="{7732FDC6-213C-4EF3-A025-8ED30F2B05A7}"/>
    <cellStyle name="통화 [0]_00ss ordersheet" xfId="3376" xr:uid="{3BEDEDA3-EA98-4A0D-916F-55A2285E54DF}"/>
    <cellStyle name="통화_00ss ordersheet" xfId="3377" xr:uid="{54DCEB90-CA71-4F58-AF32-DD22FDF4CABF}"/>
    <cellStyle name="표준_(정보부문)월별인원계획" xfId="53" xr:uid="{00000000-0005-0000-0000-00003F000000}"/>
    <cellStyle name="一般 2" xfId="3378" xr:uid="{7AB662E4-EE33-447A-9AB5-CDC063E4C388}"/>
    <cellStyle name="一般 2 2" xfId="3379" xr:uid="{0B6F1B9A-3126-43DE-B8B0-F7E4E6389FDF}"/>
    <cellStyle name="一般 2 2 2" xfId="3380" xr:uid="{E4260356-552E-4371-B696-087153D3390A}"/>
    <cellStyle name="一般 2 2 3" xfId="3381" xr:uid="{049920D4-B33F-40CF-A807-DA150CF60551}"/>
    <cellStyle name="一般 2 3" xfId="3382" xr:uid="{CD52CCBE-CD42-49A1-8246-1B27AE64C740}"/>
    <cellStyle name="一般 2 4" xfId="3383" xr:uid="{A6B8D967-23AF-4932-B550-F4D4A05F924E}"/>
    <cellStyle name="一般 2 5" xfId="3384" xr:uid="{B10DDE17-A1EF-4B3D-99E3-FA2552FD698F}"/>
    <cellStyle name="一般_00Q3902REV.1" xfId="3385" xr:uid="{EFB649DA-130F-481F-9B48-FD0E6FA5BA27}"/>
    <cellStyle name="中等" xfId="3386" xr:uid="{5590592D-3D35-4B14-AF5F-8B2460DC99B1}"/>
    <cellStyle name="中等 2" xfId="3387" xr:uid="{53D5FD71-5269-48A8-AFE2-5C9C9F847C41}"/>
    <cellStyle name="中等 2 2" xfId="3388" xr:uid="{25A2F979-EE43-4FA8-B711-0C812EF354C8}"/>
    <cellStyle name="中等 3" xfId="3389" xr:uid="{CEAD34CD-425E-4371-8AE7-C659D1F39D33}"/>
    <cellStyle name="中等 4" xfId="3390" xr:uid="{BB603B2C-2660-4923-9E69-C33037C4E546}"/>
    <cellStyle name="備註" xfId="3391" xr:uid="{3ED15F9C-5F6A-4B44-A986-94FE3E91FC2B}"/>
    <cellStyle name="備註 2" xfId="3392" xr:uid="{609D5C1F-01EA-4F9D-B4C6-29AA17B348AF}"/>
    <cellStyle name="備註 2 2" xfId="3393" xr:uid="{BC3D44E6-13C2-4C59-AD27-2BFAF5862065}"/>
    <cellStyle name="備註 2 2 2" xfId="3394" xr:uid="{9D4ACCCB-A60D-432B-B4C4-9006B4921C1D}"/>
    <cellStyle name="備註 2 3" xfId="3395" xr:uid="{DF0DA4E3-D2CE-4660-AD6C-B1E47637FB29}"/>
    <cellStyle name="備註 2 3 2" xfId="3396" xr:uid="{0F89110A-D4F2-46C3-8E34-67DF51388D4D}"/>
    <cellStyle name="備註 2 4" xfId="3397" xr:uid="{CD2C720D-DF44-45DA-8120-E95FA0FD87EE}"/>
    <cellStyle name="備註 2 4 2" xfId="3398" xr:uid="{78B7E055-E976-4186-9809-9A8D4C7A7929}"/>
    <cellStyle name="備註 3" xfId="3399" xr:uid="{C6F5FCF3-0386-4D1F-825B-ED5B8BF14F80}"/>
    <cellStyle name="備註 3 2" xfId="3400" xr:uid="{E1D1E4C9-2664-47E6-9E17-F42BD26027A1}"/>
    <cellStyle name="備註 4" xfId="3401" xr:uid="{D07E03A4-DF8D-453C-A691-9AD51FA2E5F2}"/>
    <cellStyle name="備註 4 2" xfId="3402" xr:uid="{5BC05360-BA58-446E-96EB-589A3EB539E0}"/>
    <cellStyle name="備註 5" xfId="3403" xr:uid="{7A581C3D-0906-4C18-B173-3EE04D2442D4}"/>
    <cellStyle name="備註 5 2" xfId="3404" xr:uid="{1EAF1BA5-BF44-470C-8D68-59E7E3A208D9}"/>
    <cellStyle name="千分位[0]_00Q3902REV.1" xfId="3405" xr:uid="{A97BF063-C2D1-4970-AA17-6EBE5974DA44}"/>
    <cellStyle name="千分位_00Q3902REV.1" xfId="3406" xr:uid="{0680B9EE-F5DA-4AA9-8E1D-D5BE48EC83B8}"/>
    <cellStyle name="合計" xfId="3407" xr:uid="{3205DBFE-A710-435B-9540-8E7637F19777}"/>
    <cellStyle name="合計 2" xfId="3408" xr:uid="{564EFC4D-3D48-4D5A-B4E9-0C3277CAB7D1}"/>
    <cellStyle name="合計 2 2" xfId="3409" xr:uid="{2A7C0566-6341-4023-A299-23AA456A37AF}"/>
    <cellStyle name="合計 2 3" xfId="3410" xr:uid="{31E44E52-5808-431B-847C-6A0E68491FD7}"/>
    <cellStyle name="合計 3" xfId="3411" xr:uid="{F144011E-AB75-4D34-A62A-3B607AA080F4}"/>
    <cellStyle name="合計 3 2" xfId="3412" xr:uid="{27967196-A645-4843-BCA2-225E18E15B76}"/>
    <cellStyle name="合計 4" xfId="3413" xr:uid="{2DFD7C10-0396-4E10-9DC5-A04657A90413}"/>
    <cellStyle name="合計 4 2" xfId="3414" xr:uid="{F1E8CA72-0821-4E7A-B807-EC50C95E99D5}"/>
    <cellStyle name="壞" xfId="3415" xr:uid="{EC5FCC40-3267-4588-8E49-D99819603D39}"/>
    <cellStyle name="壞 2" xfId="3416" xr:uid="{24E39C75-2D15-4EE6-8DDB-C0550F847646}"/>
    <cellStyle name="壞 2 2" xfId="3417" xr:uid="{81177065-4E55-4E7E-9F98-34B432DBEB37}"/>
    <cellStyle name="壞 3" xfId="3418" xr:uid="{00781903-C2C9-47E9-AD32-0652D75E3770}"/>
    <cellStyle name="壞 4" xfId="3419" xr:uid="{A01504D7-37C1-4390-A02B-10C7B4A7B0F0}"/>
    <cellStyle name="壞_FANTASTS PACKING LIST 12-01-11" xfId="3420" xr:uid="{805CD151-9A22-4BF7-ABDF-4BF909B8F326}"/>
    <cellStyle name="壞_FANTASTS PACKING LIST 12-01-11 2" xfId="3421" xr:uid="{A22052FC-AA6F-420D-9AAE-8FA30AB85FC8}"/>
    <cellStyle name="壞_If Enterprise 12-1-2011-DHL-01ctn-USA-Born Yesterday" xfId="3422" xr:uid="{2D8A595D-4D7A-4616-852C-4F3D10537006}"/>
    <cellStyle name="壞_If Enterprise 12-1-2011-DHL-01ctn-USA-Born Yesterday 2" xfId="3423" xr:uid="{63AD2A72-C430-422C-A83C-E638103AF5A9}"/>
    <cellStyle name="壞_Kotai fabric Purchase order TINWELL  BISMARK" xfId="3424" xr:uid="{848A1396-3134-491B-BB3C-B05CBA08DF6E}"/>
    <cellStyle name="壞_Kotai fabric Purchase order TINWELL  BISMARK 2" xfId="3425" xr:uid="{C9BFD640-4FAA-4438-AC2E-AF92BE4B91DE}"/>
    <cellStyle name="壞_Kotai fabric Purchase order TINWELL  BISMARK 3" xfId="3426" xr:uid="{C3D787B9-2C4E-4AF8-A2F1-72F48612C22E}"/>
    <cellStyle name="壞_Kotai fabric Purchase order TINWELL  BISMARK 4" xfId="3427" xr:uid="{0A8953F7-FD51-455D-AA29-DB3355BBE48E}"/>
    <cellStyle name="好" xfId="3428" xr:uid="{E5813504-CFA5-4C27-8728-37BE0546CF56}"/>
    <cellStyle name="好 2" xfId="3429" xr:uid="{0A98D111-3C7B-49B2-BF6B-BC191E80C184}"/>
    <cellStyle name="好 2 2" xfId="3430" xr:uid="{7288BCED-8BE1-460B-A5D4-B29C17783A49}"/>
    <cellStyle name="好 3" xfId="3431" xr:uid="{C7D6F38B-DD96-427B-BF8F-9EDD7261B813}"/>
    <cellStyle name="好 4" xfId="3432" xr:uid="{6FF81E55-6663-4C4F-B730-F91516404BE4}"/>
    <cellStyle name="好_Kotai fabric Purchase order TINWELL  BISMARK" xfId="3433" xr:uid="{605CA811-3E74-45E7-A844-9DFF506DA07F}"/>
    <cellStyle name="好_Kotai fabric Purchase order TINWELL  BISMARK 2" xfId="3434" xr:uid="{06257454-0EC6-4896-A0A2-8D9AC0A4DF3B}"/>
    <cellStyle name="好_Kotai fabric Purchase order TINWELL  BISMARK 3" xfId="3435" xr:uid="{0F9250C3-B719-4250-9AC0-486600414B56}"/>
    <cellStyle name="好_Kotai fabric Purchase order TINWELL  BISMARK 4" xfId="3436" xr:uid="{861F6D78-DB58-4ED3-A55D-7BE615EEA9AD}"/>
    <cellStyle name="常规 2" xfId="3437" xr:uid="{FA9FC99F-546C-4E82-8129-A5A39144CD79}"/>
    <cellStyle name="常规 3" xfId="3438" xr:uid="{A80CDE6A-AFDE-430F-BE0D-13051080CB74}"/>
    <cellStyle name="常规_1712 # ZHE ZIANG CHENGDA" xfId="3439" xr:uid="{7C2E6E27-3B8D-4CA7-BB5B-E89B979DDF9A}"/>
    <cellStyle name="桁区切り_工費" xfId="3440" xr:uid="{11C45A54-9ADF-4E6E-A369-988A46D15B54}"/>
    <cellStyle name="標準_工費" xfId="3441" xr:uid="{E7D01091-2CFE-4BB5-A2C9-123672E9CBDF}"/>
    <cellStyle name="標題" xfId="3442" xr:uid="{8E6297A7-3A5C-4D30-89A7-46B846F3B5C5}"/>
    <cellStyle name="標題 1" xfId="3443" xr:uid="{5B7ECFDB-0166-4DD1-92D0-C10867D917D1}"/>
    <cellStyle name="標題 1 2" xfId="3444" xr:uid="{27EE3EC2-0F8F-4CA8-9129-A82168942073}"/>
    <cellStyle name="標題 1 2 2" xfId="3445" xr:uid="{1D948D24-A846-405C-A8F7-4739FCB42135}"/>
    <cellStyle name="標題 1 3" xfId="3446" xr:uid="{B3016A3C-64DD-449C-8A21-30F9715C0C69}"/>
    <cellStyle name="標題 1 4" xfId="3447" xr:uid="{57BAF830-D258-4342-BB42-96BFE05809C7}"/>
    <cellStyle name="標題 2" xfId="3448" xr:uid="{79F996C5-2F1D-4724-8FA7-F29C619E3656}"/>
    <cellStyle name="標題 2 2" xfId="3449" xr:uid="{14D8CEA8-4F0D-49FC-B5BC-0995012EE99F}"/>
    <cellStyle name="標題 2 2 2" xfId="3450" xr:uid="{1C69BF80-7E29-4025-BDB7-D306C8C21F97}"/>
    <cellStyle name="標題 2 3" xfId="3451" xr:uid="{4757BFAC-7EC8-4CF3-85E6-B85FA9CAC60E}"/>
    <cellStyle name="標題 2 4" xfId="3452" xr:uid="{AD59C8D0-BCE9-4A50-8F63-0D4E36898946}"/>
    <cellStyle name="標題 3" xfId="3453" xr:uid="{B20D0EFA-9712-437C-B082-7721EE3EE8D2}"/>
    <cellStyle name="標題 3 2" xfId="3454" xr:uid="{EEF103AF-F785-4054-B340-A7A6BF3F47FA}"/>
    <cellStyle name="標題 3 2 2" xfId="3455" xr:uid="{3C7AA6BD-974D-4635-A966-65B2A27792C1}"/>
    <cellStyle name="標題 3 3" xfId="3456" xr:uid="{4DC09E41-8036-4F59-92FB-845DC5FEAE84}"/>
    <cellStyle name="標題 3 4" xfId="3457" xr:uid="{4A7B2A64-6314-42A4-8DD8-F4E270ADAD71}"/>
    <cellStyle name="標題 4" xfId="3458" xr:uid="{252593A1-46D5-4CE0-9966-595022BE3327}"/>
    <cellStyle name="標題 4 2" xfId="3459" xr:uid="{294B019E-7DEC-4BFD-B00B-C8F5B55006F9}"/>
    <cellStyle name="標題 4 2 2" xfId="3460" xr:uid="{A3637345-4505-497E-9DED-E015BF24E93E}"/>
    <cellStyle name="標題 4 3" xfId="3461" xr:uid="{E6C9EFE8-BAF6-4A05-A77D-86BA818663B6}"/>
    <cellStyle name="標題 4 4" xfId="3462" xr:uid="{7927BF23-8F2C-4A7E-8ACB-9A2E8A492069}"/>
    <cellStyle name="標題 5" xfId="3463" xr:uid="{16532830-85B1-4241-9BD7-0D71BEA1A2B8}"/>
    <cellStyle name="標題 5 2" xfId="3464" xr:uid="{BFE3D692-5757-4AA1-B810-F275C698E99D}"/>
    <cellStyle name="標題 6" xfId="3465" xr:uid="{819B122E-ADEC-4BD4-8298-A01D6FDA927C}"/>
    <cellStyle name="標題 7" xfId="3466" xr:uid="{CBDC1526-5D27-4142-B388-F6AC5A0A045D}"/>
    <cellStyle name="標題_FANTASTS PACKING LIST 12-01-11" xfId="3467" xr:uid="{8A5F7850-4C9A-4E87-A2F7-CDC99354BA99}"/>
    <cellStyle name="檢查儲存格" xfId="3468" xr:uid="{AEDD8E99-04D5-4BED-9AA9-62D7B784DFB7}"/>
    <cellStyle name="檢查儲存格 2" xfId="3469" xr:uid="{21E86C2B-74A8-4949-8020-CC4665383855}"/>
    <cellStyle name="檢查儲存格 2 2" xfId="3470" xr:uid="{362F0760-CCED-407C-8A94-453ED63E9573}"/>
    <cellStyle name="檢查儲存格 3" xfId="3471" xr:uid="{E5732D92-AFC0-4D45-8CD7-A2F7D6EA1115}"/>
    <cellStyle name="檢查儲存格 4" xfId="3472" xr:uid="{B6088280-227C-4DA5-A3EF-30066CB2AACD}"/>
    <cellStyle name="計算方式" xfId="3473" xr:uid="{964CC1DE-A17E-44A4-854C-DD011BFC3EB6}"/>
    <cellStyle name="計算方式 2" xfId="3474" xr:uid="{AEFAD8B4-4E04-42BA-96BC-C70282A747E2}"/>
    <cellStyle name="計算方式 2 2" xfId="3475" xr:uid="{CF3BB88B-A31D-4BB5-AF80-C63C7355503E}"/>
    <cellStyle name="計算方式 2 3" xfId="3476" xr:uid="{2FCBB12D-8214-4577-91B4-8EBAC585CEC8}"/>
    <cellStyle name="計算方式 3" xfId="3477" xr:uid="{1D848C40-0F1A-4858-82BC-D6CE91B6A697}"/>
    <cellStyle name="計算方式 3 2" xfId="3478" xr:uid="{13458923-3743-4F69-8F55-D08725B4FE4C}"/>
    <cellStyle name="計算方式 4" xfId="3479" xr:uid="{05EB9D6B-E403-4FA2-877D-3166A7377B1D}"/>
    <cellStyle name="計算方式 4 2" xfId="3480" xr:uid="{96491DFB-208E-483D-9F09-4581F580E418}"/>
    <cellStyle name="計算方式 5" xfId="3481" xr:uid="{4C5E1F2B-0D09-45F9-BB13-1086B787CCF6}"/>
    <cellStyle name="說明文字" xfId="3482" xr:uid="{73905B65-F277-4E58-B058-BF2E3A8A0810}"/>
    <cellStyle name="說明文字 2" xfId="3483" xr:uid="{C34BA50E-01DC-4AF9-8E8C-0C9A81215C75}"/>
    <cellStyle name="說明文字 2 2" xfId="3484" xr:uid="{56E56899-56F9-44C0-A26D-0C8961792690}"/>
    <cellStyle name="說明文字 3" xfId="3485" xr:uid="{421139AF-8732-42D6-A198-B3B6D1830E3B}"/>
    <cellStyle name="說明文字 4" xfId="3486" xr:uid="{B50072DD-96E7-4A8C-9DAD-0A09846BC0F7}"/>
    <cellStyle name="警告文字" xfId="3487" xr:uid="{4882DB83-D777-477E-9D0F-2B6DA2116C2D}"/>
    <cellStyle name="警告文字 2" xfId="3488" xr:uid="{CDBADCDA-C858-4067-B661-C44E84E68394}"/>
    <cellStyle name="警告文字 2 2" xfId="3489" xr:uid="{7E39C75E-C95E-4544-8607-D164FAAE036E}"/>
    <cellStyle name="警告文字 3" xfId="3490" xr:uid="{42DD8104-7628-4BA9-AD81-EC5B301CBC24}"/>
    <cellStyle name="警告文字 4" xfId="3491" xr:uid="{525E3D6E-025C-48F3-9FB7-FEF7D25C2B7B}"/>
    <cellStyle name="貨幣 [0]_00Q3902REV.1" xfId="3492" xr:uid="{DA9DC751-6CE1-4008-AA98-4E9DFECBCEC1}"/>
    <cellStyle name="貨幣[0]_BRE" xfId="3493" xr:uid="{A725D1DB-E638-4124-B6A2-9A432314B67E}"/>
    <cellStyle name="貨幣_00Q3902REV.1" xfId="3494" xr:uid="{598E2B7A-ADEA-44E6-8BEF-00370B739957}"/>
    <cellStyle name="輔色1" xfId="3495" xr:uid="{E4289304-5D7D-411E-BEC7-11BE43764F24}"/>
    <cellStyle name="輔色1 2" xfId="3496" xr:uid="{B1C5D4AB-4978-4D9E-8CE9-34B81DBE44E6}"/>
    <cellStyle name="輔色1 2 2" xfId="3497" xr:uid="{89FFC612-DFE1-49A5-9896-E2FFFA0AA610}"/>
    <cellStyle name="輔色1 3" xfId="3498" xr:uid="{55565BC3-9643-4320-9119-44058F65C0C7}"/>
    <cellStyle name="輔色1 4" xfId="3499" xr:uid="{B1161226-EB80-48FF-841A-606A99735232}"/>
    <cellStyle name="輔色2" xfId="3500" xr:uid="{F6016A36-3EC2-45F5-BCE0-D78E29F8230D}"/>
    <cellStyle name="輔色2 2" xfId="3501" xr:uid="{1BA47B21-065D-4C30-899A-D3E5ED9AF97A}"/>
    <cellStyle name="輔色2 2 2" xfId="3502" xr:uid="{91348F74-86FF-43D9-B168-8CB9E6A17EE8}"/>
    <cellStyle name="輔色2 3" xfId="3503" xr:uid="{B173F494-C1CE-4D75-97BA-06F50DBE3195}"/>
    <cellStyle name="輔色2 4" xfId="3504" xr:uid="{6DA45F70-261C-4842-8012-B286C8041739}"/>
    <cellStyle name="輔色3" xfId="3505" xr:uid="{9C0FEC25-BBBD-4BDA-B374-77320530EAAE}"/>
    <cellStyle name="輔色3 2" xfId="3506" xr:uid="{9D115172-BCC6-412B-A142-73C2B9907DBC}"/>
    <cellStyle name="輔色3 2 2" xfId="3507" xr:uid="{40DB2080-719F-40BB-BA8A-A5130ADB5075}"/>
    <cellStyle name="輔色3 3" xfId="3508" xr:uid="{1B755D35-ABFA-437E-B349-1ECFEF599CDD}"/>
    <cellStyle name="輔色3 4" xfId="3509" xr:uid="{C5D74E3C-6570-412D-AF64-C9ED593920B0}"/>
    <cellStyle name="輔色4" xfId="3510" xr:uid="{F1EAC939-8351-4A3E-A57A-B3DC2E97AB54}"/>
    <cellStyle name="輔色4 2" xfId="3511" xr:uid="{0E4DBD1A-E9AF-4B43-A270-35491710A88D}"/>
    <cellStyle name="輔色4 2 2" xfId="3512" xr:uid="{604057FC-D697-40E6-8FB8-43F7C1F63FDF}"/>
    <cellStyle name="輔色4 3" xfId="3513" xr:uid="{969A1764-C2C5-4B3D-979F-4DD151F0C2FA}"/>
    <cellStyle name="輔色4 4" xfId="3514" xr:uid="{733B28AA-5137-495F-988F-9F04200DC95A}"/>
    <cellStyle name="輔色5" xfId="3515" xr:uid="{C655110F-C6DA-4F82-8BBE-84CFD4023495}"/>
    <cellStyle name="輔色5 2" xfId="3516" xr:uid="{2E16FAAD-85D1-482C-9B76-8579B82E9F74}"/>
    <cellStyle name="輔色5 2 2" xfId="3517" xr:uid="{B5D3B8A6-0D33-4553-A8B9-0C9978FB2718}"/>
    <cellStyle name="輔色5 3" xfId="3518" xr:uid="{D73FD2AA-8476-463F-AC1E-C037C7DE756A}"/>
    <cellStyle name="輔色5 4" xfId="3519" xr:uid="{403BE314-433B-4144-A3A1-3328B7139551}"/>
    <cellStyle name="輔色6" xfId="3520" xr:uid="{2D04F0D0-6EA3-4A01-813C-DA911F87859D}"/>
    <cellStyle name="輔色6 2" xfId="3521" xr:uid="{F8FD86E3-BA78-4EFB-BB6D-C8783CBF5DBE}"/>
    <cellStyle name="輔色6 2 2" xfId="3522" xr:uid="{9EE1DC06-B5A7-46CE-8874-EC4CB76396CD}"/>
    <cellStyle name="輔色6 3" xfId="3523" xr:uid="{8AD666D1-8845-4BDC-87CA-9076CF1EF637}"/>
    <cellStyle name="輔色6 4" xfId="3524" xr:uid="{55EC02D7-3D5E-4BEF-85C5-0E47BBD24C8D}"/>
    <cellStyle name="輸入" xfId="3525" xr:uid="{69748C32-DB6C-4E9D-B6F0-A3558E18A79A}"/>
    <cellStyle name="輸入 2" xfId="3526" xr:uid="{6149F20A-5B32-4D3A-A216-5F8FC144B98E}"/>
    <cellStyle name="輸入 2 2" xfId="3527" xr:uid="{B7CEC5BA-1EFB-4302-93EA-0D0C56287CA4}"/>
    <cellStyle name="輸入 2 3" xfId="3528" xr:uid="{F61D3BE1-D43A-411A-B7AF-A6B12636D2C1}"/>
    <cellStyle name="輸入 3" xfId="3529" xr:uid="{7AD27C09-4C35-45A3-B01E-59F0D5C1F805}"/>
    <cellStyle name="輸入 3 2" xfId="3530" xr:uid="{6F3C266A-30D7-4024-8668-B80C357DA7BA}"/>
    <cellStyle name="輸入 4" xfId="3531" xr:uid="{55640259-4DA5-4C7A-92A0-2BC3B20DE75A}"/>
    <cellStyle name="輸入 4 2" xfId="3532" xr:uid="{CF388C7C-168D-4ADB-8AF6-42C1B0A00F5B}"/>
    <cellStyle name="輸入 5" xfId="3533" xr:uid="{E31B16D6-B90C-4F07-8BF2-7D1B0E56FE2C}"/>
    <cellStyle name="輸出" xfId="3534" xr:uid="{3000D373-4F23-4712-A5F5-0D3EF34009EE}"/>
    <cellStyle name="輸出 2" xfId="3535" xr:uid="{921585BB-EF08-49F4-96DC-5EAE6B81FCD6}"/>
    <cellStyle name="輸出 2 2" xfId="3536" xr:uid="{429036BE-8229-4097-8445-A28BC4A847A2}"/>
    <cellStyle name="輸出 2 3" xfId="3537" xr:uid="{E196E428-B75E-4898-B90E-300B1C6CBEC1}"/>
    <cellStyle name="輸出 3" xfId="3538" xr:uid="{1EE214F4-0E9B-4877-B53A-B2872B742384}"/>
    <cellStyle name="輸出 3 2" xfId="3539" xr:uid="{6CEE28B4-B97B-451F-B048-1DBE0FB148CF}"/>
    <cellStyle name="輸出 4" xfId="3540" xr:uid="{9271D859-E6E5-4D26-BD3F-B4233926DAA4}"/>
    <cellStyle name="輸出 4 2" xfId="3541" xr:uid="{6D039D59-5993-4ACC-8455-C8BFEF687DBF}"/>
    <cellStyle name="連結的儲存格" xfId="3542" xr:uid="{A2E179A2-7287-488B-B1BF-E2FCCBEA3E1F}"/>
    <cellStyle name="連結的儲存格 2" xfId="3543" xr:uid="{8C8E91D3-F31C-4581-A2E6-C81CFCE0FFFF}"/>
    <cellStyle name="連結的儲存格 2 2" xfId="3544" xr:uid="{73FA4FE6-EA58-4578-8B0F-31E4CCCDB1D7}"/>
    <cellStyle name="連結的儲存格 3" xfId="3545" xr:uid="{B1878DE5-379C-41F0-9EE7-64C4065785C5}"/>
    <cellStyle name="連結的儲存格 4" xfId="3546" xr:uid="{384A1DCA-F14A-4045-AA04-6A37722CDA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calcChain" Target="calcChain.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png"/><Relationship Id="rId3" Type="http://schemas.microsoft.com/office/2007/relationships/hdphoto" Target="../media/hdphoto1.wdp"/><Relationship Id="rId7" Type="http://schemas.openxmlformats.org/officeDocument/2006/relationships/image" Target="../media/image10.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13</xdr:col>
      <xdr:colOff>214312</xdr:colOff>
      <xdr:row>4</xdr:row>
      <xdr:rowOff>23813</xdr:rowOff>
    </xdr:from>
    <xdr:to>
      <xdr:col>15</xdr:col>
      <xdr:colOff>1000125</xdr:colOff>
      <xdr:row>8</xdr:row>
      <xdr:rowOff>111515</xdr:rowOff>
    </xdr:to>
    <xdr:pic>
      <xdr:nvPicPr>
        <xdr:cNvPr id="2" name="Picture 1">
          <a:extLst>
            <a:ext uri="{FF2B5EF4-FFF2-40B4-BE49-F238E27FC236}">
              <a16:creationId xmlns:a16="http://schemas.microsoft.com/office/drawing/2014/main" id="{40AF021F-4048-4EA8-814E-822468D441B1}"/>
            </a:ext>
          </a:extLst>
        </xdr:cNvPr>
        <xdr:cNvPicPr>
          <a:picLocks noChangeAspect="1"/>
        </xdr:cNvPicPr>
      </xdr:nvPicPr>
      <xdr:blipFill>
        <a:blip xmlns:r="http://schemas.openxmlformats.org/officeDocument/2006/relationships" r:embed="rId1"/>
        <a:stretch>
          <a:fillRect/>
        </a:stretch>
      </xdr:blipFill>
      <xdr:spPr>
        <a:xfrm>
          <a:off x="18264187" y="2095501"/>
          <a:ext cx="2595563" cy="19450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3889383</xdr:colOff>
      <xdr:row>19</xdr:row>
      <xdr:rowOff>698502</xdr:rowOff>
    </xdr:from>
    <xdr:to>
      <xdr:col>1</xdr:col>
      <xdr:colOff>8157179</xdr:colOff>
      <xdr:row>19</xdr:row>
      <xdr:rowOff>1508125</xdr:rowOff>
    </xdr:to>
    <xdr:pic>
      <xdr:nvPicPr>
        <xdr:cNvPr id="2" name="Picture 1">
          <a:extLst>
            <a:ext uri="{FF2B5EF4-FFF2-40B4-BE49-F238E27FC236}">
              <a16:creationId xmlns:a16="http://schemas.microsoft.com/office/drawing/2014/main" id="{642B29FA-ECD9-4E69-8A32-D638C2925D78}"/>
            </a:ext>
          </a:extLst>
        </xdr:cNvPr>
        <xdr:cNvPicPr>
          <a:picLocks noChangeAspect="1"/>
        </xdr:cNvPicPr>
      </xdr:nvPicPr>
      <xdr:blipFill rotWithShape="1">
        <a:blip xmlns:r="http://schemas.openxmlformats.org/officeDocument/2006/relationships" r:embed="rId1"/>
        <a:srcRect l="21406" r="22681"/>
        <a:stretch/>
      </xdr:blipFill>
      <xdr:spPr>
        <a:xfrm rot="16200000">
          <a:off x="9452282" y="24258291"/>
          <a:ext cx="809623" cy="4267796"/>
        </a:xfrm>
        <a:prstGeom prst="rect">
          <a:avLst/>
        </a:prstGeom>
      </xdr:spPr>
    </xdr:pic>
    <xdr:clientData/>
  </xdr:twoCellAnchor>
  <xdr:twoCellAnchor editAs="oneCell">
    <xdr:from>
      <xdr:col>1</xdr:col>
      <xdr:colOff>1643063</xdr:colOff>
      <xdr:row>15</xdr:row>
      <xdr:rowOff>292283</xdr:rowOff>
    </xdr:from>
    <xdr:to>
      <xdr:col>1</xdr:col>
      <xdr:colOff>8191500</xdr:colOff>
      <xdr:row>15</xdr:row>
      <xdr:rowOff>2382209</xdr:rowOff>
    </xdr:to>
    <xdr:pic>
      <xdr:nvPicPr>
        <xdr:cNvPr id="8" name="Picture 7">
          <a:extLst>
            <a:ext uri="{FF2B5EF4-FFF2-40B4-BE49-F238E27FC236}">
              <a16:creationId xmlns:a16="http://schemas.microsoft.com/office/drawing/2014/main" id="{7349ED95-6DBE-49D5-942F-DEF37C236347}"/>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41000"/>
                  </a14:imgEffect>
                </a14:imgLayer>
              </a14:imgProps>
            </a:ext>
          </a:extLst>
        </a:blip>
        <a:stretch>
          <a:fillRect/>
        </a:stretch>
      </xdr:blipFill>
      <xdr:spPr>
        <a:xfrm rot="5400000">
          <a:off x="7706132" y="18684652"/>
          <a:ext cx="2089926" cy="6548437"/>
        </a:xfrm>
        <a:prstGeom prst="rect">
          <a:avLst/>
        </a:prstGeom>
      </xdr:spPr>
    </xdr:pic>
    <xdr:clientData/>
  </xdr:twoCellAnchor>
  <xdr:twoCellAnchor editAs="oneCell">
    <xdr:from>
      <xdr:col>1</xdr:col>
      <xdr:colOff>1214437</xdr:colOff>
      <xdr:row>26</xdr:row>
      <xdr:rowOff>520008</xdr:rowOff>
    </xdr:from>
    <xdr:to>
      <xdr:col>1</xdr:col>
      <xdr:colOff>7824787</xdr:colOff>
      <xdr:row>27</xdr:row>
      <xdr:rowOff>1564829</xdr:rowOff>
    </xdr:to>
    <xdr:pic>
      <xdr:nvPicPr>
        <xdr:cNvPr id="9" name="Picture 8">
          <a:extLst>
            <a:ext uri="{FF2B5EF4-FFF2-40B4-BE49-F238E27FC236}">
              <a16:creationId xmlns:a16="http://schemas.microsoft.com/office/drawing/2014/main" id="{2B04C74F-8598-4CC4-AA69-1FF86CFA47EC}"/>
            </a:ext>
          </a:extLst>
        </xdr:cNvPr>
        <xdr:cNvPicPr>
          <a:picLocks noChangeAspect="1"/>
        </xdr:cNvPicPr>
      </xdr:nvPicPr>
      <xdr:blipFill>
        <a:blip xmlns:r="http://schemas.openxmlformats.org/officeDocument/2006/relationships" r:embed="rId4"/>
        <a:stretch>
          <a:fillRect/>
        </a:stretch>
      </xdr:blipFill>
      <xdr:spPr>
        <a:xfrm>
          <a:off x="5048250" y="28428258"/>
          <a:ext cx="6610350" cy="2521196"/>
        </a:xfrm>
        <a:prstGeom prst="rect">
          <a:avLst/>
        </a:prstGeom>
      </xdr:spPr>
    </xdr:pic>
    <xdr:clientData/>
  </xdr:twoCellAnchor>
  <xdr:twoCellAnchor editAs="oneCell">
    <xdr:from>
      <xdr:col>1</xdr:col>
      <xdr:colOff>6667499</xdr:colOff>
      <xdr:row>22</xdr:row>
      <xdr:rowOff>120174</xdr:rowOff>
    </xdr:from>
    <xdr:to>
      <xdr:col>1</xdr:col>
      <xdr:colOff>8325248</xdr:colOff>
      <xdr:row>23</xdr:row>
      <xdr:rowOff>1338769</xdr:rowOff>
    </xdr:to>
    <xdr:pic>
      <xdr:nvPicPr>
        <xdr:cNvPr id="11" name="Picture 10">
          <a:extLst>
            <a:ext uri="{FF2B5EF4-FFF2-40B4-BE49-F238E27FC236}">
              <a16:creationId xmlns:a16="http://schemas.microsoft.com/office/drawing/2014/main" id="{CD578729-C2C7-1710-2C55-EB5AD31AF4B7}"/>
            </a:ext>
          </a:extLst>
        </xdr:cNvPr>
        <xdr:cNvPicPr>
          <a:picLocks noChangeAspect="1"/>
        </xdr:cNvPicPr>
      </xdr:nvPicPr>
      <xdr:blipFill>
        <a:blip xmlns:r="http://schemas.openxmlformats.org/officeDocument/2006/relationships" r:embed="rId5"/>
        <a:stretch>
          <a:fillRect/>
        </a:stretch>
      </xdr:blipFill>
      <xdr:spPr>
        <a:xfrm>
          <a:off x="10501312" y="24242237"/>
          <a:ext cx="1657749" cy="2123471"/>
        </a:xfrm>
        <a:prstGeom prst="rect">
          <a:avLst/>
        </a:prstGeom>
      </xdr:spPr>
    </xdr:pic>
    <xdr:clientData/>
  </xdr:twoCellAnchor>
  <xdr:twoCellAnchor editAs="oneCell">
    <xdr:from>
      <xdr:col>1</xdr:col>
      <xdr:colOff>4778378</xdr:colOff>
      <xdr:row>17</xdr:row>
      <xdr:rowOff>341314</xdr:rowOff>
    </xdr:from>
    <xdr:to>
      <xdr:col>1</xdr:col>
      <xdr:colOff>6574095</xdr:colOff>
      <xdr:row>17</xdr:row>
      <xdr:rowOff>2251316</xdr:rowOff>
    </xdr:to>
    <xdr:pic>
      <xdr:nvPicPr>
        <xdr:cNvPr id="6" name="Picture 5">
          <a:extLst>
            <a:ext uri="{FF2B5EF4-FFF2-40B4-BE49-F238E27FC236}">
              <a16:creationId xmlns:a16="http://schemas.microsoft.com/office/drawing/2014/main" id="{DA851B3E-A9AC-4A51-B82F-7364131A3B1F}"/>
            </a:ext>
          </a:extLst>
        </xdr:cNvPr>
        <xdr:cNvPicPr>
          <a:picLocks noChangeAspect="1"/>
        </xdr:cNvPicPr>
      </xdr:nvPicPr>
      <xdr:blipFill>
        <a:blip xmlns:r="http://schemas.openxmlformats.org/officeDocument/2006/relationships" r:embed="rId6"/>
        <a:stretch>
          <a:fillRect/>
        </a:stretch>
      </xdr:blipFill>
      <xdr:spPr>
        <a:xfrm rot="16200000">
          <a:off x="8555049" y="24639581"/>
          <a:ext cx="1910002" cy="1795717"/>
        </a:xfrm>
        <a:prstGeom prst="rect">
          <a:avLst/>
        </a:prstGeom>
      </xdr:spPr>
    </xdr:pic>
    <xdr:clientData/>
  </xdr:twoCellAnchor>
  <xdr:twoCellAnchor editAs="oneCell">
    <xdr:from>
      <xdr:col>1</xdr:col>
      <xdr:colOff>4454526</xdr:colOff>
      <xdr:row>13</xdr:row>
      <xdr:rowOff>533223</xdr:rowOff>
    </xdr:from>
    <xdr:to>
      <xdr:col>1</xdr:col>
      <xdr:colOff>7358062</xdr:colOff>
      <xdr:row>13</xdr:row>
      <xdr:rowOff>2219499</xdr:rowOff>
    </xdr:to>
    <xdr:pic>
      <xdr:nvPicPr>
        <xdr:cNvPr id="3" name="Picture 2">
          <a:extLst>
            <a:ext uri="{FF2B5EF4-FFF2-40B4-BE49-F238E27FC236}">
              <a16:creationId xmlns:a16="http://schemas.microsoft.com/office/drawing/2014/main" id="{24ADD2E1-E1AD-4983-8A5D-55334E45FFC1}"/>
            </a:ext>
          </a:extLst>
        </xdr:cNvPr>
        <xdr:cNvPicPr>
          <a:picLocks noChangeAspect="1"/>
        </xdr:cNvPicPr>
      </xdr:nvPicPr>
      <xdr:blipFill>
        <a:blip xmlns:r="http://schemas.openxmlformats.org/officeDocument/2006/relationships" r:embed="rId7"/>
        <a:stretch>
          <a:fillRect/>
        </a:stretch>
      </xdr:blipFill>
      <xdr:spPr>
        <a:xfrm rot="16200000">
          <a:off x="8896969" y="16855281"/>
          <a:ext cx="1686276" cy="2903536"/>
        </a:xfrm>
        <a:prstGeom prst="rect">
          <a:avLst/>
        </a:prstGeom>
      </xdr:spPr>
    </xdr:pic>
    <xdr:clientData/>
  </xdr:twoCellAnchor>
  <xdr:twoCellAnchor>
    <xdr:from>
      <xdr:col>1</xdr:col>
      <xdr:colOff>9501187</xdr:colOff>
      <xdr:row>1</xdr:row>
      <xdr:rowOff>1</xdr:rowOff>
    </xdr:from>
    <xdr:to>
      <xdr:col>1</xdr:col>
      <xdr:colOff>11185316</xdr:colOff>
      <xdr:row>3</xdr:row>
      <xdr:rowOff>309563</xdr:rowOff>
    </xdr:to>
    <xdr:pic>
      <xdr:nvPicPr>
        <xdr:cNvPr id="5" name="Picture 4">
          <a:extLst>
            <a:ext uri="{FF2B5EF4-FFF2-40B4-BE49-F238E27FC236}">
              <a16:creationId xmlns:a16="http://schemas.microsoft.com/office/drawing/2014/main" id="{75594FFE-9008-4160-9B03-4AC54FB2E18F}"/>
            </a:ext>
          </a:extLst>
        </xdr:cNvPr>
        <xdr:cNvPicPr>
          <a:picLocks noChangeAspect="1"/>
        </xdr:cNvPicPr>
      </xdr:nvPicPr>
      <xdr:blipFill>
        <a:blip xmlns:r="http://schemas.openxmlformats.org/officeDocument/2006/relationships" r:embed="rId8"/>
        <a:stretch>
          <a:fillRect/>
        </a:stretch>
      </xdr:blipFill>
      <xdr:spPr>
        <a:xfrm>
          <a:off x="13335000" y="214314"/>
          <a:ext cx="1684129" cy="12620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277695</xdr:colOff>
      <xdr:row>58</xdr:row>
      <xdr:rowOff>56434</xdr:rowOff>
    </xdr:from>
    <xdr:to>
      <xdr:col>0</xdr:col>
      <xdr:colOff>7474324</xdr:colOff>
      <xdr:row>78</xdr:row>
      <xdr:rowOff>101922</xdr:rowOff>
    </xdr:to>
    <xdr:pic>
      <xdr:nvPicPr>
        <xdr:cNvPr id="2" name="Picture 1">
          <a:extLst>
            <a:ext uri="{FF2B5EF4-FFF2-40B4-BE49-F238E27FC236}">
              <a16:creationId xmlns:a16="http://schemas.microsoft.com/office/drawing/2014/main" id="{9C84FFFA-EFE2-42E6-82BB-382EFCE5045B}"/>
            </a:ext>
          </a:extLst>
        </xdr:cNvPr>
        <xdr:cNvPicPr>
          <a:picLocks noChangeAspect="1"/>
        </xdr:cNvPicPr>
      </xdr:nvPicPr>
      <xdr:blipFill>
        <a:blip xmlns:r="http://schemas.openxmlformats.org/officeDocument/2006/relationships" r:embed="rId1"/>
        <a:stretch>
          <a:fillRect/>
        </a:stretch>
      </xdr:blipFill>
      <xdr:spPr>
        <a:xfrm>
          <a:off x="277695" y="11945875"/>
          <a:ext cx="7196629" cy="3855488"/>
        </a:xfrm>
        <a:prstGeom prst="rect">
          <a:avLst/>
        </a:prstGeom>
      </xdr:spPr>
    </xdr:pic>
    <xdr:clientData/>
  </xdr:twoCellAnchor>
  <xdr:twoCellAnchor editAs="oneCell">
    <xdr:from>
      <xdr:col>0</xdr:col>
      <xdr:colOff>257734</xdr:colOff>
      <xdr:row>33</xdr:row>
      <xdr:rowOff>33617</xdr:rowOff>
    </xdr:from>
    <xdr:to>
      <xdr:col>0</xdr:col>
      <xdr:colOff>9151858</xdr:colOff>
      <xdr:row>57</xdr:row>
      <xdr:rowOff>180345</xdr:rowOff>
    </xdr:to>
    <xdr:pic>
      <xdr:nvPicPr>
        <xdr:cNvPr id="3" name="Picture 2">
          <a:extLst>
            <a:ext uri="{FF2B5EF4-FFF2-40B4-BE49-F238E27FC236}">
              <a16:creationId xmlns:a16="http://schemas.microsoft.com/office/drawing/2014/main" id="{AFF77B81-D90F-4F80-9857-5F12F771513C}"/>
            </a:ext>
          </a:extLst>
        </xdr:cNvPr>
        <xdr:cNvPicPr>
          <a:picLocks noChangeAspect="1"/>
        </xdr:cNvPicPr>
      </xdr:nvPicPr>
      <xdr:blipFill rotWithShape="1">
        <a:blip xmlns:r="http://schemas.openxmlformats.org/officeDocument/2006/relationships" r:embed="rId2"/>
        <a:srcRect l="2458" t="2199"/>
        <a:stretch/>
      </xdr:blipFill>
      <xdr:spPr>
        <a:xfrm>
          <a:off x="257734" y="7104529"/>
          <a:ext cx="8894124" cy="4718728"/>
        </a:xfrm>
        <a:prstGeom prst="rect">
          <a:avLst/>
        </a:prstGeom>
      </xdr:spPr>
    </xdr:pic>
    <xdr:clientData/>
  </xdr:twoCellAnchor>
  <xdr:oneCellAnchor>
    <xdr:from>
      <xdr:col>0</xdr:col>
      <xdr:colOff>4612420</xdr:colOff>
      <xdr:row>60</xdr:row>
      <xdr:rowOff>74272</xdr:rowOff>
    </xdr:from>
    <xdr:ext cx="6049510" cy="374141"/>
    <xdr:sp macro="" textlink="">
      <xdr:nvSpPr>
        <xdr:cNvPr id="5" name="TextBox 4">
          <a:extLst>
            <a:ext uri="{FF2B5EF4-FFF2-40B4-BE49-F238E27FC236}">
              <a16:creationId xmlns:a16="http://schemas.microsoft.com/office/drawing/2014/main" id="{38A5E594-BEB6-0D82-4EAD-31A6E9B489B1}"/>
            </a:ext>
          </a:extLst>
        </xdr:cNvPr>
        <xdr:cNvSpPr txBox="1"/>
      </xdr:nvSpPr>
      <xdr:spPr>
        <a:xfrm>
          <a:off x="4612420" y="12344713"/>
          <a:ext cx="6049510" cy="374141"/>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800">
              <a:solidFill>
                <a:srgbClr val="FF0000"/>
              </a:solidFill>
            </a:rPr>
            <a:t>Vui</a:t>
          </a:r>
          <a:r>
            <a:rPr lang="en-US" sz="1800" baseline="0">
              <a:solidFill>
                <a:srgbClr val="FF0000"/>
              </a:solidFill>
            </a:rPr>
            <a:t> lòng cắt xén bớt phần đế càng nhiều càng tốt, nếu có thể</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121228</xdr:colOff>
      <xdr:row>1</xdr:row>
      <xdr:rowOff>160191</xdr:rowOff>
    </xdr:from>
    <xdr:to>
      <xdr:col>0</xdr:col>
      <xdr:colOff>9934084</xdr:colOff>
      <xdr:row>40</xdr:row>
      <xdr:rowOff>103910</xdr:rowOff>
    </xdr:to>
    <xdr:pic>
      <xdr:nvPicPr>
        <xdr:cNvPr id="4" name="Picture 3">
          <a:extLst>
            <a:ext uri="{FF2B5EF4-FFF2-40B4-BE49-F238E27FC236}">
              <a16:creationId xmlns:a16="http://schemas.microsoft.com/office/drawing/2014/main" id="{849CF910-5B42-4764-88E2-0CD88017E396}"/>
            </a:ext>
          </a:extLst>
        </xdr:cNvPr>
        <xdr:cNvPicPr>
          <a:picLocks noChangeAspect="1"/>
        </xdr:cNvPicPr>
      </xdr:nvPicPr>
      <xdr:blipFill>
        <a:blip xmlns:r="http://schemas.openxmlformats.org/officeDocument/2006/relationships" r:embed="rId1"/>
        <a:stretch>
          <a:fillRect/>
        </a:stretch>
      </xdr:blipFill>
      <xdr:spPr>
        <a:xfrm>
          <a:off x="121228" y="402646"/>
          <a:ext cx="9812856" cy="7442491"/>
        </a:xfrm>
        <a:prstGeom prst="rect">
          <a:avLst/>
        </a:prstGeom>
      </xdr:spPr>
    </xdr:pic>
    <xdr:clientData/>
  </xdr:twoCellAnchor>
  <xdr:oneCellAnchor>
    <xdr:from>
      <xdr:col>0</xdr:col>
      <xdr:colOff>1998394</xdr:colOff>
      <xdr:row>15</xdr:row>
      <xdr:rowOff>173181</xdr:rowOff>
    </xdr:from>
    <xdr:ext cx="6049510" cy="374141"/>
    <xdr:sp macro="" textlink="">
      <xdr:nvSpPr>
        <xdr:cNvPr id="5" name="TextBox 4">
          <a:extLst>
            <a:ext uri="{FF2B5EF4-FFF2-40B4-BE49-F238E27FC236}">
              <a16:creationId xmlns:a16="http://schemas.microsoft.com/office/drawing/2014/main" id="{946334D9-B4FE-4BCA-B8D5-04208D6DB481}"/>
            </a:ext>
          </a:extLst>
        </xdr:cNvPr>
        <xdr:cNvSpPr txBox="1"/>
      </xdr:nvSpPr>
      <xdr:spPr>
        <a:xfrm>
          <a:off x="1998394" y="3030681"/>
          <a:ext cx="6049510" cy="374141"/>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800">
              <a:solidFill>
                <a:schemeClr val="tx1"/>
              </a:solidFill>
            </a:rPr>
            <a:t>Vui</a:t>
          </a:r>
          <a:r>
            <a:rPr lang="en-US" sz="1800" baseline="0">
              <a:solidFill>
                <a:schemeClr val="tx1"/>
              </a:solidFill>
            </a:rPr>
            <a:t> lòng cắt xén bớt phần đế càng nhiều càng tốt, nếu có thể</a:t>
          </a:r>
        </a:p>
      </xdr:txBody>
    </xdr:sp>
    <xdr:clientData/>
  </xdr:oneCellAnchor>
  <xdr:oneCellAnchor>
    <xdr:from>
      <xdr:col>0</xdr:col>
      <xdr:colOff>2326823</xdr:colOff>
      <xdr:row>6</xdr:row>
      <xdr:rowOff>128649</xdr:rowOff>
    </xdr:from>
    <xdr:ext cx="1714499" cy="342786"/>
    <xdr:sp macro="" textlink="">
      <xdr:nvSpPr>
        <xdr:cNvPr id="6" name="TextBox 5">
          <a:extLst>
            <a:ext uri="{FF2B5EF4-FFF2-40B4-BE49-F238E27FC236}">
              <a16:creationId xmlns:a16="http://schemas.microsoft.com/office/drawing/2014/main" id="{81B5C9D8-ABC5-40FA-A442-5DBA29EF5927}"/>
            </a:ext>
          </a:extLst>
        </xdr:cNvPr>
        <xdr:cNvSpPr txBox="1"/>
      </xdr:nvSpPr>
      <xdr:spPr>
        <a:xfrm>
          <a:off x="2326823" y="1271649"/>
          <a:ext cx="1714499" cy="34278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600" b="1"/>
            <a:t>Tăng</a:t>
          </a:r>
          <a:r>
            <a:rPr lang="en-US" sz="1600" b="1" baseline="0"/>
            <a:t> ngang vai</a:t>
          </a:r>
        </a:p>
      </xdr:txBody>
    </xdr:sp>
    <xdr:clientData/>
  </xdr:oneCellAnchor>
  <xdr:oneCellAnchor>
    <xdr:from>
      <xdr:col>0</xdr:col>
      <xdr:colOff>3884470</xdr:colOff>
      <xdr:row>10</xdr:row>
      <xdr:rowOff>180849</xdr:rowOff>
    </xdr:from>
    <xdr:ext cx="2718707" cy="342786"/>
    <xdr:sp macro="" textlink="">
      <xdr:nvSpPr>
        <xdr:cNvPr id="7" name="TextBox 6">
          <a:extLst>
            <a:ext uri="{FF2B5EF4-FFF2-40B4-BE49-F238E27FC236}">
              <a16:creationId xmlns:a16="http://schemas.microsoft.com/office/drawing/2014/main" id="{4A4837B4-EED7-4C39-9AF5-8EB0FEFA4295}"/>
            </a:ext>
          </a:extLst>
        </xdr:cNvPr>
        <xdr:cNvSpPr txBox="1"/>
      </xdr:nvSpPr>
      <xdr:spPr>
        <a:xfrm>
          <a:off x="3884470" y="2085849"/>
          <a:ext cx="2718707" cy="34278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600"/>
            <a:t>Tăng</a:t>
          </a:r>
          <a:r>
            <a:rPr lang="en-US" sz="1600" baseline="0"/>
            <a:t> ngang thân trước và sau</a:t>
          </a:r>
        </a:p>
      </xdr:txBody>
    </xdr:sp>
    <xdr:clientData/>
  </xdr:oneCellAnchor>
  <xdr:oneCellAnchor>
    <xdr:from>
      <xdr:col>0</xdr:col>
      <xdr:colOff>3248396</xdr:colOff>
      <xdr:row>21</xdr:row>
      <xdr:rowOff>66427</xdr:rowOff>
    </xdr:from>
    <xdr:ext cx="3456214" cy="342786"/>
    <xdr:sp macro="" textlink="">
      <xdr:nvSpPr>
        <xdr:cNvPr id="8" name="TextBox 7">
          <a:extLst>
            <a:ext uri="{FF2B5EF4-FFF2-40B4-BE49-F238E27FC236}">
              <a16:creationId xmlns:a16="http://schemas.microsoft.com/office/drawing/2014/main" id="{AB27553B-0ABF-4C0F-9C6B-1EC6E917EFF7}"/>
            </a:ext>
          </a:extLst>
        </xdr:cNvPr>
        <xdr:cNvSpPr txBox="1"/>
      </xdr:nvSpPr>
      <xdr:spPr>
        <a:xfrm>
          <a:off x="3248396" y="4066927"/>
          <a:ext cx="3456214" cy="34278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600" baseline="0"/>
            <a:t>GIỮ NGANG NGỰC DƯỚI NÁCH 1" : 23"</a:t>
          </a:r>
        </a:p>
      </xdr:txBody>
    </xdr:sp>
    <xdr:clientData/>
  </xdr:oneCellAnchor>
  <xdr:oneCellAnchor>
    <xdr:from>
      <xdr:col>0</xdr:col>
      <xdr:colOff>143432</xdr:colOff>
      <xdr:row>10</xdr:row>
      <xdr:rowOff>128585</xdr:rowOff>
    </xdr:from>
    <xdr:ext cx="1051523" cy="1595052"/>
    <xdr:sp macro="" textlink="">
      <xdr:nvSpPr>
        <xdr:cNvPr id="9" name="TextBox 8">
          <a:extLst>
            <a:ext uri="{FF2B5EF4-FFF2-40B4-BE49-F238E27FC236}">
              <a16:creationId xmlns:a16="http://schemas.microsoft.com/office/drawing/2014/main" id="{41CFAA49-0F88-4DBE-AC14-8B78C3233633}"/>
            </a:ext>
          </a:extLst>
        </xdr:cNvPr>
        <xdr:cNvSpPr txBox="1"/>
      </xdr:nvSpPr>
      <xdr:spPr>
        <a:xfrm>
          <a:off x="143432" y="2033585"/>
          <a:ext cx="1051523" cy="1595052"/>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600" b="1"/>
            <a:t>HẠ</a:t>
          </a:r>
          <a:r>
            <a:rPr lang="en-US" sz="1600" b="1" baseline="0"/>
            <a:t> NÁCH THÔNG SỐ PHẢI ĐẠT 12 1/2 TỪ CAO VAI</a:t>
          </a:r>
        </a:p>
      </xdr:txBody>
    </xdr:sp>
    <xdr:clientData/>
  </xdr:oneCellAnchor>
  <xdr:oneCellAnchor>
    <xdr:from>
      <xdr:col>0</xdr:col>
      <xdr:colOff>7899813</xdr:colOff>
      <xdr:row>19</xdr:row>
      <xdr:rowOff>138047</xdr:rowOff>
    </xdr:from>
    <xdr:ext cx="2906731" cy="3810498"/>
    <xdr:sp macro="" textlink="">
      <xdr:nvSpPr>
        <xdr:cNvPr id="10" name="TextBox 9">
          <a:extLst>
            <a:ext uri="{FF2B5EF4-FFF2-40B4-BE49-F238E27FC236}">
              <a16:creationId xmlns:a16="http://schemas.microsoft.com/office/drawing/2014/main" id="{7220E5A8-414A-42FB-A5E6-7D2CF194A6A1}"/>
            </a:ext>
          </a:extLst>
        </xdr:cNvPr>
        <xdr:cNvSpPr txBox="1"/>
      </xdr:nvSpPr>
      <xdr:spPr>
        <a:xfrm>
          <a:off x="7899813" y="3757547"/>
          <a:ext cx="2906731" cy="3810498"/>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r>
            <a:rPr lang="en-US" sz="1600" baseline="0"/>
            <a:t>GIỮ PHẦN THÂN ÁO TRÊN BO LẠI GẦN BẰNG VỚI NGANG NGỰC. ÍT NHẤT ( 21 1/2") . KHÔNG CẦN PHẢI CẮT/ LÀM HẸP THÔNG SỐ CỦA RIB</a:t>
          </a:r>
        </a:p>
        <a:p>
          <a:r>
            <a:rPr lang="en-US" sz="1600" baseline="0"/>
            <a:t>RIB CÓ ĐỘ ĐÀN HÔI TỐT VÀ KÉO PHẦN THÂN ÁO THÔNG SỐ NGANG BO LẠI TẠI ĐƯỜNG MAY LÀ 19 1/2". ĐÂY LÀ HIỆU ỨNG CỦA ÁO SWEATSHIRT ( CREWNECK MÀ KHÁCH MONG MUỐN) - ÁP DỤNG CHO CẢ HOODIE</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76199</xdr:colOff>
      <xdr:row>2</xdr:row>
      <xdr:rowOff>0</xdr:rowOff>
    </xdr:from>
    <xdr:ext cx="9906000" cy="9525"/>
    <xdr:sp macro="" textlink="">
      <xdr:nvSpPr>
        <xdr:cNvPr id="2" name="Shape 102">
          <a:extLst>
            <a:ext uri="{FF2B5EF4-FFF2-40B4-BE49-F238E27FC236}">
              <a16:creationId xmlns:a16="http://schemas.microsoft.com/office/drawing/2014/main" id="{CCF3CA06-0B28-4A33-AD3C-6E2532F0EB1B}"/>
            </a:ext>
          </a:extLst>
        </xdr:cNvPr>
        <xdr:cNvSpPr/>
      </xdr:nvSpPr>
      <xdr:spPr>
        <a:xfrm>
          <a:off x="76199" y="523875"/>
          <a:ext cx="9906000" cy="9525"/>
        </a:xfrm>
        <a:custGeom>
          <a:avLst/>
          <a:gdLst/>
          <a:ahLst/>
          <a:cxnLst/>
          <a:rect l="0" t="0" r="0" b="0"/>
          <a:pathLst>
            <a:path w="9906000" h="9525">
              <a:moveTo>
                <a:pt x="9905999" y="9524"/>
              </a:moveTo>
              <a:lnTo>
                <a:pt x="0" y="9524"/>
              </a:lnTo>
              <a:lnTo>
                <a:pt x="0" y="0"/>
              </a:lnTo>
              <a:lnTo>
                <a:pt x="9905999" y="0"/>
              </a:lnTo>
              <a:lnTo>
                <a:pt x="9905999" y="9524"/>
              </a:lnTo>
              <a:close/>
            </a:path>
          </a:pathLst>
        </a:custGeom>
        <a:solidFill>
          <a:srgbClr val="D0D8DE"/>
        </a:solidFill>
      </xdr:spPr>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76199</xdr:colOff>
      <xdr:row>2</xdr:row>
      <xdr:rowOff>0</xdr:rowOff>
    </xdr:from>
    <xdr:ext cx="9906000" cy="9525"/>
    <xdr:sp macro="" textlink="">
      <xdr:nvSpPr>
        <xdr:cNvPr id="2" name="Shape 102">
          <a:extLst>
            <a:ext uri="{FF2B5EF4-FFF2-40B4-BE49-F238E27FC236}">
              <a16:creationId xmlns:a16="http://schemas.microsoft.com/office/drawing/2014/main" id="{1D83BE49-2AF1-4954-87E9-36D98060223F}"/>
            </a:ext>
          </a:extLst>
        </xdr:cNvPr>
        <xdr:cNvSpPr/>
      </xdr:nvSpPr>
      <xdr:spPr>
        <a:xfrm>
          <a:off x="76199" y="590550"/>
          <a:ext cx="9906000" cy="9525"/>
        </a:xfrm>
        <a:custGeom>
          <a:avLst/>
          <a:gdLst/>
          <a:ahLst/>
          <a:cxnLst/>
          <a:rect l="0" t="0" r="0" b="0"/>
          <a:pathLst>
            <a:path w="9906000" h="9525">
              <a:moveTo>
                <a:pt x="9905999" y="9524"/>
              </a:moveTo>
              <a:lnTo>
                <a:pt x="0" y="9524"/>
              </a:lnTo>
              <a:lnTo>
                <a:pt x="0" y="0"/>
              </a:lnTo>
              <a:lnTo>
                <a:pt x="9905999" y="0"/>
              </a:lnTo>
              <a:lnTo>
                <a:pt x="9905999" y="9524"/>
              </a:lnTo>
              <a:close/>
            </a:path>
          </a:pathLst>
        </a:custGeom>
        <a:solidFill>
          <a:srgbClr val="D0D8DE"/>
        </a:solidFill>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78442</xdr:colOff>
      <xdr:row>48</xdr:row>
      <xdr:rowOff>122043</xdr:rowOff>
    </xdr:from>
    <xdr:to>
      <xdr:col>7</xdr:col>
      <xdr:colOff>475316</xdr:colOff>
      <xdr:row>81</xdr:row>
      <xdr:rowOff>38599</xdr:rowOff>
    </xdr:to>
    <xdr:pic>
      <xdr:nvPicPr>
        <xdr:cNvPr id="2" name="Picture 1" descr="A white paper with red lines and a red arrow&#10;&#10;Description automatically generated with medium confidence">
          <a:extLst>
            <a:ext uri="{FF2B5EF4-FFF2-40B4-BE49-F238E27FC236}">
              <a16:creationId xmlns:a16="http://schemas.microsoft.com/office/drawing/2014/main" id="{99082130-0DDE-384C-CC81-08CCE1CBBDA9}"/>
            </a:ext>
          </a:extLst>
        </xdr:cNvPr>
        <xdr:cNvPicPr>
          <a:picLocks noChangeAspect="1"/>
        </xdr:cNvPicPr>
      </xdr:nvPicPr>
      <xdr:blipFill>
        <a:blip xmlns:r="http://schemas.openxmlformats.org/officeDocument/2006/relationships" r:embed="rId1"/>
        <a:stretch>
          <a:fillRect/>
        </a:stretch>
      </xdr:blipFill>
      <xdr:spPr>
        <a:xfrm>
          <a:off x="78442" y="8504043"/>
          <a:ext cx="4632698" cy="6203056"/>
        </a:xfrm>
        <a:prstGeom prst="rect">
          <a:avLst/>
        </a:prstGeom>
      </xdr:spPr>
    </xdr:pic>
    <xdr:clientData/>
  </xdr:twoCellAnchor>
  <xdr:twoCellAnchor editAs="oneCell">
    <xdr:from>
      <xdr:col>7</xdr:col>
      <xdr:colOff>258048</xdr:colOff>
      <xdr:row>48</xdr:row>
      <xdr:rowOff>40092</xdr:rowOff>
    </xdr:from>
    <xdr:to>
      <xdr:col>16</xdr:col>
      <xdr:colOff>533214</xdr:colOff>
      <xdr:row>75</xdr:row>
      <xdr:rowOff>5750</xdr:rowOff>
    </xdr:to>
    <xdr:pic>
      <xdr:nvPicPr>
        <xdr:cNvPr id="3" name="Picture 2" descr="A close up of a fabric&#10;&#10;Description automatically generated">
          <a:extLst>
            <a:ext uri="{FF2B5EF4-FFF2-40B4-BE49-F238E27FC236}">
              <a16:creationId xmlns:a16="http://schemas.microsoft.com/office/drawing/2014/main" id="{644C8AA7-19EC-494F-A999-6DD6E7B6EDB5}"/>
            </a:ext>
          </a:extLst>
        </xdr:cNvPr>
        <xdr:cNvPicPr>
          <a:picLocks noChangeAspect="1"/>
        </xdr:cNvPicPr>
      </xdr:nvPicPr>
      <xdr:blipFill>
        <a:blip xmlns:r="http://schemas.openxmlformats.org/officeDocument/2006/relationships" r:embed="rId2"/>
        <a:stretch>
          <a:fillRect/>
        </a:stretch>
      </xdr:blipFill>
      <xdr:spPr>
        <a:xfrm>
          <a:off x="4493872" y="8422092"/>
          <a:ext cx="5721224" cy="5109158"/>
        </a:xfrm>
        <a:prstGeom prst="rect">
          <a:avLst/>
        </a:prstGeom>
      </xdr:spPr>
    </xdr:pic>
    <xdr:clientData/>
  </xdr:twoCellAnchor>
  <xdr:twoCellAnchor editAs="oneCell">
    <xdr:from>
      <xdr:col>0</xdr:col>
      <xdr:colOff>121397</xdr:colOff>
      <xdr:row>89</xdr:row>
      <xdr:rowOff>10014</xdr:rowOff>
    </xdr:from>
    <xdr:to>
      <xdr:col>16</xdr:col>
      <xdr:colOff>169022</xdr:colOff>
      <xdr:row>118</xdr:row>
      <xdr:rowOff>127377</xdr:rowOff>
    </xdr:to>
    <xdr:pic>
      <xdr:nvPicPr>
        <xdr:cNvPr id="4" name="Picture 3" descr="A close up of a shirt&#10;&#10;Description automatically generated">
          <a:extLst>
            <a:ext uri="{FF2B5EF4-FFF2-40B4-BE49-F238E27FC236}">
              <a16:creationId xmlns:a16="http://schemas.microsoft.com/office/drawing/2014/main" id="{E5E71441-D07B-4163-9C82-2546FA023EEC}"/>
            </a:ext>
          </a:extLst>
        </xdr:cNvPr>
        <xdr:cNvPicPr>
          <a:picLocks noChangeAspect="1"/>
        </xdr:cNvPicPr>
      </xdr:nvPicPr>
      <xdr:blipFill>
        <a:blip xmlns:r="http://schemas.openxmlformats.org/officeDocument/2006/relationships" r:embed="rId3"/>
        <a:stretch>
          <a:fillRect/>
        </a:stretch>
      </xdr:blipFill>
      <xdr:spPr>
        <a:xfrm>
          <a:off x="121397" y="16202514"/>
          <a:ext cx="9729507" cy="56418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33130</xdr:colOff>
      <xdr:row>0</xdr:row>
      <xdr:rowOff>223631</xdr:rowOff>
    </xdr:from>
    <xdr:to>
      <xdr:col>3</xdr:col>
      <xdr:colOff>745434</xdr:colOff>
      <xdr:row>2</xdr:row>
      <xdr:rowOff>142646</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30" y="223631"/>
          <a:ext cx="3578087" cy="3828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MINHHUNG\Truyentai\Phong-A-TPHCM\HTM\Gia%20dinh\DUTOA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ESD\P3(Qg-Bao)\Kiemtr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DT-DLUC\TAN-PHU\K-99HDuc.xls"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DBTDLYNTEX-DOMEX2003.xls?FEC0D863" TargetMode="External"/><Relationship Id="rId1" Type="http://schemas.openxmlformats.org/officeDocument/2006/relationships/externalLinkPath" Target="file:///\\FEC0D863\DBTDLYNTEX-DOMEX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SVR\Un-Available\PLANNING\OFFICE%20PRODUCTION%20PLANNING-20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SVR\Un-Available\DT-DLUC\TAN-PHU\TAN-BINH\KL-TBINW.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MINHHUNG\Truyentai\Phong-A-TPHCM\HTM\CANHAN\MUNG\THOP9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2\c\Thang%20KT%202001\Ho%20so%20thau\Du%20thau%20Huu%20Lung%20-%20Lang%20S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MINHHUNG\Truyentai\Phong-A-TPHCM\TVT\PTHO\DUTOANW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MINHHUNG\Truyentai\Phong-A-TPHCM\HTM\DUTOAN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2\c\Phong%20Kinh%20Te\LUC\EXCEL\Th&#199;u\Du%20thau%20Y&#170;n%20Minh%20-%20H&#181;%20Gia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2\c\LVTD\MSOffice\EXCEL\LUC\DT%20DZ%2022+TBA%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2\c\LVTD\MSOffice\EXCEL\LUC\HY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1.254\data%20viking\PHONG@\LinhLEAN\422004(1).SO%2520DO%2520M%25E1%25BB%259A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iking-svr\price%20for%20worker\DOCUME~1\GOSTEP\LOCALS~1\Temp\Copy%20of%20QUI%20TRINH.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MINHHUNG\Truyentai\Phong-A-TPHCM\TVT\PTHO\Duy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iemtra"/>
      <sheetName val="Kiemtra.xls"/>
    </sheetNames>
    <definedNames>
      <definedName name="K_1"/>
      <definedName name="K_2"/>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s>
    <sheetDataSet>
      <sheetData sheetId="0"/>
      <sheetData sheetId="1"/>
      <sheetData sheetId="2"/>
      <sheetData sheetId="3"/>
      <sheetData sheetId="4" refreshError="1"/>
      <sheetData sheetId="5"/>
      <sheetData sheetId="6"/>
      <sheetData sheetId="7" refreshError="1"/>
      <sheetData sheetId="8"/>
      <sheetData sheetId="9"/>
      <sheetData sheetId="10"/>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6"/>
      <sheetName val="19-8 TH"/>
      <sheetName val="TH9"/>
      <sheetName val="TH8"/>
      <sheetName val="TH7"/>
      <sheetName val="19-9"/>
      <sheetName val="7-11"/>
      <sheetName val="17-3"/>
      <sheetName val="24-3"/>
      <sheetName val="31-3"/>
      <sheetName val="11-4"/>
      <sheetName val="15-4"/>
      <sheetName val="14-4"/>
      <sheetName val="5-5"/>
      <sheetName val="BM"/>
      <sheetName val="He 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K)"/>
      <sheetName val="OFFICE PLANNING (K)"/>
      <sheetName val="FACTORY PLANNING (K)"/>
      <sheetName val="GENERAL (W)"/>
      <sheetName val="OFFICE PLANNING (W) CMP"/>
      <sheetName val="OFFICE PLANNING (W)"/>
      <sheetName val="FACTORY PLANNING (W)"/>
    </sheetNames>
    <sheetDataSet>
      <sheetData sheetId="0"/>
      <sheetData sheetId="1"/>
      <sheetData sheetId="2"/>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ke"/>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P95"/>
      <sheetName val="THOP95.XLS"/>
    </sheetNames>
    <definedNames>
      <definedName name="NToS"/>
    </defined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VT"/>
      <sheetName val="1NC"/>
      <sheetName val="Sheet1"/>
      <sheetName val="NHOMVTU"/>
      <sheetName val="MTP"/>
      <sheetName val="MTP_OLD"/>
      <sheetName val="MTP1"/>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T"/>
      <sheetName val="NC"/>
      <sheetName val="MTP"/>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 DZ35"/>
      <sheetName val="DT DZ 35 Kv"/>
      <sheetName val="Chiet tinh dz35"/>
      <sheetName val="TN"/>
      <sheetName val="VC"/>
      <sheetName val="Sheet1"/>
      <sheetName val="Sheet2"/>
      <sheetName val="Sheet3"/>
    </sheetNames>
    <sheetDataSet>
      <sheetData sheetId="0"/>
      <sheetData sheetId="1"/>
      <sheetData sheetId="2" refreshError="1"/>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
      <sheetName val="Sheet1"/>
      <sheetName val="TK"/>
      <sheetName val="LB"/>
      <sheetName val="HS"/>
    </sheetNames>
    <sheetDataSet>
      <sheetData sheetId="0" refreshError="1"/>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
      <sheetName val="TK"/>
      <sheetName val="LB"/>
      <sheetName val="PICTURE"/>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MCT"/>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6"/>
  <sheetViews>
    <sheetView view="pageBreakPreview" zoomScale="40" zoomScaleNormal="55" zoomScaleSheetLayoutView="40" zoomScalePageLayoutView="40" workbookViewId="0">
      <selection activeCell="G88" sqref="G88"/>
    </sheetView>
  </sheetViews>
  <sheetFormatPr defaultColWidth="9.140625" defaultRowHeight="16.5"/>
  <cols>
    <col min="1" max="1" width="6.42578125" style="130" customWidth="1"/>
    <col min="2" max="3" width="24.42578125" style="130" customWidth="1"/>
    <col min="4" max="4" width="42.42578125" style="130" customWidth="1"/>
    <col min="5" max="6" width="19.85546875" style="130" customWidth="1"/>
    <col min="7" max="7" width="19.85546875" style="131" customWidth="1"/>
    <col min="8" max="8" width="23.140625" style="130" customWidth="1"/>
    <col min="9" max="9" width="17.140625" style="130" customWidth="1"/>
    <col min="10" max="10" width="19.85546875" style="130" customWidth="1"/>
    <col min="11" max="11" width="19" style="130" customWidth="1"/>
    <col min="12" max="12" width="19.5703125" style="130" customWidth="1"/>
    <col min="13" max="13" width="14.140625" style="130" customWidth="1"/>
    <col min="14" max="15" width="13.42578125" style="130" customWidth="1"/>
    <col min="16" max="16" width="23.140625" style="130" customWidth="1"/>
    <col min="17" max="17" width="12.42578125" style="130" customWidth="1"/>
    <col min="18" max="16384" width="9.140625" style="130"/>
  </cols>
  <sheetData>
    <row r="1" spans="1:16" s="52" customFormat="1" ht="39.950000000000003" customHeight="1">
      <c r="A1" s="96"/>
      <c r="B1" s="96"/>
      <c r="C1" s="96"/>
      <c r="D1" s="97"/>
      <c r="E1" s="96"/>
      <c r="F1" s="96"/>
      <c r="G1" s="96"/>
      <c r="H1" s="96"/>
      <c r="I1" s="96"/>
      <c r="J1" s="96"/>
      <c r="K1" s="96"/>
      <c r="L1" s="98"/>
      <c r="M1" s="480" t="s">
        <v>0</v>
      </c>
      <c r="N1" s="480" t="s">
        <v>0</v>
      </c>
      <c r="O1" s="485" t="s">
        <v>1</v>
      </c>
      <c r="P1" s="485"/>
    </row>
    <row r="2" spans="1:16" s="52" customFormat="1" ht="39.950000000000003" customHeight="1">
      <c r="A2" s="96"/>
      <c r="B2" s="96"/>
      <c r="C2" s="96"/>
      <c r="D2" s="96"/>
      <c r="E2" s="96"/>
      <c r="F2" s="96"/>
      <c r="G2" s="96"/>
      <c r="H2" s="96"/>
      <c r="I2" s="96"/>
      <c r="J2" s="96"/>
      <c r="K2" s="96"/>
      <c r="L2" s="98"/>
      <c r="M2" s="480" t="s">
        <v>2</v>
      </c>
      <c r="N2" s="480" t="s">
        <v>2</v>
      </c>
      <c r="O2" s="486" t="s">
        <v>3</v>
      </c>
      <c r="P2" s="486"/>
    </row>
    <row r="3" spans="1:16" s="52" customFormat="1" ht="39.950000000000003" customHeight="1">
      <c r="A3" s="96"/>
      <c r="B3" s="96"/>
      <c r="C3" s="96"/>
      <c r="D3" s="96"/>
      <c r="E3" s="96"/>
      <c r="F3" s="96"/>
      <c r="G3" s="96"/>
      <c r="H3" s="96"/>
      <c r="I3" s="96"/>
      <c r="J3" s="96"/>
      <c r="K3" s="96"/>
      <c r="L3" s="98"/>
      <c r="M3" s="480" t="s">
        <v>4</v>
      </c>
      <c r="N3" s="480" t="s">
        <v>4</v>
      </c>
      <c r="O3" s="487" t="s">
        <v>5</v>
      </c>
      <c r="P3" s="485"/>
    </row>
    <row r="4" spans="1:16" s="54" customFormat="1" ht="44.25" customHeight="1" thickBot="1">
      <c r="B4" s="53" t="s">
        <v>6</v>
      </c>
      <c r="G4" s="55"/>
    </row>
    <row r="5" spans="1:16" s="54" customFormat="1" ht="33" customHeight="1">
      <c r="B5" s="56" t="s">
        <v>7</v>
      </c>
      <c r="C5" s="56"/>
      <c r="D5" s="53"/>
      <c r="F5" s="57"/>
      <c r="G5" s="195"/>
      <c r="H5" s="488" t="s">
        <v>8</v>
      </c>
      <c r="I5" s="489"/>
      <c r="J5" s="489"/>
      <c r="K5" s="489"/>
      <c r="L5" s="489"/>
      <c r="M5" s="490"/>
    </row>
    <row r="6" spans="1:16" s="193" customFormat="1" ht="38.1" customHeight="1">
      <c r="B6" s="194" t="s">
        <v>9</v>
      </c>
      <c r="C6" s="194"/>
      <c r="D6" s="497" t="s">
        <v>10</v>
      </c>
      <c r="E6" s="498"/>
      <c r="F6" s="498"/>
      <c r="G6" s="195"/>
      <c r="H6" s="491"/>
      <c r="I6" s="492"/>
      <c r="J6" s="492"/>
      <c r="K6" s="492"/>
      <c r="L6" s="492"/>
      <c r="M6" s="493"/>
      <c r="N6" s="195"/>
      <c r="O6" s="195"/>
      <c r="P6" s="195"/>
    </row>
    <row r="7" spans="1:16" s="193" customFormat="1" ht="38.1" customHeight="1">
      <c r="B7" s="194" t="s">
        <v>11</v>
      </c>
      <c r="C7" s="194"/>
      <c r="D7" s="58" t="s">
        <v>12</v>
      </c>
      <c r="E7" s="58"/>
      <c r="F7" s="194"/>
      <c r="G7" s="195"/>
      <c r="H7" s="491"/>
      <c r="I7" s="492"/>
      <c r="J7" s="492"/>
      <c r="K7" s="492"/>
      <c r="L7" s="492"/>
      <c r="M7" s="493"/>
      <c r="N7"/>
      <c r="O7" s="195"/>
      <c r="P7" s="195"/>
    </row>
    <row r="8" spans="1:16" s="193" customFormat="1" ht="38.1" customHeight="1" thickBot="1">
      <c r="B8" s="194" t="s">
        <v>13</v>
      </c>
      <c r="C8" s="194"/>
      <c r="D8" s="194" t="s">
        <v>14</v>
      </c>
      <c r="E8" s="194"/>
      <c r="F8" s="194"/>
      <c r="G8" s="195"/>
      <c r="H8" s="494"/>
      <c r="I8" s="495"/>
      <c r="J8" s="495"/>
      <c r="K8" s="495"/>
      <c r="L8" s="495"/>
      <c r="M8" s="496"/>
      <c r="N8" s="195"/>
      <c r="O8" s="195"/>
      <c r="P8" s="195"/>
    </row>
    <row r="9" spans="1:16" s="69" customFormat="1" ht="31.35" customHeight="1">
      <c r="B9" s="59" t="s">
        <v>15</v>
      </c>
      <c r="C9" s="59"/>
      <c r="D9" s="99" t="s">
        <v>16</v>
      </c>
      <c r="E9" s="60"/>
      <c r="F9" s="61"/>
      <c r="G9" s="62"/>
      <c r="H9" s="61"/>
      <c r="I9" s="61"/>
      <c r="J9" s="61"/>
      <c r="K9" s="61"/>
      <c r="L9" s="61"/>
      <c r="M9" s="61"/>
      <c r="N9" s="61"/>
      <c r="O9" s="61"/>
      <c r="P9" s="61"/>
    </row>
    <row r="10" spans="1:16" s="69" customFormat="1" ht="35.1" customHeight="1">
      <c r="B10" s="63" t="s">
        <v>17</v>
      </c>
      <c r="C10" s="63"/>
      <c r="D10" s="64" t="s">
        <v>18</v>
      </c>
      <c r="E10" s="64"/>
      <c r="F10" s="64"/>
      <c r="G10" s="65"/>
      <c r="H10" s="64"/>
      <c r="I10" s="66" t="s">
        <v>19</v>
      </c>
      <c r="J10" s="66"/>
      <c r="K10" s="66"/>
      <c r="L10" s="66" t="s">
        <v>20</v>
      </c>
      <c r="M10" s="67"/>
      <c r="N10" s="67"/>
      <c r="O10" s="67"/>
      <c r="P10" s="67"/>
    </row>
    <row r="11" spans="1:16" s="69" customFormat="1" ht="70.5" customHeight="1">
      <c r="B11" s="66" t="s">
        <v>21</v>
      </c>
      <c r="C11" s="66"/>
      <c r="D11" s="481">
        <v>45414</v>
      </c>
      <c r="E11" s="482"/>
      <c r="F11" s="482"/>
      <c r="G11" s="68"/>
      <c r="H11" s="191"/>
      <c r="I11" s="66" t="s">
        <v>22</v>
      </c>
      <c r="J11" s="66"/>
      <c r="K11" s="66"/>
      <c r="L11" s="483" t="s">
        <v>23</v>
      </c>
      <c r="M11" s="483"/>
      <c r="N11" s="483"/>
      <c r="O11" s="483"/>
      <c r="P11" s="483"/>
    </row>
    <row r="12" spans="1:16" s="69" customFormat="1" ht="35.1" customHeight="1">
      <c r="B12" s="66" t="s">
        <v>24</v>
      </c>
      <c r="C12" s="66"/>
      <c r="D12" s="70">
        <f>D11+7</f>
        <v>45421</v>
      </c>
      <c r="E12" s="66"/>
      <c r="F12" s="66"/>
      <c r="G12" s="71"/>
      <c r="H12" s="192"/>
      <c r="I12" s="66" t="s">
        <v>25</v>
      </c>
      <c r="J12" s="66"/>
      <c r="L12" s="66" t="s">
        <v>26</v>
      </c>
      <c r="M12" s="66"/>
      <c r="N12" s="192"/>
      <c r="O12" s="192"/>
      <c r="P12" s="67"/>
    </row>
    <row r="13" spans="1:16" s="69" customFormat="1" ht="35.1" customHeight="1">
      <c r="B13" s="484"/>
      <c r="C13" s="484"/>
      <c r="D13" s="484"/>
      <c r="E13" s="484"/>
      <c r="F13" s="484"/>
      <c r="G13" s="71"/>
      <c r="H13" s="192"/>
      <c r="I13" s="66" t="s">
        <v>27</v>
      </c>
      <c r="J13" s="66"/>
      <c r="K13" s="66"/>
      <c r="L13" s="66" t="s">
        <v>28</v>
      </c>
      <c r="M13" s="192"/>
      <c r="N13" s="67"/>
      <c r="O13" s="67"/>
      <c r="P13" s="192"/>
    </row>
    <row r="14" spans="1:16" s="69" customFormat="1" ht="35.1" customHeight="1">
      <c r="B14" s="66" t="s">
        <v>29</v>
      </c>
      <c r="C14" s="66"/>
      <c r="D14" s="66" t="s">
        <v>30</v>
      </c>
      <c r="E14" s="66"/>
      <c r="F14" s="66"/>
      <c r="G14" s="72"/>
      <c r="H14" s="66"/>
      <c r="I14" s="66" t="s">
        <v>31</v>
      </c>
      <c r="J14" s="66"/>
      <c r="K14" s="66"/>
      <c r="L14" s="67" t="s">
        <v>32</v>
      </c>
      <c r="M14" s="67"/>
      <c r="N14" s="67"/>
      <c r="O14" s="67"/>
      <c r="P14" s="67"/>
    </row>
    <row r="15" spans="1:16" s="69" customFormat="1" ht="21" customHeight="1">
      <c r="B15" s="73" t="s">
        <v>33</v>
      </c>
      <c r="C15" s="73"/>
      <c r="D15" s="73"/>
      <c r="E15" s="59"/>
      <c r="F15" s="59"/>
      <c r="G15" s="100"/>
      <c r="H15" s="59"/>
      <c r="I15" s="59"/>
      <c r="J15" s="59"/>
      <c r="K15" s="59"/>
      <c r="L15" s="59"/>
      <c r="M15" s="59"/>
      <c r="N15" s="59"/>
      <c r="O15" s="59"/>
      <c r="P15" s="59"/>
    </row>
    <row r="16" spans="1:16" s="101" customFormat="1" ht="24">
      <c r="B16" s="102"/>
      <c r="C16" s="102"/>
      <c r="D16" s="102"/>
      <c r="E16" s="102"/>
      <c r="F16" s="102"/>
      <c r="G16" s="102"/>
      <c r="H16" s="102"/>
      <c r="I16" s="102"/>
      <c r="J16" s="102"/>
      <c r="K16" s="102"/>
      <c r="L16" s="102"/>
      <c r="M16" s="102"/>
      <c r="N16" s="102"/>
      <c r="O16" s="102"/>
      <c r="P16" s="102"/>
    </row>
    <row r="17" spans="2:16" s="228" customFormat="1" ht="47.25" customHeight="1">
      <c r="B17" s="259"/>
      <c r="C17" s="99" t="s">
        <v>34</v>
      </c>
      <c r="D17" s="99" t="s">
        <v>35</v>
      </c>
      <c r="E17" s="260" t="s">
        <v>36</v>
      </c>
      <c r="F17" s="260" t="s">
        <v>37</v>
      </c>
      <c r="G17" s="260" t="s">
        <v>38</v>
      </c>
      <c r="H17" s="260" t="s">
        <v>39</v>
      </c>
      <c r="I17" s="260" t="s">
        <v>40</v>
      </c>
      <c r="J17" s="260" t="s">
        <v>41</v>
      </c>
      <c r="K17" s="260" t="s">
        <v>42</v>
      </c>
      <c r="L17" s="260"/>
      <c r="M17" s="260"/>
      <c r="N17" s="260"/>
      <c r="O17" s="260"/>
      <c r="P17" s="261" t="s">
        <v>43</v>
      </c>
    </row>
    <row r="18" spans="2:16" s="360" customFormat="1" ht="56.1" customHeight="1">
      <c r="B18" s="262" t="s">
        <v>44</v>
      </c>
      <c r="C18" s="259"/>
      <c r="D18" s="359" t="s">
        <v>45</v>
      </c>
      <c r="E18" s="359"/>
      <c r="F18" s="251">
        <v>0</v>
      </c>
      <c r="G18" s="251">
        <v>0</v>
      </c>
      <c r="H18" s="251">
        <v>2</v>
      </c>
      <c r="I18" s="251">
        <v>0</v>
      </c>
      <c r="J18" s="251">
        <v>0</v>
      </c>
      <c r="K18" s="251">
        <v>0</v>
      </c>
      <c r="L18" s="251"/>
      <c r="M18" s="251"/>
      <c r="N18" s="251"/>
      <c r="O18" s="251"/>
      <c r="P18" s="252">
        <f>SUM(E18:O18)</f>
        <v>2</v>
      </c>
    </row>
    <row r="19" spans="2:16" s="360" customFormat="1" ht="55.5" customHeight="1">
      <c r="B19" s="262" t="s">
        <v>46</v>
      </c>
      <c r="C19" s="259"/>
      <c r="D19" s="359" t="str">
        <f>+D18</f>
        <v>PRISTINE</v>
      </c>
      <c r="E19" s="359"/>
      <c r="F19" s="251">
        <v>0</v>
      </c>
      <c r="G19" s="251">
        <v>0</v>
      </c>
      <c r="H19" s="251">
        <v>1</v>
      </c>
      <c r="I19" s="251">
        <v>0</v>
      </c>
      <c r="J19" s="251">
        <v>0</v>
      </c>
      <c r="K19" s="251">
        <v>0</v>
      </c>
      <c r="L19" s="251"/>
      <c r="M19" s="251"/>
      <c r="N19" s="251"/>
      <c r="O19" s="251"/>
      <c r="P19" s="252">
        <f>SUM(E19:O19)</f>
        <v>1</v>
      </c>
    </row>
    <row r="20" spans="2:16" s="360" customFormat="1" ht="59.25" hidden="1">
      <c r="B20" s="262" t="s">
        <v>47</v>
      </c>
      <c r="C20" s="259"/>
      <c r="D20" s="359" t="str">
        <f>+D19</f>
        <v>PRISTINE</v>
      </c>
      <c r="E20" s="359"/>
      <c r="F20" s="251"/>
      <c r="G20" s="251">
        <v>0</v>
      </c>
      <c r="H20" s="251">
        <v>0</v>
      </c>
      <c r="I20" s="251">
        <v>0</v>
      </c>
      <c r="J20" s="251"/>
      <c r="K20" s="251"/>
      <c r="L20" s="251"/>
      <c r="M20" s="251"/>
      <c r="N20" s="251"/>
      <c r="O20" s="251"/>
      <c r="P20" s="252">
        <f>SUM(E20:O20)</f>
        <v>0</v>
      </c>
    </row>
    <row r="21" spans="2:16" s="362" customFormat="1" ht="59.25">
      <c r="B21" s="364" t="s">
        <v>48</v>
      </c>
      <c r="C21" s="265"/>
      <c r="D21" s="361" t="str">
        <f>+D19</f>
        <v>PRISTINE</v>
      </c>
      <c r="E21" s="361"/>
      <c r="F21" s="253">
        <f t="shared" ref="F21:K21" si="0">SUM(F18:F20)+F22</f>
        <v>0</v>
      </c>
      <c r="G21" s="253">
        <f t="shared" si="0"/>
        <v>0</v>
      </c>
      <c r="H21" s="253">
        <f t="shared" si="0"/>
        <v>3</v>
      </c>
      <c r="I21" s="253">
        <f t="shared" si="0"/>
        <v>0</v>
      </c>
      <c r="J21" s="253">
        <f t="shared" si="0"/>
        <v>0</v>
      </c>
      <c r="K21" s="253">
        <f t="shared" si="0"/>
        <v>0</v>
      </c>
      <c r="L21" s="253"/>
      <c r="M21" s="253"/>
      <c r="N21" s="253"/>
      <c r="O21" s="253"/>
      <c r="P21" s="253">
        <f>SUM(P18:P20)+P22</f>
        <v>3</v>
      </c>
    </row>
    <row r="22" spans="2:16" s="363" customFormat="1" ht="52.5" hidden="1">
      <c r="B22" s="262" t="s">
        <v>49</v>
      </c>
      <c r="C22" s="259"/>
      <c r="D22" s="359" t="str">
        <f>+D21</f>
        <v>PRISTINE</v>
      </c>
      <c r="E22" s="358"/>
      <c r="F22" s="358"/>
      <c r="G22" s="358">
        <v>0</v>
      </c>
      <c r="H22" s="358">
        <v>0</v>
      </c>
      <c r="I22" s="358">
        <v>0</v>
      </c>
      <c r="J22" s="358">
        <v>0</v>
      </c>
      <c r="K22" s="358"/>
      <c r="L22" s="358"/>
      <c r="M22" s="358"/>
      <c r="N22" s="358"/>
      <c r="O22" s="358"/>
      <c r="P22" s="252">
        <f>SUM(E22:O22)</f>
        <v>0</v>
      </c>
    </row>
    <row r="23" spans="2:16" s="363" customFormat="1" ht="52.5" hidden="1">
      <c r="B23" s="262"/>
      <c r="C23" s="405"/>
      <c r="D23" s="250"/>
      <c r="E23" s="358"/>
      <c r="F23" s="358"/>
      <c r="G23" s="358"/>
      <c r="H23" s="358"/>
      <c r="I23" s="358"/>
      <c r="J23" s="358"/>
      <c r="K23" s="358"/>
      <c r="L23" s="358"/>
      <c r="M23" s="358"/>
      <c r="N23" s="358"/>
      <c r="O23" s="358"/>
      <c r="P23" s="406"/>
    </row>
    <row r="24" spans="2:16" s="228" customFormat="1" ht="47.25" hidden="1" customHeight="1">
      <c r="B24" s="259"/>
      <c r="C24" s="99" t="s">
        <v>34</v>
      </c>
      <c r="D24" s="99" t="s">
        <v>35</v>
      </c>
      <c r="E24" s="260" t="s">
        <v>36</v>
      </c>
      <c r="F24" s="260" t="s">
        <v>37</v>
      </c>
      <c r="G24" s="260" t="s">
        <v>38</v>
      </c>
      <c r="H24" s="260" t="s">
        <v>39</v>
      </c>
      <c r="I24" s="260" t="s">
        <v>40</v>
      </c>
      <c r="J24" s="260" t="s">
        <v>41</v>
      </c>
      <c r="K24" s="260" t="s">
        <v>42</v>
      </c>
      <c r="L24" s="260"/>
      <c r="M24" s="260"/>
      <c r="N24" s="260"/>
      <c r="O24" s="260"/>
      <c r="P24" s="261" t="s">
        <v>43</v>
      </c>
    </row>
    <row r="25" spans="2:16" s="360" customFormat="1" ht="56.1" hidden="1" customHeight="1">
      <c r="B25" s="262" t="s">
        <v>44</v>
      </c>
      <c r="C25" s="259"/>
      <c r="D25" s="359" t="s">
        <v>50</v>
      </c>
      <c r="E25" s="359"/>
      <c r="F25" s="251">
        <v>0</v>
      </c>
      <c r="G25" s="251">
        <v>0</v>
      </c>
      <c r="H25" s="251">
        <v>2</v>
      </c>
      <c r="I25" s="251">
        <v>0</v>
      </c>
      <c r="J25" s="251">
        <v>0</v>
      </c>
      <c r="K25" s="251">
        <v>0</v>
      </c>
      <c r="L25" s="251"/>
      <c r="M25" s="251"/>
      <c r="N25" s="251"/>
      <c r="O25" s="251"/>
      <c r="P25" s="252">
        <f>SUM(E25:O25)</f>
        <v>2</v>
      </c>
    </row>
    <row r="26" spans="2:16" s="360" customFormat="1" ht="55.5" hidden="1" customHeight="1">
      <c r="B26" s="262" t="s">
        <v>46</v>
      </c>
      <c r="C26" s="259"/>
      <c r="D26" s="359" t="str">
        <f>+D25</f>
        <v>PINE GROVE</v>
      </c>
      <c r="E26" s="359"/>
      <c r="F26" s="251">
        <v>0</v>
      </c>
      <c r="G26" s="251">
        <v>0</v>
      </c>
      <c r="H26" s="251">
        <v>2</v>
      </c>
      <c r="I26" s="251">
        <v>0</v>
      </c>
      <c r="J26" s="251">
        <v>0</v>
      </c>
      <c r="K26" s="251">
        <v>0</v>
      </c>
      <c r="L26" s="251"/>
      <c r="M26" s="251"/>
      <c r="N26" s="251"/>
      <c r="O26" s="251"/>
      <c r="P26" s="252">
        <f>SUM(E26:O26)</f>
        <v>2</v>
      </c>
    </row>
    <row r="27" spans="2:16" s="360" customFormat="1" ht="59.25" hidden="1">
      <c r="B27" s="262" t="s">
        <v>47</v>
      </c>
      <c r="C27" s="259"/>
      <c r="D27" s="359" t="str">
        <f>+D26</f>
        <v>PINE GROVE</v>
      </c>
      <c r="E27" s="359"/>
      <c r="F27" s="251"/>
      <c r="G27" s="251">
        <v>0</v>
      </c>
      <c r="H27" s="251">
        <v>0</v>
      </c>
      <c r="I27" s="251">
        <v>0</v>
      </c>
      <c r="J27" s="251"/>
      <c r="K27" s="251"/>
      <c r="L27" s="251"/>
      <c r="M27" s="251"/>
      <c r="N27" s="251"/>
      <c r="O27" s="251"/>
      <c r="P27" s="252">
        <f>SUM(E27:O27)</f>
        <v>0</v>
      </c>
    </row>
    <row r="28" spans="2:16" s="362" customFormat="1" ht="59.25" hidden="1">
      <c r="B28" s="364" t="s">
        <v>48</v>
      </c>
      <c r="C28" s="265"/>
      <c r="D28" s="361" t="str">
        <f>+D26</f>
        <v>PINE GROVE</v>
      </c>
      <c r="E28" s="361"/>
      <c r="F28" s="253">
        <f t="shared" ref="F28:K28" si="1">SUM(F25:F27)+F29</f>
        <v>0</v>
      </c>
      <c r="G28" s="253">
        <f t="shared" si="1"/>
        <v>0</v>
      </c>
      <c r="H28" s="253">
        <f t="shared" si="1"/>
        <v>4</v>
      </c>
      <c r="I28" s="253">
        <f t="shared" si="1"/>
        <v>0</v>
      </c>
      <c r="J28" s="253">
        <f t="shared" si="1"/>
        <v>0</v>
      </c>
      <c r="K28" s="253">
        <f t="shared" si="1"/>
        <v>0</v>
      </c>
      <c r="L28" s="253"/>
      <c r="M28" s="253"/>
      <c r="N28" s="253"/>
      <c r="O28" s="253"/>
      <c r="P28" s="253">
        <f>SUM(P25:P27)+P29</f>
        <v>4</v>
      </c>
    </row>
    <row r="29" spans="2:16" s="363" customFormat="1" ht="52.5" hidden="1">
      <c r="B29" s="262" t="s">
        <v>49</v>
      </c>
      <c r="C29" s="259"/>
      <c r="D29" s="359" t="str">
        <f>+D28</f>
        <v>PINE GROVE</v>
      </c>
      <c r="E29" s="358"/>
      <c r="F29" s="358"/>
      <c r="G29" s="358">
        <v>0</v>
      </c>
      <c r="H29" s="358">
        <v>0</v>
      </c>
      <c r="I29" s="358">
        <v>0</v>
      </c>
      <c r="J29" s="358">
        <v>0</v>
      </c>
      <c r="K29" s="358"/>
      <c r="L29" s="358"/>
      <c r="M29" s="358"/>
      <c r="N29" s="358"/>
      <c r="O29" s="358"/>
      <c r="P29" s="252">
        <f>SUM(E29:O29)</f>
        <v>0</v>
      </c>
    </row>
    <row r="30" spans="2:16" s="363" customFormat="1" ht="52.5" hidden="1">
      <c r="B30" s="262"/>
      <c r="C30" s="405"/>
      <c r="D30" s="250"/>
      <c r="E30" s="358"/>
      <c r="F30" s="358"/>
      <c r="G30" s="358"/>
      <c r="H30" s="358"/>
      <c r="I30" s="358"/>
      <c r="J30" s="358"/>
      <c r="K30" s="358"/>
      <c r="L30" s="358"/>
      <c r="M30" s="358"/>
      <c r="N30" s="358"/>
      <c r="O30" s="358"/>
      <c r="P30" s="406"/>
    </row>
    <row r="31" spans="2:16" s="228" customFormat="1" ht="47.25" hidden="1" customHeight="1">
      <c r="B31" s="259"/>
      <c r="C31" s="99" t="s">
        <v>34</v>
      </c>
      <c r="D31" s="99" t="s">
        <v>35</v>
      </c>
      <c r="E31" s="260" t="s">
        <v>36</v>
      </c>
      <c r="F31" s="260" t="s">
        <v>37</v>
      </c>
      <c r="G31" s="260" t="s">
        <v>38</v>
      </c>
      <c r="H31" s="260" t="s">
        <v>39</v>
      </c>
      <c r="I31" s="260" t="s">
        <v>40</v>
      </c>
      <c r="J31" s="260" t="s">
        <v>41</v>
      </c>
      <c r="K31" s="260" t="s">
        <v>42</v>
      </c>
      <c r="L31" s="260"/>
      <c r="M31" s="260"/>
      <c r="N31" s="260"/>
      <c r="O31" s="260"/>
      <c r="P31" s="261" t="s">
        <v>43</v>
      </c>
    </row>
    <row r="32" spans="2:16" s="360" customFormat="1" ht="56.1" hidden="1" customHeight="1">
      <c r="B32" s="262" t="s">
        <v>44</v>
      </c>
      <c r="C32" s="259"/>
      <c r="D32" s="359" t="s">
        <v>51</v>
      </c>
      <c r="E32" s="359"/>
      <c r="F32" s="251">
        <v>0</v>
      </c>
      <c r="G32" s="251">
        <v>0</v>
      </c>
      <c r="H32" s="251">
        <v>2</v>
      </c>
      <c r="I32" s="251">
        <v>0</v>
      </c>
      <c r="J32" s="251">
        <v>0</v>
      </c>
      <c r="K32" s="251">
        <v>0</v>
      </c>
      <c r="L32" s="251"/>
      <c r="M32" s="251"/>
      <c r="N32" s="251"/>
      <c r="O32" s="251"/>
      <c r="P32" s="252">
        <f>SUM(E32:O32)</f>
        <v>2</v>
      </c>
    </row>
    <row r="33" spans="1:26" s="360" customFormat="1" ht="55.5" hidden="1" customHeight="1">
      <c r="B33" s="262" t="s">
        <v>46</v>
      </c>
      <c r="C33" s="259"/>
      <c r="D33" s="359" t="str">
        <f>+D32</f>
        <v>SILVER MIX</v>
      </c>
      <c r="E33" s="359"/>
      <c r="F33" s="251">
        <v>0</v>
      </c>
      <c r="G33" s="251">
        <v>0</v>
      </c>
      <c r="H33" s="251">
        <v>2</v>
      </c>
      <c r="I33" s="251">
        <v>0</v>
      </c>
      <c r="J33" s="251">
        <v>0</v>
      </c>
      <c r="K33" s="251">
        <v>0</v>
      </c>
      <c r="L33" s="251"/>
      <c r="M33" s="251"/>
      <c r="N33" s="251"/>
      <c r="O33" s="251"/>
      <c r="P33" s="252">
        <f>SUM(E33:O33)</f>
        <v>2</v>
      </c>
    </row>
    <row r="34" spans="1:26" s="360" customFormat="1" ht="59.25" hidden="1">
      <c r="B34" s="262" t="s">
        <v>47</v>
      </c>
      <c r="C34" s="259"/>
      <c r="D34" s="359" t="str">
        <f>+D33</f>
        <v>SILVER MIX</v>
      </c>
      <c r="E34" s="359"/>
      <c r="F34" s="251"/>
      <c r="G34" s="251">
        <v>0</v>
      </c>
      <c r="H34" s="251">
        <v>0</v>
      </c>
      <c r="I34" s="251">
        <v>0</v>
      </c>
      <c r="J34" s="251"/>
      <c r="K34" s="251"/>
      <c r="L34" s="251"/>
      <c r="M34" s="251"/>
      <c r="N34" s="251"/>
      <c r="O34" s="251"/>
      <c r="P34" s="252">
        <f>SUM(E34:O34)</f>
        <v>0</v>
      </c>
    </row>
    <row r="35" spans="1:26" s="362" customFormat="1" ht="59.25" hidden="1">
      <c r="B35" s="364" t="s">
        <v>48</v>
      </c>
      <c r="C35" s="265"/>
      <c r="D35" s="361" t="str">
        <f>+D33</f>
        <v>SILVER MIX</v>
      </c>
      <c r="E35" s="361"/>
      <c r="F35" s="253">
        <f t="shared" ref="F35:K35" si="2">SUM(F32:F34)+F36</f>
        <v>0</v>
      </c>
      <c r="G35" s="253">
        <f t="shared" si="2"/>
        <v>0</v>
      </c>
      <c r="H35" s="253">
        <f t="shared" si="2"/>
        <v>4</v>
      </c>
      <c r="I35" s="253">
        <f t="shared" si="2"/>
        <v>0</v>
      </c>
      <c r="J35" s="253">
        <f t="shared" si="2"/>
        <v>0</v>
      </c>
      <c r="K35" s="253">
        <f t="shared" si="2"/>
        <v>0</v>
      </c>
      <c r="L35" s="253"/>
      <c r="M35" s="253"/>
      <c r="N35" s="253"/>
      <c r="O35" s="253"/>
      <c r="P35" s="253">
        <f>SUM(P32:P34)+P36</f>
        <v>4</v>
      </c>
    </row>
    <row r="36" spans="1:26" s="363" customFormat="1" ht="52.5" hidden="1">
      <c r="B36" s="262" t="s">
        <v>49</v>
      </c>
      <c r="C36" s="259"/>
      <c r="D36" s="359" t="str">
        <f>+D35</f>
        <v>SILVER MIX</v>
      </c>
      <c r="E36" s="358"/>
      <c r="F36" s="358"/>
      <c r="G36" s="358">
        <v>0</v>
      </c>
      <c r="H36" s="358">
        <v>0</v>
      </c>
      <c r="I36" s="358">
        <v>0</v>
      </c>
      <c r="J36" s="358">
        <v>0</v>
      </c>
      <c r="K36" s="358"/>
      <c r="L36" s="358"/>
      <c r="M36" s="358"/>
      <c r="N36" s="358"/>
      <c r="O36" s="358"/>
      <c r="P36" s="252">
        <f>SUM(E36:O36)</f>
        <v>0</v>
      </c>
    </row>
    <row r="37" spans="1:26" s="54" customFormat="1" ht="52.5">
      <c r="B37" s="262"/>
      <c r="C37" s="263"/>
      <c r="D37" s="264"/>
      <c r="E37" s="254"/>
      <c r="F37" s="254"/>
      <c r="G37" s="254"/>
      <c r="H37" s="254"/>
      <c r="I37" s="254"/>
      <c r="J37" s="254"/>
      <c r="K37" s="254"/>
      <c r="L37" s="254"/>
      <c r="M37" s="254"/>
      <c r="N37" s="254"/>
      <c r="O37" s="254"/>
      <c r="P37" s="254"/>
    </row>
    <row r="38" spans="1:26" s="229" customFormat="1" ht="61.5" customHeight="1">
      <c r="B38" s="255" t="s">
        <v>52</v>
      </c>
      <c r="C38" s="256"/>
      <c r="D38" s="255"/>
      <c r="E38" s="257"/>
      <c r="F38" s="258">
        <f>F21+F28+F35</f>
        <v>0</v>
      </c>
      <c r="G38" s="258">
        <f t="shared" ref="G38:K38" si="3">G21+G28+G35</f>
        <v>0</v>
      </c>
      <c r="H38" s="258">
        <f>H21</f>
        <v>3</v>
      </c>
      <c r="I38" s="258">
        <f t="shared" si="3"/>
        <v>0</v>
      </c>
      <c r="J38" s="258">
        <f t="shared" si="3"/>
        <v>0</v>
      </c>
      <c r="K38" s="258">
        <f t="shared" si="3"/>
        <v>0</v>
      </c>
      <c r="L38" s="258"/>
      <c r="M38" s="258"/>
      <c r="N38" s="258"/>
      <c r="O38" s="258"/>
      <c r="P38" s="258">
        <f>P21</f>
        <v>3</v>
      </c>
    </row>
    <row r="39" spans="1:26" s="103" customFormat="1" ht="20.25" customHeight="1">
      <c r="B39" s="104"/>
      <c r="C39" s="104"/>
      <c r="D39" s="105"/>
      <c r="E39" s="106"/>
      <c r="F39" s="107"/>
      <c r="G39" s="108"/>
      <c r="H39" s="109"/>
      <c r="I39" s="109"/>
      <c r="J39" s="109"/>
      <c r="K39" s="109"/>
      <c r="L39" s="110"/>
      <c r="M39" s="111"/>
      <c r="N39" s="107"/>
      <c r="O39" s="107"/>
      <c r="P39" s="107"/>
    </row>
    <row r="40" spans="1:26" s="115" customFormat="1" ht="33" customHeight="1" thickBot="1">
      <c r="B40" s="112" t="s">
        <v>53</v>
      </c>
      <c r="C40" s="116"/>
      <c r="D40" s="499"/>
      <c r="E40" s="499"/>
      <c r="F40" s="499"/>
      <c r="G40" s="499"/>
      <c r="H40" s="499"/>
      <c r="I40" s="499"/>
      <c r="J40" s="499"/>
      <c r="K40" s="499"/>
      <c r="L40" s="499"/>
      <c r="M40" s="499"/>
      <c r="N40" s="499"/>
      <c r="O40" s="499"/>
      <c r="P40" s="499"/>
    </row>
    <row r="41" spans="1:26" s="75" customFormat="1" ht="144" customHeight="1" thickBot="1">
      <c r="A41" s="503" t="s">
        <v>54</v>
      </c>
      <c r="B41" s="504"/>
      <c r="C41" s="504"/>
      <c r="D41" s="113" t="s">
        <v>55</v>
      </c>
      <c r="E41" s="113" t="s">
        <v>56</v>
      </c>
      <c r="F41" s="113" t="s">
        <v>57</v>
      </c>
      <c r="G41" s="114" t="s">
        <v>58</v>
      </c>
      <c r="H41" s="114" t="s">
        <v>59</v>
      </c>
      <c r="I41" s="114" t="s">
        <v>60</v>
      </c>
      <c r="J41" s="114" t="s">
        <v>61</v>
      </c>
      <c r="K41" s="114" t="s">
        <v>62</v>
      </c>
      <c r="L41" s="114" t="s">
        <v>63</v>
      </c>
      <c r="M41" s="114" t="s">
        <v>64</v>
      </c>
      <c r="N41" s="500" t="s">
        <v>65</v>
      </c>
      <c r="O41" s="501"/>
      <c r="P41" s="502"/>
    </row>
    <row r="42" spans="1:26" s="101" customFormat="1" ht="45" customHeight="1">
      <c r="A42" s="472" t="str">
        <f>D21</f>
        <v>PRISTINE</v>
      </c>
      <c r="B42" s="473" t="str">
        <f>D21</f>
        <v>PRISTINE</v>
      </c>
      <c r="C42" s="473"/>
      <c r="D42" s="473"/>
      <c r="E42" s="473"/>
      <c r="F42" s="473"/>
      <c r="G42" s="473"/>
      <c r="H42" s="473"/>
      <c r="I42" s="473"/>
      <c r="J42" s="473"/>
      <c r="K42" s="473"/>
      <c r="L42" s="473"/>
      <c r="M42" s="473"/>
      <c r="N42" s="473"/>
      <c r="O42" s="473"/>
      <c r="P42" s="474"/>
    </row>
    <row r="43" spans="1:26" s="69" customFormat="1" ht="123.75" customHeight="1">
      <c r="A43" s="226">
        <v>1</v>
      </c>
      <c r="B43" s="478" t="str">
        <f>$L$11</f>
        <v>C2300234  -  FRENCH TERRY 100% COTTON _ 530 GSM</v>
      </c>
      <c r="C43" s="478"/>
      <c r="D43" s="230" t="s">
        <v>66</v>
      </c>
      <c r="E43" s="230" t="str">
        <f>D18</f>
        <v>PRISTINE</v>
      </c>
      <c r="F43" s="226" t="s">
        <v>39</v>
      </c>
      <c r="G43" s="231">
        <f>H21</f>
        <v>3</v>
      </c>
      <c r="H43" s="226">
        <v>1.37</v>
      </c>
      <c r="I43" s="82">
        <f>G43*H43</f>
        <v>4.1100000000000003</v>
      </c>
      <c r="J43" s="82">
        <f>I43*4.3%+(I43/30)*0.5+3</f>
        <v>3.2452299999999998</v>
      </c>
      <c r="K43" s="82">
        <v>0</v>
      </c>
      <c r="L43" s="293">
        <f>ROUNDUP(SUM(I43:K43),0)</f>
        <v>8</v>
      </c>
      <c r="M43" s="186"/>
      <c r="N43" s="475"/>
      <c r="O43" s="476"/>
      <c r="P43" s="477"/>
      <c r="Q43" s="365"/>
      <c r="R43" s="197"/>
      <c r="S43" s="197"/>
      <c r="T43" s="197"/>
      <c r="U43" s="197"/>
      <c r="V43" s="197"/>
      <c r="W43" s="197"/>
      <c r="X43" s="197"/>
      <c r="Y43" s="197"/>
      <c r="Z43" s="197"/>
    </row>
    <row r="44" spans="1:26" s="69" customFormat="1" ht="123.75" customHeight="1">
      <c r="A44" s="226">
        <v>2</v>
      </c>
      <c r="B44" s="478" t="s">
        <v>67</v>
      </c>
      <c r="C44" s="478"/>
      <c r="D44" s="230" t="s">
        <v>68</v>
      </c>
      <c r="E44" s="230" t="str">
        <f>E43</f>
        <v>PRISTINE</v>
      </c>
      <c r="F44" s="226" t="s">
        <v>39</v>
      </c>
      <c r="G44" s="231">
        <f>G43</f>
        <v>3</v>
      </c>
      <c r="H44" s="226">
        <v>0.2</v>
      </c>
      <c r="I44" s="82">
        <f>G44*H44</f>
        <v>0.60000000000000009</v>
      </c>
      <c r="J44" s="82">
        <f>I44*2.5%+(I44/30)*0.5</f>
        <v>2.5000000000000005E-2</v>
      </c>
      <c r="K44" s="82">
        <v>0</v>
      </c>
      <c r="L44" s="293">
        <f>ROUNDUP(SUM(I44:K44),0)</f>
        <v>1</v>
      </c>
      <c r="M44" s="186"/>
      <c r="N44" s="475"/>
      <c r="O44" s="476"/>
      <c r="P44" s="477"/>
      <c r="Q44" s="365"/>
      <c r="R44" s="197"/>
      <c r="S44" s="197"/>
      <c r="T44" s="197"/>
      <c r="U44" s="197"/>
      <c r="V44" s="197"/>
      <c r="W44" s="197"/>
      <c r="X44" s="197"/>
      <c r="Y44" s="197"/>
      <c r="Z44" s="197"/>
    </row>
    <row r="45" spans="1:26" s="101" customFormat="1" ht="45" hidden="1" customHeight="1">
      <c r="A45" s="472" t="str">
        <f>D28</f>
        <v>PINE GROVE</v>
      </c>
      <c r="B45" s="473"/>
      <c r="C45" s="473"/>
      <c r="D45" s="473"/>
      <c r="E45" s="473"/>
      <c r="F45" s="473"/>
      <c r="G45" s="473"/>
      <c r="H45" s="473"/>
      <c r="I45" s="473"/>
      <c r="J45" s="473"/>
      <c r="K45" s="473"/>
      <c r="L45" s="473"/>
      <c r="M45" s="473"/>
      <c r="N45" s="473"/>
      <c r="O45" s="473"/>
      <c r="P45" s="474"/>
    </row>
    <row r="46" spans="1:26" s="69" customFormat="1" ht="135" hidden="1" customHeight="1">
      <c r="A46" s="226">
        <v>1</v>
      </c>
      <c r="B46" s="478" t="str">
        <f>$L$11</f>
        <v>C2300234  -  FRENCH TERRY 100% COTTON _ 530 GSM</v>
      </c>
      <c r="C46" s="478"/>
      <c r="D46" s="230" t="s">
        <v>66</v>
      </c>
      <c r="E46" s="230" t="str">
        <f>D18</f>
        <v>PRISTINE</v>
      </c>
      <c r="F46" s="226" t="s">
        <v>39</v>
      </c>
      <c r="G46" s="231">
        <f>$P$21</f>
        <v>3</v>
      </c>
      <c r="H46" s="226">
        <v>0.88</v>
      </c>
      <c r="I46" s="82">
        <f>G46*H46</f>
        <v>2.64</v>
      </c>
      <c r="J46" s="82">
        <f>I46*12.5%+(I46/30)*0.5</f>
        <v>0.374</v>
      </c>
      <c r="K46" s="82">
        <v>0</v>
      </c>
      <c r="L46" s="293"/>
      <c r="M46" s="186">
        <f>SUM(I46:L46)</f>
        <v>3.0140000000000002</v>
      </c>
      <c r="N46" s="475"/>
      <c r="O46" s="476" t="s">
        <v>69</v>
      </c>
      <c r="P46" s="477" t="s">
        <v>69</v>
      </c>
      <c r="Q46" s="365"/>
      <c r="R46" s="197"/>
      <c r="S46" s="197"/>
      <c r="T46" s="197"/>
      <c r="U46" s="197"/>
      <c r="V46" s="197"/>
      <c r="W46" s="197"/>
      <c r="X46" s="197"/>
      <c r="Y46" s="197"/>
      <c r="Z46" s="197"/>
    </row>
    <row r="47" spans="1:26" s="69" customFormat="1" ht="66" hidden="1" customHeight="1">
      <c r="A47" s="226">
        <v>2</v>
      </c>
      <c r="B47" s="478" t="s">
        <v>67</v>
      </c>
      <c r="C47" s="478"/>
      <c r="D47" s="230" t="s">
        <v>70</v>
      </c>
      <c r="E47" s="230" t="str">
        <f>E46</f>
        <v>PRISTINE</v>
      </c>
      <c r="F47" s="226" t="s">
        <v>39</v>
      </c>
      <c r="G47" s="231">
        <f>G46</f>
        <v>3</v>
      </c>
      <c r="H47" s="226">
        <v>0.26</v>
      </c>
      <c r="I47" s="82">
        <f>G47*H47</f>
        <v>0.78</v>
      </c>
      <c r="J47" s="82">
        <f>I47*2.8%+(I47/30)*0.5</f>
        <v>3.4839999999999996E-2</v>
      </c>
      <c r="K47" s="82">
        <v>0</v>
      </c>
      <c r="L47" s="293"/>
      <c r="M47" s="186">
        <f>SUM(I47:L47)+1</f>
        <v>1.81484</v>
      </c>
      <c r="N47" s="475"/>
      <c r="O47" s="476" t="s">
        <v>71</v>
      </c>
      <c r="P47" s="477" t="s">
        <v>71</v>
      </c>
      <c r="Q47" s="365"/>
      <c r="R47" s="197"/>
      <c r="S47" s="197"/>
      <c r="T47" s="197"/>
      <c r="U47" s="197"/>
      <c r="V47" s="197"/>
      <c r="W47" s="197"/>
      <c r="X47" s="197"/>
      <c r="Y47" s="197"/>
      <c r="Z47" s="197"/>
    </row>
    <row r="48" spans="1:26" s="101" customFormat="1" ht="45" hidden="1" customHeight="1">
      <c r="A48" s="472" t="str">
        <f>D35</f>
        <v>SILVER MIX</v>
      </c>
      <c r="B48" s="473" t="str">
        <f>D35</f>
        <v>SILVER MIX</v>
      </c>
      <c r="C48" s="473"/>
      <c r="D48" s="473"/>
      <c r="E48" s="473"/>
      <c r="F48" s="473"/>
      <c r="G48" s="473"/>
      <c r="H48" s="473"/>
      <c r="I48" s="473"/>
      <c r="J48" s="473"/>
      <c r="K48" s="473"/>
      <c r="L48" s="473"/>
      <c r="M48" s="473"/>
      <c r="N48" s="473"/>
      <c r="O48" s="473"/>
      <c r="P48" s="474"/>
    </row>
    <row r="49" spans="1:26" s="69" customFormat="1" ht="142.5" hidden="1" customHeight="1">
      <c r="A49" s="226">
        <v>1</v>
      </c>
      <c r="B49" s="478" t="str">
        <f>B46</f>
        <v>C2300234  -  FRENCH TERRY 100% COTTON _ 530 GSM</v>
      </c>
      <c r="C49" s="478"/>
      <c r="D49" s="230" t="s">
        <v>66</v>
      </c>
      <c r="E49" s="230" t="s">
        <v>72</v>
      </c>
      <c r="F49" s="226" t="s">
        <v>39</v>
      </c>
      <c r="G49" s="231">
        <f>H35</f>
        <v>4</v>
      </c>
      <c r="H49" s="226">
        <v>1.37</v>
      </c>
      <c r="I49" s="82">
        <f>G49*H49</f>
        <v>5.48</v>
      </c>
      <c r="J49" s="82">
        <f>I49*6.6%+(I49/30)*0.5</f>
        <v>0.45301333333333338</v>
      </c>
      <c r="K49" s="82">
        <v>0</v>
      </c>
      <c r="L49" s="293">
        <f>ROUNDUP(SUM(I49:K49),0)</f>
        <v>6</v>
      </c>
      <c r="M49" s="186"/>
      <c r="N49" s="475"/>
      <c r="O49" s="476"/>
      <c r="P49" s="477"/>
      <c r="Q49" s="365"/>
      <c r="R49" s="197"/>
      <c r="S49" s="197"/>
      <c r="T49" s="197"/>
      <c r="U49" s="197"/>
      <c r="V49" s="197"/>
      <c r="W49" s="197"/>
      <c r="X49" s="197"/>
      <c r="Y49" s="197"/>
      <c r="Z49" s="197"/>
    </row>
    <row r="50" spans="1:26" s="69" customFormat="1" ht="142.5" hidden="1" customHeight="1">
      <c r="A50" s="226">
        <v>2</v>
      </c>
      <c r="B50" s="478" t="s">
        <v>73</v>
      </c>
      <c r="C50" s="478"/>
      <c r="D50" s="230" t="s">
        <v>74</v>
      </c>
      <c r="E50" s="230" t="str">
        <f>E49</f>
        <v>PFD</v>
      </c>
      <c r="F50" s="226" t="s">
        <v>39</v>
      </c>
      <c r="G50" s="231">
        <f>G49</f>
        <v>4</v>
      </c>
      <c r="H50" s="226">
        <v>0.2</v>
      </c>
      <c r="I50" s="82">
        <f>G50*H50</f>
        <v>0.8</v>
      </c>
      <c r="J50" s="82">
        <f>I50*4%+(I50/30)*0.5</f>
        <v>4.5333333333333337E-2</v>
      </c>
      <c r="K50" s="82">
        <v>0</v>
      </c>
      <c r="L50" s="293">
        <f>ROUNDUP(SUM(I50:K50),0)</f>
        <v>1</v>
      </c>
      <c r="M50" s="186"/>
      <c r="N50" s="475"/>
      <c r="O50" s="476"/>
      <c r="P50" s="477"/>
      <c r="Q50" s="365"/>
      <c r="R50" s="197"/>
      <c r="S50" s="197"/>
      <c r="T50" s="197"/>
      <c r="U50" s="197"/>
      <c r="V50" s="197"/>
      <c r="W50" s="197"/>
      <c r="X50" s="197"/>
      <c r="Y50" s="197"/>
      <c r="Z50" s="197"/>
    </row>
    <row r="51" spans="1:26" s="115" customFormat="1" ht="33.75" thickBot="1">
      <c r="B51" s="112" t="s">
        <v>75</v>
      </c>
      <c r="C51" s="116"/>
      <c r="D51" s="116"/>
      <c r="E51" s="116"/>
      <c r="G51" s="117"/>
      <c r="P51" s="118"/>
    </row>
    <row r="52" spans="1:26" s="121" customFormat="1" ht="96">
      <c r="A52" s="464" t="s">
        <v>76</v>
      </c>
      <c r="B52" s="465"/>
      <c r="C52" s="465"/>
      <c r="D52" s="465"/>
      <c r="E52" s="466"/>
      <c r="F52" s="119" t="s">
        <v>77</v>
      </c>
      <c r="G52" s="119" t="s">
        <v>78</v>
      </c>
      <c r="H52" s="479" t="s">
        <v>79</v>
      </c>
      <c r="I52" s="466"/>
      <c r="J52" s="120" t="s">
        <v>57</v>
      </c>
      <c r="K52" s="119" t="s">
        <v>80</v>
      </c>
      <c r="L52" s="119" t="s">
        <v>81</v>
      </c>
      <c r="M52" s="190" t="s">
        <v>82</v>
      </c>
      <c r="N52" s="190" t="s">
        <v>83</v>
      </c>
      <c r="O52" s="190" t="s">
        <v>84</v>
      </c>
      <c r="P52" s="190" t="s">
        <v>85</v>
      </c>
    </row>
    <row r="53" spans="1:26" s="121" customFormat="1" ht="54.95" customHeight="1">
      <c r="A53" s="76">
        <v>1</v>
      </c>
      <c r="B53" s="461" t="s">
        <v>86</v>
      </c>
      <c r="C53" s="462"/>
      <c r="D53" s="462"/>
      <c r="E53" s="463"/>
      <c r="F53" s="77" t="str">
        <f>H53</f>
        <v>PRISTINE</v>
      </c>
      <c r="G53" s="187"/>
      <c r="H53" s="470" t="str">
        <f>$A$42</f>
        <v>PRISTINE</v>
      </c>
      <c r="I53" s="471"/>
      <c r="J53" s="209" t="s">
        <v>87</v>
      </c>
      <c r="K53" s="209">
        <f>$P$21</f>
        <v>3</v>
      </c>
      <c r="L53" s="377">
        <f>265/5000</f>
        <v>5.2999999999999999E-2</v>
      </c>
      <c r="M53" s="378">
        <f t="shared" ref="M53:M64" si="4">K53*L53</f>
        <v>0.159</v>
      </c>
      <c r="N53" s="189"/>
      <c r="O53" s="83">
        <f>ROUNDUP(SUM(M53:N53),0)</f>
        <v>1</v>
      </c>
      <c r="P53" s="367"/>
      <c r="Q53" s="366"/>
      <c r="R53" s="366"/>
    </row>
    <row r="54" spans="1:26" s="121" customFormat="1" ht="54.95" hidden="1" customHeight="1">
      <c r="A54" s="76">
        <v>1</v>
      </c>
      <c r="B54" s="461" t="s">
        <v>86</v>
      </c>
      <c r="C54" s="462"/>
      <c r="D54" s="462"/>
      <c r="E54" s="463"/>
      <c r="F54" s="77" t="str">
        <f>H54</f>
        <v>PINE GROVE</v>
      </c>
      <c r="G54" s="187"/>
      <c r="H54" s="470" t="str">
        <f>$A$45</f>
        <v>PINE GROVE</v>
      </c>
      <c r="I54" s="471"/>
      <c r="J54" s="209" t="s">
        <v>87</v>
      </c>
      <c r="K54" s="209">
        <f>$P$21</f>
        <v>3</v>
      </c>
      <c r="L54" s="377">
        <f>265/5000</f>
        <v>5.2999999999999999E-2</v>
      </c>
      <c r="M54" s="378">
        <f t="shared" si="4"/>
        <v>0.159</v>
      </c>
      <c r="N54" s="189"/>
      <c r="O54" s="83">
        <f>ROUNDUP(SUM(M54:N54),0)</f>
        <v>1</v>
      </c>
      <c r="P54" s="367"/>
      <c r="Q54" s="366"/>
      <c r="R54" s="366"/>
    </row>
    <row r="55" spans="1:26" s="121" customFormat="1" ht="54.95" hidden="1" customHeight="1">
      <c r="A55" s="76">
        <v>1</v>
      </c>
      <c r="B55" s="461" t="s">
        <v>86</v>
      </c>
      <c r="C55" s="462"/>
      <c r="D55" s="462"/>
      <c r="E55" s="463"/>
      <c r="F55" s="77" t="str">
        <f>H55</f>
        <v>SILVER MIX</v>
      </c>
      <c r="G55" s="187"/>
      <c r="H55" s="470" t="str">
        <f>$A$48</f>
        <v>SILVER MIX</v>
      </c>
      <c r="I55" s="471"/>
      <c r="J55" s="209" t="s">
        <v>87</v>
      </c>
      <c r="K55" s="209">
        <f>$P$21</f>
        <v>3</v>
      </c>
      <c r="L55" s="377">
        <f>265/5000</f>
        <v>5.2999999999999999E-2</v>
      </c>
      <c r="M55" s="378">
        <f t="shared" si="4"/>
        <v>0.159</v>
      </c>
      <c r="N55" s="189"/>
      <c r="O55" s="83">
        <f>ROUNDUP(SUM(M55:N55),0)</f>
        <v>1</v>
      </c>
      <c r="P55" s="367"/>
      <c r="Q55" s="366"/>
      <c r="R55" s="366"/>
    </row>
    <row r="56" spans="1:26" s="121" customFormat="1" ht="54.95" customHeight="1">
      <c r="A56" s="76">
        <v>2</v>
      </c>
      <c r="B56" s="461" t="s">
        <v>88</v>
      </c>
      <c r="C56" s="462"/>
      <c r="D56" s="462"/>
      <c r="E56" s="463"/>
      <c r="F56" s="77" t="s">
        <v>89</v>
      </c>
      <c r="G56" s="187"/>
      <c r="H56" s="470" t="str">
        <f>$A$42</f>
        <v>PRISTINE</v>
      </c>
      <c r="I56" s="471"/>
      <c r="J56" s="209" t="s">
        <v>90</v>
      </c>
      <c r="K56" s="209">
        <f t="shared" ref="K56:K67" si="5">$P$21</f>
        <v>3</v>
      </c>
      <c r="L56" s="377">
        <v>1</v>
      </c>
      <c r="M56" s="378">
        <f t="shared" si="4"/>
        <v>3</v>
      </c>
      <c r="N56" s="189"/>
      <c r="O56" s="83">
        <f t="shared" ref="O56:O67" si="6">ROUNDUP(SUM(M56:N56),0)</f>
        <v>3</v>
      </c>
      <c r="P56" s="367"/>
      <c r="Q56" s="366"/>
      <c r="R56" s="366"/>
    </row>
    <row r="57" spans="1:26" s="121" customFormat="1" ht="54.95" hidden="1" customHeight="1">
      <c r="A57" s="76">
        <v>2</v>
      </c>
      <c r="B57" s="461" t="s">
        <v>88</v>
      </c>
      <c r="C57" s="462"/>
      <c r="D57" s="462"/>
      <c r="E57" s="463"/>
      <c r="F57" s="77" t="s">
        <v>89</v>
      </c>
      <c r="G57" s="187"/>
      <c r="H57" s="470" t="str">
        <f>$A$45</f>
        <v>PINE GROVE</v>
      </c>
      <c r="I57" s="471"/>
      <c r="J57" s="209" t="s">
        <v>90</v>
      </c>
      <c r="K57" s="209">
        <f t="shared" si="5"/>
        <v>3</v>
      </c>
      <c r="L57" s="377">
        <v>1</v>
      </c>
      <c r="M57" s="378">
        <f t="shared" si="4"/>
        <v>3</v>
      </c>
      <c r="N57" s="189"/>
      <c r="O57" s="83">
        <f t="shared" ref="O57" si="7">ROUNDUP(SUM(M57:N57),0)</f>
        <v>3</v>
      </c>
      <c r="P57" s="367"/>
      <c r="Q57" s="366"/>
      <c r="R57" s="366"/>
    </row>
    <row r="58" spans="1:26" s="121" customFormat="1" ht="54.95" hidden="1" customHeight="1">
      <c r="A58" s="76">
        <v>2</v>
      </c>
      <c r="B58" s="461" t="s">
        <v>88</v>
      </c>
      <c r="C58" s="462"/>
      <c r="D58" s="462"/>
      <c r="E58" s="463"/>
      <c r="F58" s="77" t="s">
        <v>89</v>
      </c>
      <c r="G58" s="187"/>
      <c r="H58" s="470" t="str">
        <f>$A$48</f>
        <v>SILVER MIX</v>
      </c>
      <c r="I58" s="471"/>
      <c r="J58" s="209" t="s">
        <v>90</v>
      </c>
      <c r="K58" s="209">
        <f t="shared" si="5"/>
        <v>3</v>
      </c>
      <c r="L58" s="377">
        <v>1</v>
      </c>
      <c r="M58" s="378">
        <f t="shared" si="4"/>
        <v>3</v>
      </c>
      <c r="N58" s="189"/>
      <c r="O58" s="83">
        <f t="shared" ref="O58" si="8">ROUNDUP(SUM(M58:N58),0)</f>
        <v>3</v>
      </c>
      <c r="P58" s="367"/>
      <c r="Q58" s="366"/>
      <c r="R58" s="366"/>
    </row>
    <row r="59" spans="1:26" s="121" customFormat="1" ht="54.95" customHeight="1">
      <c r="A59" s="76">
        <v>3</v>
      </c>
      <c r="B59" s="461" t="s">
        <v>91</v>
      </c>
      <c r="C59" s="462"/>
      <c r="D59" s="462"/>
      <c r="E59" s="463"/>
      <c r="F59" s="77" t="s">
        <v>89</v>
      </c>
      <c r="G59" s="187"/>
      <c r="H59" s="470" t="str">
        <f>$A$42</f>
        <v>PRISTINE</v>
      </c>
      <c r="I59" s="471"/>
      <c r="J59" s="209" t="s">
        <v>90</v>
      </c>
      <c r="K59" s="209">
        <f t="shared" si="5"/>
        <v>3</v>
      </c>
      <c r="L59" s="377">
        <v>1</v>
      </c>
      <c r="M59" s="378">
        <f t="shared" si="4"/>
        <v>3</v>
      </c>
      <c r="N59" s="189"/>
      <c r="O59" s="83">
        <f t="shared" ref="O59" si="9">ROUNDUP(SUM(M59:N59),0)</f>
        <v>3</v>
      </c>
      <c r="P59" s="367"/>
      <c r="Q59" s="366"/>
      <c r="R59" s="366"/>
    </row>
    <row r="60" spans="1:26" s="121" customFormat="1" ht="54.95" hidden="1" customHeight="1">
      <c r="A60" s="76">
        <v>3</v>
      </c>
      <c r="B60" s="461" t="s">
        <v>91</v>
      </c>
      <c r="C60" s="462"/>
      <c r="D60" s="462"/>
      <c r="E60" s="463"/>
      <c r="F60" s="77" t="s">
        <v>89</v>
      </c>
      <c r="G60" s="187"/>
      <c r="H60" s="470" t="str">
        <f>$A$45</f>
        <v>PINE GROVE</v>
      </c>
      <c r="I60" s="471"/>
      <c r="J60" s="209" t="s">
        <v>90</v>
      </c>
      <c r="K60" s="209">
        <f t="shared" si="5"/>
        <v>3</v>
      </c>
      <c r="L60" s="377">
        <v>1</v>
      </c>
      <c r="M60" s="378">
        <f t="shared" si="4"/>
        <v>3</v>
      </c>
      <c r="N60" s="189"/>
      <c r="O60" s="83">
        <f t="shared" ref="O60" si="10">ROUNDUP(SUM(M60:N60),0)</f>
        <v>3</v>
      </c>
      <c r="P60" s="367"/>
      <c r="Q60" s="366"/>
      <c r="R60" s="366"/>
    </row>
    <row r="61" spans="1:26" s="121" customFormat="1" ht="54.95" hidden="1" customHeight="1">
      <c r="A61" s="76">
        <v>3</v>
      </c>
      <c r="B61" s="461" t="s">
        <v>91</v>
      </c>
      <c r="C61" s="462"/>
      <c r="D61" s="462"/>
      <c r="E61" s="463"/>
      <c r="F61" s="77" t="s">
        <v>89</v>
      </c>
      <c r="G61" s="187"/>
      <c r="H61" s="470" t="str">
        <f>$A$48</f>
        <v>SILVER MIX</v>
      </c>
      <c r="I61" s="471"/>
      <c r="J61" s="209" t="s">
        <v>90</v>
      </c>
      <c r="K61" s="209">
        <f t="shared" si="5"/>
        <v>3</v>
      </c>
      <c r="L61" s="377">
        <v>1</v>
      </c>
      <c r="M61" s="378">
        <f t="shared" si="4"/>
        <v>3</v>
      </c>
      <c r="N61" s="189"/>
      <c r="O61" s="83">
        <f t="shared" ref="O61" si="11">ROUNDUP(SUM(M61:N61),0)</f>
        <v>3</v>
      </c>
      <c r="P61" s="367"/>
      <c r="Q61" s="366"/>
      <c r="R61" s="366"/>
    </row>
    <row r="62" spans="1:26" s="121" customFormat="1" ht="54.95" customHeight="1">
      <c r="A62" s="76">
        <v>4</v>
      </c>
      <c r="B62" s="461" t="s">
        <v>92</v>
      </c>
      <c r="C62" s="462"/>
      <c r="D62" s="462"/>
      <c r="E62" s="463"/>
      <c r="F62" s="77" t="s">
        <v>89</v>
      </c>
      <c r="G62" s="187"/>
      <c r="H62" s="470" t="str">
        <f>$A$42</f>
        <v>PRISTINE</v>
      </c>
      <c r="I62" s="471"/>
      <c r="J62" s="209" t="s">
        <v>90</v>
      </c>
      <c r="K62" s="209">
        <f t="shared" si="5"/>
        <v>3</v>
      </c>
      <c r="L62" s="377">
        <v>1</v>
      </c>
      <c r="M62" s="378">
        <f t="shared" si="4"/>
        <v>3</v>
      </c>
      <c r="N62" s="189"/>
      <c r="O62" s="83">
        <f t="shared" ref="O62" si="12">ROUNDUP(SUM(M62:N62),0)</f>
        <v>3</v>
      </c>
      <c r="P62" s="367"/>
      <c r="Q62" s="366"/>
      <c r="R62" s="366"/>
    </row>
    <row r="63" spans="1:26" s="121" customFormat="1" ht="54.95" hidden="1" customHeight="1">
      <c r="A63" s="76">
        <v>4</v>
      </c>
      <c r="B63" s="461" t="s">
        <v>92</v>
      </c>
      <c r="C63" s="462"/>
      <c r="D63" s="462"/>
      <c r="E63" s="463"/>
      <c r="F63" s="77" t="s">
        <v>89</v>
      </c>
      <c r="G63" s="187"/>
      <c r="H63" s="470" t="str">
        <f>$A$45</f>
        <v>PINE GROVE</v>
      </c>
      <c r="I63" s="471"/>
      <c r="J63" s="209" t="s">
        <v>90</v>
      </c>
      <c r="K63" s="209">
        <f t="shared" si="5"/>
        <v>3</v>
      </c>
      <c r="L63" s="377">
        <v>1</v>
      </c>
      <c r="M63" s="378">
        <f t="shared" si="4"/>
        <v>3</v>
      </c>
      <c r="N63" s="189"/>
      <c r="O63" s="83">
        <f t="shared" ref="O63" si="13">ROUNDUP(SUM(M63:N63),0)</f>
        <v>3</v>
      </c>
      <c r="P63" s="367"/>
      <c r="Q63" s="366"/>
      <c r="R63" s="366"/>
    </row>
    <row r="64" spans="1:26" s="121" customFormat="1" ht="54.95" hidden="1" customHeight="1">
      <c r="A64" s="76">
        <v>4</v>
      </c>
      <c r="B64" s="461" t="s">
        <v>92</v>
      </c>
      <c r="C64" s="462"/>
      <c r="D64" s="462"/>
      <c r="E64" s="463"/>
      <c r="F64" s="77" t="s">
        <v>89</v>
      </c>
      <c r="G64" s="187"/>
      <c r="H64" s="470" t="str">
        <f>$A$48</f>
        <v>SILVER MIX</v>
      </c>
      <c r="I64" s="471"/>
      <c r="J64" s="209" t="s">
        <v>90</v>
      </c>
      <c r="K64" s="209">
        <f t="shared" si="5"/>
        <v>3</v>
      </c>
      <c r="L64" s="377">
        <v>1</v>
      </c>
      <c r="M64" s="378">
        <f t="shared" si="4"/>
        <v>3</v>
      </c>
      <c r="N64" s="189"/>
      <c r="O64" s="83">
        <f t="shared" ref="O64:O66" si="14">ROUNDUP(SUM(M64:N64),0)</f>
        <v>3</v>
      </c>
      <c r="P64" s="367"/>
      <c r="Q64" s="366"/>
      <c r="R64" s="366"/>
    </row>
    <row r="65" spans="1:18" s="121" customFormat="1" ht="54.95" customHeight="1">
      <c r="A65" s="76">
        <v>5</v>
      </c>
      <c r="B65" s="461" t="s">
        <v>93</v>
      </c>
      <c r="C65" s="462"/>
      <c r="D65" s="462"/>
      <c r="E65" s="463"/>
      <c r="F65" s="77" t="str">
        <f>$A$42</f>
        <v>PRISTINE</v>
      </c>
      <c r="G65" s="187"/>
      <c r="H65" s="470" t="str">
        <f>$A$42</f>
        <v>PRISTINE</v>
      </c>
      <c r="I65" s="471"/>
      <c r="J65" s="209" t="s">
        <v>39</v>
      </c>
      <c r="K65" s="209">
        <f t="shared" si="5"/>
        <v>3</v>
      </c>
      <c r="L65" s="377">
        <v>1</v>
      </c>
      <c r="M65" s="378">
        <f t="shared" ref="M65:M66" si="15">K65*L65</f>
        <v>3</v>
      </c>
      <c r="N65" s="189"/>
      <c r="O65" s="83">
        <f t="shared" si="14"/>
        <v>3</v>
      </c>
      <c r="P65" s="367"/>
      <c r="Q65" s="366"/>
      <c r="R65" s="366"/>
    </row>
    <row r="66" spans="1:18" s="121" customFormat="1" ht="54.95" hidden="1" customHeight="1">
      <c r="A66" s="76">
        <v>6</v>
      </c>
      <c r="B66" s="461" t="s">
        <v>93</v>
      </c>
      <c r="C66" s="462"/>
      <c r="D66" s="462"/>
      <c r="E66" s="463"/>
      <c r="F66" s="77" t="str">
        <f>$A$45</f>
        <v>PINE GROVE</v>
      </c>
      <c r="G66" s="187"/>
      <c r="H66" s="470" t="str">
        <f>$A$45</f>
        <v>PINE GROVE</v>
      </c>
      <c r="I66" s="471"/>
      <c r="J66" s="209" t="s">
        <v>39</v>
      </c>
      <c r="K66" s="209">
        <f t="shared" si="5"/>
        <v>3</v>
      </c>
      <c r="L66" s="377">
        <v>1</v>
      </c>
      <c r="M66" s="378">
        <f t="shared" si="15"/>
        <v>3</v>
      </c>
      <c r="N66" s="189"/>
      <c r="O66" s="83">
        <f t="shared" si="14"/>
        <v>3</v>
      </c>
      <c r="P66" s="367"/>
      <c r="Q66" s="366"/>
      <c r="R66" s="366"/>
    </row>
    <row r="67" spans="1:18" s="121" customFormat="1" ht="54.95" hidden="1" customHeight="1">
      <c r="A67" s="76">
        <v>6</v>
      </c>
      <c r="B67" s="461" t="s">
        <v>93</v>
      </c>
      <c r="C67" s="462"/>
      <c r="D67" s="462"/>
      <c r="E67" s="463"/>
      <c r="F67" s="77" t="str">
        <f>$A$48</f>
        <v>SILVER MIX</v>
      </c>
      <c r="G67" s="187"/>
      <c r="H67" s="470" t="str">
        <f>$A$48</f>
        <v>SILVER MIX</v>
      </c>
      <c r="I67" s="471"/>
      <c r="J67" s="209" t="s">
        <v>39</v>
      </c>
      <c r="K67" s="209">
        <f t="shared" si="5"/>
        <v>3</v>
      </c>
      <c r="L67" s="377">
        <v>1</v>
      </c>
      <c r="M67" s="378">
        <f t="shared" ref="M67" si="16">K67*L67</f>
        <v>3</v>
      </c>
      <c r="N67" s="189"/>
      <c r="O67" s="83">
        <f t="shared" si="6"/>
        <v>3</v>
      </c>
      <c r="P67" s="367"/>
      <c r="Q67" s="366"/>
      <c r="R67" s="366"/>
    </row>
    <row r="68" spans="1:18" s="115" customFormat="1" ht="33.75" hidden="1" thickBot="1">
      <c r="B68" s="122" t="s">
        <v>94</v>
      </c>
      <c r="C68" s="116"/>
      <c r="D68" s="116"/>
      <c r="E68" s="116"/>
      <c r="F68" s="123"/>
      <c r="G68" s="124"/>
      <c r="H68" s="123"/>
      <c r="I68" s="123"/>
      <c r="J68" s="123"/>
      <c r="K68" s="123"/>
      <c r="L68" s="123"/>
      <c r="M68" s="123"/>
      <c r="N68" s="123"/>
      <c r="O68" s="123"/>
      <c r="P68" s="118"/>
    </row>
    <row r="69" spans="1:18" s="121" customFormat="1" ht="96" hidden="1">
      <c r="A69" s="464" t="s">
        <v>76</v>
      </c>
      <c r="B69" s="465"/>
      <c r="C69" s="465"/>
      <c r="D69" s="465"/>
      <c r="E69" s="466"/>
      <c r="F69" s="119" t="s">
        <v>77</v>
      </c>
      <c r="G69" s="119" t="s">
        <v>78</v>
      </c>
      <c r="H69" s="467" t="s">
        <v>79</v>
      </c>
      <c r="I69" s="468"/>
      <c r="J69" s="120" t="s">
        <v>57</v>
      </c>
      <c r="K69" s="119" t="s">
        <v>80</v>
      </c>
      <c r="L69" s="119" t="s">
        <v>81</v>
      </c>
      <c r="M69" s="190" t="s">
        <v>82</v>
      </c>
      <c r="N69" s="190" t="s">
        <v>83</v>
      </c>
      <c r="O69" s="190" t="s">
        <v>84</v>
      </c>
      <c r="P69" s="190" t="s">
        <v>85</v>
      </c>
    </row>
    <row r="70" spans="1:18" s="196" customFormat="1" ht="33" hidden="1">
      <c r="A70" s="76">
        <v>1</v>
      </c>
      <c r="B70" s="469" t="s">
        <v>95</v>
      </c>
      <c r="C70" s="458"/>
      <c r="D70" s="458"/>
      <c r="E70" s="458"/>
      <c r="F70" s="77" t="s">
        <v>89</v>
      </c>
      <c r="G70" s="78"/>
      <c r="H70" s="459" t="str">
        <f t="shared" ref="H70:H73" si="17">$D$21</f>
        <v>PRISTINE</v>
      </c>
      <c r="I70" s="460"/>
      <c r="J70" s="79" t="s">
        <v>96</v>
      </c>
      <c r="K70" s="209">
        <f t="shared" ref="K70:K76" si="18">$P$21</f>
        <v>3</v>
      </c>
      <c r="L70" s="80">
        <v>1</v>
      </c>
      <c r="M70" s="85">
        <f t="shared" ref="M70" si="19">L70*K70</f>
        <v>3</v>
      </c>
      <c r="N70" s="82"/>
      <c r="O70" s="83">
        <f>ROUNDUP(N70+M70,0)</f>
        <v>3</v>
      </c>
      <c r="P70" s="232"/>
      <c r="Q70" s="92"/>
    </row>
    <row r="71" spans="1:18" s="196" customFormat="1" ht="33" hidden="1">
      <c r="A71" s="76">
        <v>2</v>
      </c>
      <c r="B71" s="461" t="s">
        <v>97</v>
      </c>
      <c r="C71" s="462"/>
      <c r="D71" s="462"/>
      <c r="E71" s="463"/>
      <c r="F71" s="77" t="s">
        <v>89</v>
      </c>
      <c r="G71" s="78"/>
      <c r="H71" s="459" t="str">
        <f t="shared" si="17"/>
        <v>PRISTINE</v>
      </c>
      <c r="I71" s="460"/>
      <c r="J71" s="79" t="s">
        <v>96</v>
      </c>
      <c r="K71" s="209">
        <f t="shared" si="18"/>
        <v>3</v>
      </c>
      <c r="L71" s="80">
        <v>1</v>
      </c>
      <c r="M71" s="85">
        <f t="shared" ref="M71:M72" si="20">L71*K71</f>
        <v>3</v>
      </c>
      <c r="N71" s="82"/>
      <c r="O71" s="83">
        <f t="shared" ref="O71" si="21">ROUNDUP(N71+M71,0)</f>
        <v>3</v>
      </c>
      <c r="P71" s="84"/>
    </row>
    <row r="72" spans="1:18" s="196" customFormat="1" ht="33" hidden="1">
      <c r="A72" s="76">
        <v>3</v>
      </c>
      <c r="B72" s="469" t="s">
        <v>98</v>
      </c>
      <c r="C72" s="458"/>
      <c r="D72" s="458"/>
      <c r="E72" s="458"/>
      <c r="F72" s="77" t="s">
        <v>89</v>
      </c>
      <c r="G72" s="78"/>
      <c r="H72" s="459" t="str">
        <f t="shared" si="17"/>
        <v>PRISTINE</v>
      </c>
      <c r="I72" s="460"/>
      <c r="J72" s="79" t="s">
        <v>96</v>
      </c>
      <c r="K72" s="209">
        <f t="shared" si="18"/>
        <v>3</v>
      </c>
      <c r="L72" s="80">
        <v>1</v>
      </c>
      <c r="M72" s="85">
        <f t="shared" si="20"/>
        <v>3</v>
      </c>
      <c r="N72" s="82"/>
      <c r="O72" s="83">
        <f>ROUNDUP(N72+M72,0)</f>
        <v>3</v>
      </c>
      <c r="P72" s="232" t="s">
        <v>99</v>
      </c>
      <c r="Q72" s="92"/>
    </row>
    <row r="73" spans="1:18" s="196" customFormat="1" ht="33" hidden="1">
      <c r="A73" s="76">
        <v>4</v>
      </c>
      <c r="B73" s="469" t="s">
        <v>100</v>
      </c>
      <c r="C73" s="458"/>
      <c r="D73" s="458"/>
      <c r="E73" s="458"/>
      <c r="F73" s="77" t="s">
        <v>101</v>
      </c>
      <c r="G73" s="78"/>
      <c r="H73" s="459" t="str">
        <f t="shared" si="17"/>
        <v>PRISTINE</v>
      </c>
      <c r="I73" s="460"/>
      <c r="J73" s="79" t="s">
        <v>96</v>
      </c>
      <c r="K73" s="209">
        <f t="shared" si="18"/>
        <v>3</v>
      </c>
      <c r="L73" s="80">
        <v>1</v>
      </c>
      <c r="M73" s="85">
        <f t="shared" ref="M73:M76" si="22">L73*K73</f>
        <v>3</v>
      </c>
      <c r="N73" s="82"/>
      <c r="O73" s="83">
        <f>ROUNDUP(N73+M73,0)</f>
        <v>3</v>
      </c>
      <c r="P73" s="232" t="s">
        <v>99</v>
      </c>
      <c r="Q73" s="92"/>
    </row>
    <row r="74" spans="1:18" s="196" customFormat="1" ht="33" hidden="1">
      <c r="A74" s="76">
        <v>5</v>
      </c>
      <c r="B74" s="469" t="s">
        <v>102</v>
      </c>
      <c r="C74" s="458"/>
      <c r="D74" s="458"/>
      <c r="E74" s="458"/>
      <c r="F74" s="77" t="s">
        <v>101</v>
      </c>
      <c r="G74" s="78"/>
      <c r="H74" s="459" t="str">
        <f>$D$21</f>
        <v>PRISTINE</v>
      </c>
      <c r="I74" s="460"/>
      <c r="J74" s="79" t="s">
        <v>96</v>
      </c>
      <c r="K74" s="209">
        <f t="shared" si="18"/>
        <v>3</v>
      </c>
      <c r="L74" s="80">
        <f>1/12</f>
        <v>8.3333333333333329E-2</v>
      </c>
      <c r="M74" s="85">
        <f t="shared" si="22"/>
        <v>0.25</v>
      </c>
      <c r="N74" s="82"/>
      <c r="O74" s="83">
        <f t="shared" ref="O74:O76" si="23">ROUNDUP(N74+M74,0)</f>
        <v>1</v>
      </c>
      <c r="P74" s="232"/>
    </row>
    <row r="75" spans="1:18" s="196" customFormat="1" ht="33" hidden="1">
      <c r="A75" s="76">
        <v>6</v>
      </c>
      <c r="B75" s="469" t="s">
        <v>103</v>
      </c>
      <c r="C75" s="469"/>
      <c r="D75" s="469"/>
      <c r="E75" s="469"/>
      <c r="F75" s="77" t="s">
        <v>104</v>
      </c>
      <c r="G75" s="78"/>
      <c r="H75" s="459" t="str">
        <f>$D$21</f>
        <v>PRISTINE</v>
      </c>
      <c r="I75" s="460"/>
      <c r="J75" s="79" t="s">
        <v>96</v>
      </c>
      <c r="K75" s="209">
        <f t="shared" si="18"/>
        <v>3</v>
      </c>
      <c r="L75" s="80">
        <f>1/12</f>
        <v>8.3333333333333329E-2</v>
      </c>
      <c r="M75" s="85">
        <f t="shared" si="22"/>
        <v>0.25</v>
      </c>
      <c r="N75" s="82"/>
      <c r="O75" s="83">
        <f t="shared" si="23"/>
        <v>1</v>
      </c>
      <c r="P75" s="84"/>
    </row>
    <row r="76" spans="1:18" s="196" customFormat="1" ht="33" hidden="1">
      <c r="A76" s="76">
        <v>7</v>
      </c>
      <c r="B76" s="458" t="s">
        <v>105</v>
      </c>
      <c r="C76" s="458"/>
      <c r="D76" s="458"/>
      <c r="E76" s="458"/>
      <c r="F76" s="77" t="s">
        <v>104</v>
      </c>
      <c r="G76" s="78"/>
      <c r="H76" s="459" t="str">
        <f>$D$21</f>
        <v>PRISTINE</v>
      </c>
      <c r="I76" s="460"/>
      <c r="J76" s="79" t="s">
        <v>96</v>
      </c>
      <c r="K76" s="209">
        <f t="shared" si="18"/>
        <v>3</v>
      </c>
      <c r="L76" s="80">
        <f>2*L75</f>
        <v>0.16666666666666666</v>
      </c>
      <c r="M76" s="85">
        <f t="shared" si="22"/>
        <v>0.5</v>
      </c>
      <c r="N76" s="82"/>
      <c r="O76" s="83">
        <f t="shared" si="23"/>
        <v>1</v>
      </c>
      <c r="P76" s="84"/>
    </row>
    <row r="77" spans="1:18" s="125" customFormat="1">
      <c r="B77" s="126"/>
      <c r="C77" s="126"/>
      <c r="G77" s="127"/>
      <c r="N77" s="128"/>
      <c r="O77" s="128"/>
      <c r="P77" s="129"/>
    </row>
    <row r="78" spans="1:18" s="115" customFormat="1" ht="33" customHeight="1">
      <c r="B78" s="112" t="s">
        <v>106</v>
      </c>
      <c r="C78" s="116"/>
      <c r="D78" s="116"/>
      <c r="E78" s="116"/>
      <c r="G78" s="117"/>
      <c r="J78" s="112" t="s">
        <v>107</v>
      </c>
      <c r="P78" s="118"/>
    </row>
    <row r="79" spans="1:18" s="382" customFormat="1" ht="65.099999999999994" customHeight="1">
      <c r="A79" s="382">
        <v>1</v>
      </c>
      <c r="B79" s="383" t="s">
        <v>108</v>
      </c>
      <c r="C79" s="194" t="s">
        <v>109</v>
      </c>
      <c r="D79" s="397"/>
      <c r="E79" s="396"/>
      <c r="F79" s="397"/>
      <c r="G79" s="398"/>
      <c r="H79" s="398"/>
      <c r="I79" s="398"/>
      <c r="J79" s="398"/>
      <c r="K79" s="385"/>
      <c r="L79" s="384"/>
      <c r="M79" s="384"/>
      <c r="N79" s="384"/>
      <c r="O79" s="384"/>
      <c r="P79" s="384"/>
    </row>
    <row r="80" spans="1:18" s="389" customFormat="1" ht="30">
      <c r="A80" s="379"/>
      <c r="B80" s="522" t="s">
        <v>110</v>
      </c>
      <c r="C80" s="523"/>
      <c r="D80" s="523"/>
      <c r="E80" s="523"/>
      <c r="F80" s="523"/>
      <c r="G80" s="523"/>
      <c r="H80" s="523"/>
      <c r="I80" s="524"/>
      <c r="J80" s="380"/>
      <c r="K80" s="381"/>
      <c r="L80" s="380"/>
      <c r="M80" s="380"/>
      <c r="N80" s="380"/>
      <c r="O80" s="380"/>
      <c r="P80" s="380"/>
    </row>
    <row r="81" spans="1:17" s="389" customFormat="1" ht="30">
      <c r="A81" s="379"/>
      <c r="B81" s="392" t="s">
        <v>79</v>
      </c>
      <c r="C81" s="525" t="s">
        <v>111</v>
      </c>
      <c r="D81" s="526"/>
      <c r="E81" s="526"/>
      <c r="F81" s="526"/>
      <c r="G81" s="526"/>
      <c r="H81" s="526"/>
      <c r="I81" s="527"/>
      <c r="J81" s="380"/>
      <c r="K81" s="380"/>
      <c r="L81" s="380"/>
      <c r="M81" s="380"/>
      <c r="N81" s="380"/>
      <c r="O81" s="380"/>
      <c r="P81" s="380"/>
    </row>
    <row r="82" spans="1:17" s="389" customFormat="1" ht="47.25" customHeight="1">
      <c r="A82" s="379"/>
      <c r="B82" s="393" t="str">
        <f>A42</f>
        <v>PRISTINE</v>
      </c>
      <c r="C82" s="525" t="s">
        <v>112</v>
      </c>
      <c r="D82" s="526"/>
      <c r="E82" s="526"/>
      <c r="F82" s="526"/>
      <c r="G82" s="526"/>
      <c r="H82" s="526"/>
      <c r="I82" s="527"/>
      <c r="J82" s="380"/>
      <c r="K82" s="380"/>
      <c r="L82" s="380"/>
      <c r="M82" s="380"/>
      <c r="N82" s="380"/>
    </row>
    <row r="83" spans="1:17" s="389" customFormat="1" ht="60" hidden="1">
      <c r="A83" s="379"/>
      <c r="B83" s="393" t="str">
        <f>A45</f>
        <v>PINE GROVE</v>
      </c>
      <c r="C83" s="525" t="s">
        <v>113</v>
      </c>
      <c r="D83" s="526"/>
      <c r="E83" s="526"/>
      <c r="F83" s="526"/>
      <c r="G83" s="526"/>
      <c r="H83" s="526"/>
      <c r="I83" s="527"/>
      <c r="J83" s="380"/>
      <c r="K83" s="380"/>
      <c r="L83" s="380"/>
      <c r="M83" s="380"/>
      <c r="N83" s="380"/>
    </row>
    <row r="84" spans="1:17" s="389" customFormat="1" ht="30" hidden="1">
      <c r="A84" s="379"/>
      <c r="B84" s="393" t="str">
        <f>A48</f>
        <v>SILVER MIX</v>
      </c>
      <c r="C84" s="525" t="s">
        <v>113</v>
      </c>
      <c r="D84" s="526"/>
      <c r="E84" s="526"/>
      <c r="F84" s="526"/>
      <c r="G84" s="526"/>
      <c r="H84" s="526"/>
      <c r="I84" s="527"/>
      <c r="J84" s="380"/>
      <c r="K84" s="380"/>
      <c r="L84" s="380"/>
      <c r="M84" s="380"/>
      <c r="N84" s="380"/>
    </row>
    <row r="86" spans="1:17" s="389" customFormat="1" ht="30">
      <c r="A86" s="379"/>
      <c r="B86" s="522" t="s">
        <v>114</v>
      </c>
      <c r="C86" s="523"/>
      <c r="D86" s="530"/>
      <c r="E86" s="530"/>
      <c r="F86" s="530"/>
      <c r="G86" s="530"/>
      <c r="H86" s="530"/>
      <c r="I86" s="531"/>
      <c r="J86" s="380"/>
      <c r="K86" s="380"/>
    </row>
    <row r="87" spans="1:17" s="391" customFormat="1" ht="172.5" customHeight="1">
      <c r="A87" s="390"/>
      <c r="B87" s="532" t="s">
        <v>115</v>
      </c>
      <c r="C87" s="533"/>
      <c r="D87" s="399" t="str">
        <f>'SPEC PROTO'!B28</f>
        <v>ĐỊNH VỊ HÌNH IN DƯỚI VIỀN CỔ TRƯỚC</v>
      </c>
      <c r="E87" s="395"/>
      <c r="F87" s="395"/>
      <c r="G87" s="400" t="str">
        <f>'SPEC PROTO'!I28</f>
        <v>3 in</v>
      </c>
      <c r="H87" s="395"/>
      <c r="I87" s="395"/>
      <c r="J87" s="395"/>
    </row>
    <row r="88" spans="1:17" s="92" customFormat="1" ht="67.5" customHeight="1">
      <c r="A88" s="92">
        <v>2</v>
      </c>
      <c r="B88" s="87" t="s">
        <v>116</v>
      </c>
      <c r="C88" s="421" t="s">
        <v>117</v>
      </c>
      <c r="D88" s="87"/>
      <c r="E88" s="88"/>
      <c r="F88" s="87"/>
      <c r="G88" s="90"/>
      <c r="H88" s="90"/>
      <c r="I88" s="90"/>
      <c r="J88" s="90"/>
      <c r="K88" s="200"/>
      <c r="L88" s="90"/>
      <c r="M88" s="90"/>
      <c r="N88" s="90"/>
      <c r="O88" s="90"/>
      <c r="P88" s="90"/>
    </row>
    <row r="89" spans="1:17" s="196" customFormat="1" ht="60.75" customHeight="1">
      <c r="A89" s="92"/>
      <c r="B89" s="511" t="s">
        <v>110</v>
      </c>
      <c r="C89" s="512"/>
      <c r="D89" s="512"/>
      <c r="E89" s="512"/>
      <c r="F89" s="512"/>
      <c r="G89" s="512"/>
      <c r="H89" s="512"/>
      <c r="I89" s="517"/>
      <c r="J89" s="90"/>
      <c r="K89" s="200"/>
      <c r="L89" s="90"/>
      <c r="M89" s="90"/>
      <c r="N89" s="90"/>
      <c r="O89" s="90"/>
      <c r="P89" s="90"/>
    </row>
    <row r="90" spans="1:17" s="196" customFormat="1" ht="60.75" customHeight="1">
      <c r="A90" s="92"/>
      <c r="B90" s="281" t="s">
        <v>79</v>
      </c>
      <c r="C90" s="518" t="s">
        <v>118</v>
      </c>
      <c r="D90" s="519"/>
      <c r="E90" s="519"/>
      <c r="F90" s="519"/>
      <c r="G90" s="519"/>
      <c r="H90" s="519"/>
      <c r="I90" s="520"/>
      <c r="J90" s="90"/>
      <c r="K90" s="90"/>
      <c r="L90" s="90"/>
      <c r="M90" s="90"/>
      <c r="N90" s="90"/>
      <c r="O90" s="90"/>
      <c r="P90" s="90"/>
    </row>
    <row r="91" spans="1:17" s="196" customFormat="1" ht="126.75" customHeight="1">
      <c r="A91" s="92"/>
      <c r="B91" s="282" t="str">
        <f>$D$19</f>
        <v>PRISTINE</v>
      </c>
      <c r="C91" s="521" t="s">
        <v>112</v>
      </c>
      <c r="D91" s="519"/>
      <c r="E91" s="519"/>
      <c r="F91" s="519"/>
      <c r="G91" s="519"/>
      <c r="H91" s="519"/>
      <c r="I91" s="520"/>
      <c r="J91" s="90"/>
      <c r="K91" s="90"/>
      <c r="L91" s="90"/>
      <c r="M91" s="90"/>
      <c r="N91" s="90"/>
    </row>
    <row r="92" spans="1:17" s="196" customFormat="1" ht="60.75" customHeight="1">
      <c r="A92" s="92"/>
      <c r="B92" s="511" t="s">
        <v>114</v>
      </c>
      <c r="C92" s="512"/>
      <c r="D92" s="513"/>
      <c r="E92" s="513"/>
      <c r="F92" s="513"/>
      <c r="G92" s="513"/>
      <c r="H92" s="513"/>
      <c r="I92" s="514"/>
      <c r="J92" s="90"/>
      <c r="K92" s="90"/>
    </row>
    <row r="93" spans="1:17" s="202" customFormat="1" ht="60.75" customHeight="1">
      <c r="A93" s="201"/>
      <c r="B93" s="515"/>
      <c r="C93" s="516"/>
      <c r="D93" s="91" t="s">
        <v>36</v>
      </c>
      <c r="E93" s="91" t="s">
        <v>37</v>
      </c>
      <c r="F93" s="91" t="s">
        <v>38</v>
      </c>
      <c r="G93" s="91" t="s">
        <v>39</v>
      </c>
      <c r="H93" s="91" t="s">
        <v>40</v>
      </c>
      <c r="I93" s="91" t="s">
        <v>41</v>
      </c>
      <c r="J93" s="91" t="s">
        <v>42</v>
      </c>
      <c r="K93" s="91"/>
      <c r="L93" s="370" t="s">
        <v>119</v>
      </c>
    </row>
    <row r="94" spans="1:17" s="69" customFormat="1" ht="99" customHeight="1">
      <c r="A94" s="86"/>
      <c r="B94" s="528" t="s">
        <v>120</v>
      </c>
      <c r="C94" s="529"/>
      <c r="D94" s="432"/>
      <c r="E94" s="433"/>
      <c r="F94" s="433"/>
      <c r="G94" s="433"/>
      <c r="H94" s="433"/>
      <c r="I94" s="433"/>
      <c r="J94" s="433"/>
      <c r="K94" s="433"/>
      <c r="L94" s="425"/>
    </row>
    <row r="95" spans="1:17" s="92" customFormat="1" ht="55.5" customHeight="1">
      <c r="A95" s="92">
        <v>3</v>
      </c>
      <c r="B95" s="87" t="s">
        <v>121</v>
      </c>
      <c r="C95" s="88" t="s">
        <v>122</v>
      </c>
      <c r="D95" s="87"/>
      <c r="E95" s="88"/>
      <c r="F95" s="87"/>
      <c r="G95" s="90"/>
      <c r="H95" s="90"/>
      <c r="I95" s="90"/>
      <c r="J95" s="90"/>
      <c r="K95" s="200"/>
      <c r="L95" s="90"/>
      <c r="M95" s="90"/>
      <c r="N95" s="90"/>
      <c r="O95" s="90"/>
      <c r="P95" s="90"/>
      <c r="Q95" s="88"/>
    </row>
    <row r="96" spans="1:17" s="196" customFormat="1" ht="34.5" hidden="1" customHeight="1">
      <c r="A96" s="92"/>
      <c r="B96" s="89" t="s">
        <v>79</v>
      </c>
      <c r="C96" s="508" t="s">
        <v>123</v>
      </c>
      <c r="D96" s="509"/>
      <c r="E96" s="509"/>
      <c r="F96" s="509"/>
      <c r="G96" s="509"/>
      <c r="H96" s="509"/>
      <c r="I96" s="510"/>
      <c r="J96" s="90"/>
      <c r="K96" s="90"/>
      <c r="L96" s="90"/>
      <c r="M96" s="90"/>
      <c r="N96" s="90"/>
      <c r="O96" s="90"/>
      <c r="P96" s="90"/>
    </row>
    <row r="97" spans="1:17" s="196" customFormat="1" ht="96" hidden="1" customHeight="1">
      <c r="A97" s="92"/>
      <c r="B97" s="210" t="str">
        <f>D21</f>
        <v>PRISTINE</v>
      </c>
      <c r="C97" s="505" t="s">
        <v>124</v>
      </c>
      <c r="D97" s="506"/>
      <c r="E97" s="506"/>
      <c r="F97" s="506"/>
      <c r="G97" s="506"/>
      <c r="H97" s="506"/>
      <c r="I97" s="507"/>
      <c r="J97" s="90"/>
      <c r="K97" s="90"/>
      <c r="L97" s="90"/>
      <c r="M97" s="90"/>
      <c r="N97" s="90"/>
    </row>
    <row r="98" spans="1:17" s="202" customFormat="1" ht="33.75" customHeight="1">
      <c r="A98" s="201"/>
      <c r="B98" s="201"/>
      <c r="C98" s="203"/>
      <c r="D98" s="203"/>
      <c r="E98" s="203"/>
      <c r="F98" s="203"/>
      <c r="G98" s="203"/>
      <c r="H98" s="203"/>
      <c r="I98" s="203"/>
      <c r="J98" s="203"/>
      <c r="K98" s="203"/>
      <c r="L98" s="203"/>
      <c r="M98" s="203"/>
      <c r="N98" s="203"/>
      <c r="O98" s="203"/>
      <c r="P98" s="203"/>
    </row>
    <row r="99" spans="1:17" s="69" customFormat="1" ht="29.25" customHeight="1">
      <c r="B99" s="112" t="s">
        <v>125</v>
      </c>
      <c r="C99" s="86"/>
      <c r="D99" s="74"/>
      <c r="E99" s="74"/>
      <c r="G99" s="197"/>
      <c r="M99" s="199"/>
      <c r="N99" s="198"/>
      <c r="O99" s="198"/>
      <c r="P99" s="199"/>
    </row>
    <row r="100" spans="1:17" s="53" customFormat="1" ht="35.25" customHeight="1">
      <c r="A100" s="266">
        <v>1</v>
      </c>
      <c r="B100" s="267" t="s">
        <v>126</v>
      </c>
      <c r="C100" s="266"/>
      <c r="D100" s="266"/>
      <c r="G100" s="57"/>
      <c r="M100" s="250"/>
      <c r="N100" s="268"/>
      <c r="O100" s="268"/>
      <c r="P100" s="250"/>
    </row>
    <row r="101" spans="1:17" s="69" customFormat="1" ht="35.25" customHeight="1">
      <c r="A101" s="59">
        <v>2</v>
      </c>
      <c r="B101" s="269" t="s">
        <v>127</v>
      </c>
      <c r="C101" s="86"/>
      <c r="D101" s="86"/>
      <c r="G101" s="197"/>
      <c r="M101" s="199"/>
      <c r="N101" s="198"/>
      <c r="O101" s="198"/>
      <c r="P101" s="199"/>
      <c r="Q101" s="199"/>
    </row>
    <row r="102" spans="1:17" s="196" customFormat="1" ht="35.25" hidden="1" customHeight="1">
      <c r="A102" s="92" t="s">
        <v>128</v>
      </c>
      <c r="B102" s="211"/>
      <c r="C102" s="92"/>
      <c r="D102" s="92"/>
      <c r="G102" s="90"/>
      <c r="M102" s="121"/>
      <c r="N102" s="204"/>
      <c r="O102" s="204"/>
      <c r="P102" s="121"/>
    </row>
    <row r="103" spans="1:17" s="61" customFormat="1" ht="41.25" customHeight="1">
      <c r="A103" s="59"/>
      <c r="B103" s="205" t="s">
        <v>129</v>
      </c>
      <c r="C103" s="93" t="s">
        <v>37</v>
      </c>
      <c r="D103" s="93" t="s">
        <v>38</v>
      </c>
      <c r="E103" s="93" t="s">
        <v>39</v>
      </c>
      <c r="F103" s="93" t="s">
        <v>40</v>
      </c>
      <c r="G103" s="93" t="s">
        <v>41</v>
      </c>
      <c r="H103" s="93" t="s">
        <v>42</v>
      </c>
      <c r="I103" s="188"/>
      <c r="J103" s="206" t="s">
        <v>43</v>
      </c>
      <c r="L103" s="207"/>
      <c r="M103" s="208"/>
      <c r="N103" s="208"/>
      <c r="O103" s="207"/>
    </row>
    <row r="104" spans="1:17" s="61" customFormat="1" ht="41.25" customHeight="1">
      <c r="A104" s="59"/>
      <c r="B104" s="205" t="s">
        <v>130</v>
      </c>
      <c r="C104" s="83">
        <f>F38</f>
        <v>0</v>
      </c>
      <c r="D104" s="83">
        <f t="shared" ref="D104:E104" si="24">G38</f>
        <v>0</v>
      </c>
      <c r="E104" s="83">
        <f t="shared" si="24"/>
        <v>3</v>
      </c>
      <c r="F104" s="83">
        <f>I38</f>
        <v>0</v>
      </c>
      <c r="G104" s="83">
        <f>J38</f>
        <v>0</v>
      </c>
      <c r="H104" s="83">
        <f>K38</f>
        <v>0</v>
      </c>
      <c r="I104" s="83"/>
      <c r="J104" s="83">
        <f>SUM(C104:I104)</f>
        <v>3</v>
      </c>
      <c r="L104" s="207"/>
      <c r="M104" s="208"/>
      <c r="N104" s="208"/>
      <c r="O104" s="207"/>
    </row>
    <row r="105" spans="1:17">
      <c r="A105" s="215"/>
      <c r="B105" s="215"/>
      <c r="C105" s="215"/>
      <c r="D105" s="215"/>
      <c r="E105" s="215"/>
      <c r="F105" s="215"/>
      <c r="G105" s="214"/>
      <c r="H105" s="215"/>
      <c r="I105" s="215"/>
      <c r="J105" s="215"/>
      <c r="K105" s="215"/>
      <c r="L105" s="215"/>
      <c r="M105" s="215"/>
      <c r="N105" s="215"/>
      <c r="O105" s="215"/>
      <c r="P105" s="215"/>
    </row>
    <row r="106" spans="1:17" s="447" customFormat="1" ht="96.75" customHeight="1">
      <c r="A106" s="444"/>
      <c r="B106" s="445" t="s">
        <v>131</v>
      </c>
      <c r="C106" s="445"/>
      <c r="D106" s="444"/>
      <c r="E106" s="444"/>
      <c r="F106" s="444"/>
      <c r="G106" s="446"/>
      <c r="H106" s="444"/>
      <c r="I106" s="444"/>
      <c r="J106" s="444"/>
      <c r="K106" s="444"/>
      <c r="L106" s="444"/>
      <c r="M106" s="444"/>
      <c r="N106" s="444"/>
      <c r="O106" s="444"/>
      <c r="P106" s="444"/>
    </row>
  </sheetData>
  <mergeCells count="92">
    <mergeCell ref="B80:I80"/>
    <mergeCell ref="C81:I81"/>
    <mergeCell ref="B94:C94"/>
    <mergeCell ref="C83:I83"/>
    <mergeCell ref="C84:I84"/>
    <mergeCell ref="B86:I86"/>
    <mergeCell ref="C82:I82"/>
    <mergeCell ref="B87:C87"/>
    <mergeCell ref="C97:I97"/>
    <mergeCell ref="C96:I96"/>
    <mergeCell ref="B92:I92"/>
    <mergeCell ref="B93:C93"/>
    <mergeCell ref="B89:I89"/>
    <mergeCell ref="C90:I90"/>
    <mergeCell ref="C91:I91"/>
    <mergeCell ref="D40:P40"/>
    <mergeCell ref="N46:P46"/>
    <mergeCell ref="N47:P47"/>
    <mergeCell ref="N41:P41"/>
    <mergeCell ref="A41:C41"/>
    <mergeCell ref="B43:C43"/>
    <mergeCell ref="A45:P45"/>
    <mergeCell ref="B46:C46"/>
    <mergeCell ref="B44:C44"/>
    <mergeCell ref="B47:C47"/>
    <mergeCell ref="A42:P42"/>
    <mergeCell ref="N43:P43"/>
    <mergeCell ref="N44:P44"/>
    <mergeCell ref="M1:N1"/>
    <mergeCell ref="D11:F11"/>
    <mergeCell ref="L11:P11"/>
    <mergeCell ref="B13:F13"/>
    <mergeCell ref="O1:P1"/>
    <mergeCell ref="M2:N2"/>
    <mergeCell ref="O2:P2"/>
    <mergeCell ref="M3:N3"/>
    <mergeCell ref="O3:P3"/>
    <mergeCell ref="H5:M8"/>
    <mergeCell ref="D6:F6"/>
    <mergeCell ref="B56:E56"/>
    <mergeCell ref="B60:E60"/>
    <mergeCell ref="H60:I60"/>
    <mergeCell ref="B61:E61"/>
    <mergeCell ref="H61:I61"/>
    <mergeCell ref="A48:P48"/>
    <mergeCell ref="N49:P49"/>
    <mergeCell ref="N50:P50"/>
    <mergeCell ref="B54:E54"/>
    <mergeCell ref="H54:I54"/>
    <mergeCell ref="B50:C50"/>
    <mergeCell ref="B49:C49"/>
    <mergeCell ref="H52:I52"/>
    <mergeCell ref="H53:I53"/>
    <mergeCell ref="A52:E52"/>
    <mergeCell ref="B53:E53"/>
    <mergeCell ref="B67:E67"/>
    <mergeCell ref="H66:I66"/>
    <mergeCell ref="H67:I67"/>
    <mergeCell ref="B55:E55"/>
    <mergeCell ref="H55:I55"/>
    <mergeCell ref="B58:E58"/>
    <mergeCell ref="H58:I58"/>
    <mergeCell ref="B57:E57"/>
    <mergeCell ref="H57:I57"/>
    <mergeCell ref="B62:E62"/>
    <mergeCell ref="B59:E59"/>
    <mergeCell ref="B65:E65"/>
    <mergeCell ref="H65:I65"/>
    <mergeCell ref="H56:I56"/>
    <mergeCell ref="H59:I59"/>
    <mergeCell ref="H62:I62"/>
    <mergeCell ref="B63:E63"/>
    <mergeCell ref="H63:I63"/>
    <mergeCell ref="B64:E64"/>
    <mergeCell ref="H64:I64"/>
    <mergeCell ref="B66:E66"/>
    <mergeCell ref="B76:E76"/>
    <mergeCell ref="H76:I76"/>
    <mergeCell ref="B71:E71"/>
    <mergeCell ref="H71:I71"/>
    <mergeCell ref="A69:E69"/>
    <mergeCell ref="H69:I69"/>
    <mergeCell ref="B70:E70"/>
    <mergeCell ref="H70:I70"/>
    <mergeCell ref="B75:E75"/>
    <mergeCell ref="H75:I75"/>
    <mergeCell ref="B72:E72"/>
    <mergeCell ref="H72:I72"/>
    <mergeCell ref="B73:E73"/>
    <mergeCell ref="H73:I73"/>
    <mergeCell ref="B74:E74"/>
    <mergeCell ref="H74:I74"/>
  </mergeCells>
  <printOptions horizontalCentered="1"/>
  <pageMargins left="0.25" right="0" top="0.61388888888888904" bottom="0.75" header="0" footer="0"/>
  <pageSetup paperSize="9" scale="31" fitToHeight="0" orientation="portrait" r:id="rId1"/>
  <headerFooter>
    <oddHeader>&amp;L&amp;G&amp;R&amp;"Muli,Bold"&amp;42[CUTTING DOCKET]</oddHeader>
    <oddFooter>&amp;L&amp;"Euclid Circular A,Bold"&amp;18[UA]&amp;"-,Regular"&amp;11
&amp;G&amp;R&amp;G</oddFooter>
  </headerFooter>
  <rowBreaks count="1" manualBreakCount="1">
    <brk id="65" max="1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07C8F-E32D-4621-ABDD-82CF2C3CB1A9}">
  <sheetPr>
    <pageSetUpPr fitToPage="1"/>
  </sheetPr>
  <dimension ref="A1:N29"/>
  <sheetViews>
    <sheetView view="pageBreakPreview" zoomScaleNormal="100" zoomScaleSheetLayoutView="100" workbookViewId="0">
      <selection activeCell="D1" sqref="D1:I1"/>
    </sheetView>
  </sheetViews>
  <sheetFormatPr defaultColWidth="9.140625" defaultRowHeight="12.75"/>
  <cols>
    <col min="1" max="1" width="23.7109375" style="426" customWidth="1"/>
    <col min="2" max="2" width="26.5703125" style="426" customWidth="1"/>
    <col min="3" max="3" width="8.42578125" style="426" customWidth="1"/>
    <col min="4" max="4" width="21" style="426" customWidth="1"/>
    <col min="5" max="5" width="31" style="426" customWidth="1"/>
    <col min="6" max="7" width="5.85546875" style="426" customWidth="1"/>
    <col min="8" max="8" width="11.28515625" style="426" customWidth="1"/>
    <col min="9" max="9" width="12.85546875" style="426" customWidth="1"/>
    <col min="10" max="10" width="11.140625" style="426" customWidth="1"/>
    <col min="11" max="12" width="9.140625" style="426"/>
    <col min="13" max="13" width="10.140625" style="426" customWidth="1"/>
    <col min="14" max="14" width="25.140625" style="426" customWidth="1"/>
    <col min="15" max="16384" width="9.140625" style="426"/>
  </cols>
  <sheetData>
    <row r="1" spans="1:14" ht="20.25" customHeight="1">
      <c r="A1" s="536" t="str">
        <f>'1. CUTTING DOCKET'!$D$7</f>
        <v>SS25CS009</v>
      </c>
      <c r="B1" s="536"/>
      <c r="C1" s="536"/>
      <c r="D1" s="537" t="s">
        <v>638</v>
      </c>
      <c r="E1" s="537"/>
      <c r="F1" s="537"/>
      <c r="G1" s="537"/>
      <c r="H1" s="537"/>
      <c r="I1" s="537"/>
    </row>
    <row r="2" spans="1:14" ht="26.45" customHeight="1">
      <c r="A2" s="538" t="s">
        <v>639</v>
      </c>
      <c r="B2" s="539"/>
      <c r="C2" s="539"/>
      <c r="D2" s="539"/>
      <c r="E2" s="539"/>
      <c r="F2" s="539"/>
      <c r="G2" s="539"/>
      <c r="H2" s="539"/>
      <c r="I2" s="539"/>
    </row>
    <row r="3" spans="1:14" ht="0.95" customHeight="1">
      <c r="A3" s="427"/>
      <c r="B3" s="427"/>
      <c r="C3" s="427"/>
      <c r="D3" s="427"/>
      <c r="E3" s="427"/>
      <c r="F3" s="427"/>
      <c r="G3" s="427"/>
      <c r="H3" s="427"/>
      <c r="I3" s="427"/>
    </row>
    <row r="4" spans="1:14" ht="22.5" customHeight="1">
      <c r="A4" s="427" t="s">
        <v>640</v>
      </c>
      <c r="B4" s="427"/>
      <c r="C4" s="427" t="s">
        <v>641</v>
      </c>
      <c r="D4" s="442"/>
      <c r="E4" s="427"/>
      <c r="F4" s="434" t="s">
        <v>642</v>
      </c>
      <c r="G4" s="434" t="s">
        <v>643</v>
      </c>
      <c r="H4" s="434" t="s">
        <v>644</v>
      </c>
      <c r="I4" s="434" t="s">
        <v>645</v>
      </c>
      <c r="J4" s="437" t="s">
        <v>646</v>
      </c>
      <c r="K4" s="438" t="s">
        <v>647</v>
      </c>
      <c r="L4" s="437" t="s">
        <v>648</v>
      </c>
      <c r="M4" s="437" t="s">
        <v>649</v>
      </c>
      <c r="N4" s="437" t="s">
        <v>567</v>
      </c>
    </row>
    <row r="5" spans="1:14" s="430" customFormat="1" ht="30.75" customHeight="1">
      <c r="A5" s="428" t="s">
        <v>650</v>
      </c>
      <c r="B5" s="428" t="s">
        <v>651</v>
      </c>
      <c r="C5" s="428" t="s">
        <v>652</v>
      </c>
      <c r="D5" s="428" t="s">
        <v>653</v>
      </c>
      <c r="E5" s="429" t="s">
        <v>654</v>
      </c>
      <c r="F5" s="439" t="s">
        <v>655</v>
      </c>
      <c r="G5" s="439" t="s">
        <v>656</v>
      </c>
      <c r="H5" s="439" t="s">
        <v>657</v>
      </c>
      <c r="I5" s="439" t="s">
        <v>658</v>
      </c>
      <c r="J5" s="435"/>
      <c r="K5" s="435"/>
      <c r="L5" s="440"/>
      <c r="M5" s="440"/>
      <c r="N5" s="436"/>
    </row>
    <row r="6" spans="1:14" s="430" customFormat="1" ht="30.75" customHeight="1">
      <c r="A6" s="428" t="s">
        <v>659</v>
      </c>
      <c r="B6" s="428" t="s">
        <v>660</v>
      </c>
      <c r="C6" s="428" t="s">
        <v>661</v>
      </c>
      <c r="D6" s="428" t="s">
        <v>160</v>
      </c>
      <c r="E6" s="429" t="s">
        <v>662</v>
      </c>
      <c r="F6" s="439" t="s">
        <v>655</v>
      </c>
      <c r="G6" s="439" t="s">
        <v>656</v>
      </c>
      <c r="H6" s="439" t="s">
        <v>657</v>
      </c>
      <c r="I6" s="439" t="s">
        <v>663</v>
      </c>
      <c r="J6" s="435"/>
      <c r="K6" s="435"/>
      <c r="L6" s="440"/>
      <c r="M6" s="440"/>
      <c r="N6" s="436"/>
    </row>
    <row r="7" spans="1:14" s="430" customFormat="1" ht="30.75" customHeight="1">
      <c r="A7" s="428" t="s">
        <v>664</v>
      </c>
      <c r="B7" s="428" t="s">
        <v>665</v>
      </c>
      <c r="C7" s="428" t="s">
        <v>666</v>
      </c>
      <c r="D7" s="428" t="s">
        <v>667</v>
      </c>
      <c r="E7" s="429" t="s">
        <v>668</v>
      </c>
      <c r="F7" s="439" t="s">
        <v>669</v>
      </c>
      <c r="G7" s="439" t="s">
        <v>656</v>
      </c>
      <c r="H7" s="439" t="s">
        <v>670</v>
      </c>
      <c r="I7" s="439" t="s">
        <v>657</v>
      </c>
      <c r="J7" s="435"/>
      <c r="K7" s="435"/>
      <c r="L7" s="440"/>
      <c r="M7" s="440"/>
      <c r="N7" s="436"/>
    </row>
    <row r="8" spans="1:14" s="430" customFormat="1" ht="30.75" customHeight="1">
      <c r="A8" s="428" t="s">
        <v>671</v>
      </c>
      <c r="B8" s="428" t="s">
        <v>672</v>
      </c>
      <c r="C8" s="428" t="s">
        <v>673</v>
      </c>
      <c r="D8" s="428" t="s">
        <v>674</v>
      </c>
      <c r="E8" s="429" t="s">
        <v>675</v>
      </c>
      <c r="F8" s="439" t="s">
        <v>669</v>
      </c>
      <c r="G8" s="439" t="s">
        <v>656</v>
      </c>
      <c r="H8" s="439" t="s">
        <v>676</v>
      </c>
      <c r="I8" s="439" t="s">
        <v>677</v>
      </c>
      <c r="J8" s="435"/>
      <c r="K8" s="435"/>
      <c r="L8" s="440"/>
      <c r="M8" s="440"/>
      <c r="N8" s="436"/>
    </row>
    <row r="9" spans="1:14" s="430" customFormat="1" ht="45" customHeight="1">
      <c r="A9" s="428" t="s">
        <v>678</v>
      </c>
      <c r="B9" s="428" t="s">
        <v>679</v>
      </c>
      <c r="C9" s="428" t="s">
        <v>680</v>
      </c>
      <c r="D9" s="428" t="s">
        <v>166</v>
      </c>
      <c r="E9" s="429" t="s">
        <v>681</v>
      </c>
      <c r="F9" s="439" t="s">
        <v>669</v>
      </c>
      <c r="G9" s="439" t="s">
        <v>656</v>
      </c>
      <c r="H9" s="439" t="s">
        <v>670</v>
      </c>
      <c r="I9" s="439" t="s">
        <v>682</v>
      </c>
      <c r="J9" s="435"/>
      <c r="K9" s="435"/>
      <c r="L9" s="440"/>
      <c r="M9" s="440"/>
      <c r="N9" s="436"/>
    </row>
    <row r="10" spans="1:14" s="430" customFormat="1" ht="45" customHeight="1">
      <c r="A10" s="428" t="s">
        <v>683</v>
      </c>
      <c r="B10" s="428" t="s">
        <v>684</v>
      </c>
      <c r="C10" s="428" t="s">
        <v>685</v>
      </c>
      <c r="D10" s="428" t="s">
        <v>166</v>
      </c>
      <c r="E10" s="429" t="s">
        <v>681</v>
      </c>
      <c r="F10" s="439" t="s">
        <v>669</v>
      </c>
      <c r="G10" s="439" t="s">
        <v>656</v>
      </c>
      <c r="H10" s="439" t="s">
        <v>670</v>
      </c>
      <c r="I10" s="439" t="s">
        <v>287</v>
      </c>
      <c r="J10" s="435"/>
      <c r="K10" s="435"/>
      <c r="L10" s="440"/>
      <c r="M10" s="440"/>
      <c r="N10" s="436"/>
    </row>
    <row r="11" spans="1:14" s="430" customFormat="1" ht="30.75" customHeight="1">
      <c r="A11" s="428" t="s">
        <v>686</v>
      </c>
      <c r="B11" s="428" t="s">
        <v>687</v>
      </c>
      <c r="C11" s="428" t="s">
        <v>688</v>
      </c>
      <c r="D11" s="428" t="s">
        <v>689</v>
      </c>
      <c r="E11" s="429" t="s">
        <v>690</v>
      </c>
      <c r="F11" s="439" t="s">
        <v>669</v>
      </c>
      <c r="G11" s="439" t="s">
        <v>656</v>
      </c>
      <c r="H11" s="439" t="s">
        <v>676</v>
      </c>
      <c r="I11" s="439" t="s">
        <v>691</v>
      </c>
      <c r="J11" s="435"/>
      <c r="K11" s="435"/>
      <c r="L11" s="440"/>
      <c r="M11" s="440"/>
      <c r="N11" s="436"/>
    </row>
    <row r="12" spans="1:14" s="430" customFormat="1" ht="30.75" customHeight="1">
      <c r="A12" s="428" t="s">
        <v>692</v>
      </c>
      <c r="B12" s="428" t="s">
        <v>693</v>
      </c>
      <c r="C12" s="428" t="s">
        <v>694</v>
      </c>
      <c r="D12" s="428" t="s">
        <v>695</v>
      </c>
      <c r="E12" s="429" t="s">
        <v>696</v>
      </c>
      <c r="F12" s="439" t="s">
        <v>669</v>
      </c>
      <c r="G12" s="439" t="s">
        <v>656</v>
      </c>
      <c r="H12" s="439" t="s">
        <v>670</v>
      </c>
      <c r="I12" s="439" t="s">
        <v>697</v>
      </c>
      <c r="J12" s="435"/>
      <c r="K12" s="435"/>
      <c r="L12" s="440"/>
      <c r="M12" s="440"/>
      <c r="N12" s="436"/>
    </row>
    <row r="13" spans="1:14" s="430" customFormat="1" ht="30.75" customHeight="1">
      <c r="A13" s="428" t="s">
        <v>698</v>
      </c>
      <c r="B13" s="428" t="s">
        <v>699</v>
      </c>
      <c r="C13" s="428" t="s">
        <v>700</v>
      </c>
      <c r="D13" s="443"/>
      <c r="E13" s="431"/>
      <c r="F13" s="439" t="s">
        <v>655</v>
      </c>
      <c r="G13" s="439" t="s">
        <v>701</v>
      </c>
      <c r="H13" s="439" t="s">
        <v>702</v>
      </c>
      <c r="I13" s="439" t="s">
        <v>703</v>
      </c>
      <c r="J13" s="435"/>
      <c r="K13" s="435"/>
      <c r="L13" s="440"/>
      <c r="M13" s="440"/>
      <c r="N13" s="436"/>
    </row>
    <row r="14" spans="1:14" s="430" customFormat="1" ht="46.5" customHeight="1">
      <c r="A14" s="428" t="s">
        <v>704</v>
      </c>
      <c r="B14" s="428" t="s">
        <v>705</v>
      </c>
      <c r="C14" s="428" t="s">
        <v>706</v>
      </c>
      <c r="D14" s="428" t="s">
        <v>707</v>
      </c>
      <c r="E14" s="429" t="s">
        <v>708</v>
      </c>
      <c r="F14" s="439" t="s">
        <v>669</v>
      </c>
      <c r="G14" s="439" t="s">
        <v>701</v>
      </c>
      <c r="H14" s="439" t="s">
        <v>709</v>
      </c>
      <c r="I14" s="439" t="s">
        <v>710</v>
      </c>
      <c r="J14" s="435"/>
      <c r="K14" s="435"/>
      <c r="L14" s="440"/>
      <c r="M14" s="440"/>
      <c r="N14" s="436"/>
    </row>
    <row r="15" spans="1:14" s="430" customFormat="1" ht="46.5" customHeight="1">
      <c r="A15" s="428" t="s">
        <v>711</v>
      </c>
      <c r="B15" s="428" t="s">
        <v>712</v>
      </c>
      <c r="C15" s="428" t="s">
        <v>713</v>
      </c>
      <c r="D15" s="428" t="s">
        <v>714</v>
      </c>
      <c r="E15" s="429" t="s">
        <v>715</v>
      </c>
      <c r="F15" s="439" t="s">
        <v>669</v>
      </c>
      <c r="G15" s="439" t="s">
        <v>701</v>
      </c>
      <c r="H15" s="439" t="s">
        <v>709</v>
      </c>
      <c r="I15" s="439" t="s">
        <v>716</v>
      </c>
      <c r="J15" s="435"/>
      <c r="K15" s="435"/>
      <c r="L15" s="440"/>
      <c r="M15" s="440"/>
      <c r="N15" s="436"/>
    </row>
    <row r="16" spans="1:14" s="430" customFormat="1" ht="46.5" customHeight="1">
      <c r="A16" s="428" t="s">
        <v>717</v>
      </c>
      <c r="B16" s="428" t="s">
        <v>718</v>
      </c>
      <c r="C16" s="428" t="s">
        <v>719</v>
      </c>
      <c r="D16" s="428" t="s">
        <v>720</v>
      </c>
      <c r="E16" s="429" t="s">
        <v>715</v>
      </c>
      <c r="F16" s="439" t="s">
        <v>669</v>
      </c>
      <c r="G16" s="439" t="s">
        <v>701</v>
      </c>
      <c r="H16" s="439" t="s">
        <v>709</v>
      </c>
      <c r="I16" s="439" t="s">
        <v>721</v>
      </c>
      <c r="J16" s="435"/>
      <c r="K16" s="435"/>
      <c r="L16" s="440"/>
      <c r="M16" s="440"/>
      <c r="N16" s="436"/>
    </row>
    <row r="17" spans="1:14" s="430" customFormat="1" ht="30.75" customHeight="1">
      <c r="A17" s="428" t="s">
        <v>722</v>
      </c>
      <c r="B17" s="428" t="s">
        <v>723</v>
      </c>
      <c r="C17" s="428" t="s">
        <v>724</v>
      </c>
      <c r="D17" s="428" t="s">
        <v>725</v>
      </c>
      <c r="E17" s="429" t="s">
        <v>726</v>
      </c>
      <c r="F17" s="439" t="s">
        <v>655</v>
      </c>
      <c r="G17" s="439" t="s">
        <v>701</v>
      </c>
      <c r="H17" s="439" t="s">
        <v>657</v>
      </c>
      <c r="I17" s="439" t="s">
        <v>727</v>
      </c>
      <c r="J17" s="435"/>
      <c r="K17" s="435"/>
      <c r="L17" s="440"/>
      <c r="M17" s="440"/>
      <c r="N17" s="436"/>
    </row>
    <row r="18" spans="1:14" s="430" customFormat="1" ht="30.75" customHeight="1">
      <c r="A18" s="428" t="s">
        <v>728</v>
      </c>
      <c r="B18" s="428" t="s">
        <v>729</v>
      </c>
      <c r="C18" s="428" t="s">
        <v>730</v>
      </c>
      <c r="D18" s="443"/>
      <c r="E18" s="429"/>
      <c r="F18" s="439" t="s">
        <v>655</v>
      </c>
      <c r="G18" s="439" t="s">
        <v>701</v>
      </c>
      <c r="H18" s="439" t="s">
        <v>657</v>
      </c>
      <c r="I18" s="439" t="s">
        <v>731</v>
      </c>
      <c r="J18" s="435"/>
      <c r="K18" s="435"/>
      <c r="L18" s="440"/>
      <c r="M18" s="440"/>
      <c r="N18" s="436"/>
    </row>
    <row r="19" spans="1:14" s="430" customFormat="1" ht="30.75" customHeight="1">
      <c r="A19" s="428" t="s">
        <v>732</v>
      </c>
      <c r="B19" s="428" t="s">
        <v>733</v>
      </c>
      <c r="C19" s="428" t="s">
        <v>734</v>
      </c>
      <c r="D19" s="428" t="s">
        <v>735</v>
      </c>
      <c r="E19" s="431" t="s">
        <v>736</v>
      </c>
      <c r="F19" s="439" t="s">
        <v>655</v>
      </c>
      <c r="G19" s="439" t="s">
        <v>701</v>
      </c>
      <c r="H19" s="439" t="s">
        <v>657</v>
      </c>
      <c r="I19" s="439" t="s">
        <v>737</v>
      </c>
      <c r="J19" s="435"/>
      <c r="K19" s="435"/>
      <c r="L19" s="440"/>
      <c r="M19" s="440"/>
      <c r="N19" s="436"/>
    </row>
    <row r="20" spans="1:14" s="430" customFormat="1" ht="30.75" customHeight="1">
      <c r="A20" s="428" t="s">
        <v>738</v>
      </c>
      <c r="B20" s="428" t="s">
        <v>739</v>
      </c>
      <c r="C20" s="428" t="s">
        <v>740</v>
      </c>
      <c r="D20" s="428" t="s">
        <v>741</v>
      </c>
      <c r="E20" s="429" t="s">
        <v>742</v>
      </c>
      <c r="F20" s="439" t="s">
        <v>669</v>
      </c>
      <c r="G20" s="439" t="s">
        <v>656</v>
      </c>
      <c r="H20" s="439" t="s">
        <v>670</v>
      </c>
      <c r="I20" s="439" t="s">
        <v>743</v>
      </c>
      <c r="J20" s="435"/>
      <c r="K20" s="435"/>
      <c r="L20" s="440"/>
      <c r="M20" s="440"/>
      <c r="N20" s="436"/>
    </row>
    <row r="21" spans="1:14" s="430" customFormat="1" ht="40.5" customHeight="1">
      <c r="A21" s="428" t="s">
        <v>744</v>
      </c>
      <c r="B21" s="428" t="s">
        <v>745</v>
      </c>
      <c r="C21" s="428" t="s">
        <v>746</v>
      </c>
      <c r="D21" s="428" t="s">
        <v>747</v>
      </c>
      <c r="E21" s="429" t="s">
        <v>748</v>
      </c>
      <c r="F21" s="439" t="s">
        <v>655</v>
      </c>
      <c r="G21" s="439" t="s">
        <v>656</v>
      </c>
      <c r="H21" s="439" t="s">
        <v>657</v>
      </c>
      <c r="I21" s="439" t="s">
        <v>749</v>
      </c>
      <c r="J21" s="435"/>
      <c r="K21" s="435"/>
      <c r="L21" s="440"/>
      <c r="M21" s="440"/>
      <c r="N21" s="436"/>
    </row>
    <row r="22" spans="1:14" s="430" customFormat="1" ht="43.5" customHeight="1">
      <c r="A22" s="428" t="s">
        <v>750</v>
      </c>
      <c r="B22" s="428" t="s">
        <v>751</v>
      </c>
      <c r="C22" s="428" t="s">
        <v>752</v>
      </c>
      <c r="D22" s="428" t="s">
        <v>753</v>
      </c>
      <c r="E22" s="429" t="s">
        <v>754</v>
      </c>
      <c r="F22" s="439" t="s">
        <v>669</v>
      </c>
      <c r="G22" s="439" t="s">
        <v>656</v>
      </c>
      <c r="H22" s="439" t="s">
        <v>676</v>
      </c>
      <c r="I22" s="439" t="s">
        <v>755</v>
      </c>
      <c r="J22" s="435"/>
      <c r="K22" s="435"/>
      <c r="L22" s="440"/>
      <c r="M22" s="440"/>
      <c r="N22" s="436"/>
    </row>
    <row r="23" spans="1:14" s="430" customFormat="1" ht="43.5" customHeight="1">
      <c r="A23" s="428" t="s">
        <v>756</v>
      </c>
      <c r="B23" s="428" t="s">
        <v>757</v>
      </c>
      <c r="C23" s="428" t="s">
        <v>758</v>
      </c>
      <c r="D23" s="428" t="s">
        <v>759</v>
      </c>
      <c r="E23" s="429" t="s">
        <v>726</v>
      </c>
      <c r="F23" s="439" t="s">
        <v>669</v>
      </c>
      <c r="G23" s="439" t="s">
        <v>701</v>
      </c>
      <c r="H23" s="439" t="s">
        <v>676</v>
      </c>
      <c r="I23" s="439" t="s">
        <v>760</v>
      </c>
      <c r="J23" s="435"/>
      <c r="K23" s="435"/>
      <c r="L23" s="440"/>
      <c r="M23" s="440"/>
      <c r="N23" s="436"/>
    </row>
    <row r="24" spans="1:14" s="430" customFormat="1" ht="30.75" customHeight="1">
      <c r="A24" s="428" t="s">
        <v>761</v>
      </c>
      <c r="B24" s="428" t="s">
        <v>762</v>
      </c>
      <c r="C24" s="428" t="s">
        <v>763</v>
      </c>
      <c r="D24" s="428" t="s">
        <v>764</v>
      </c>
      <c r="E24" s="429" t="s">
        <v>765</v>
      </c>
      <c r="F24" s="439" t="s">
        <v>669</v>
      </c>
      <c r="G24" s="439" t="s">
        <v>701</v>
      </c>
      <c r="H24" s="439" t="s">
        <v>676</v>
      </c>
      <c r="I24" s="439" t="s">
        <v>766</v>
      </c>
      <c r="J24" s="435"/>
      <c r="K24" s="435"/>
      <c r="L24" s="440"/>
      <c r="M24" s="440"/>
      <c r="N24" s="436"/>
    </row>
    <row r="25" spans="1:14" s="430" customFormat="1" ht="30.75" customHeight="1">
      <c r="A25" s="428" t="s">
        <v>767</v>
      </c>
      <c r="B25" s="428" t="s">
        <v>768</v>
      </c>
      <c r="C25" s="428" t="s">
        <v>730</v>
      </c>
      <c r="D25" s="443"/>
      <c r="E25" s="431"/>
      <c r="F25" s="439" t="s">
        <v>655</v>
      </c>
      <c r="G25" s="439" t="s">
        <v>701</v>
      </c>
      <c r="H25" s="439" t="s">
        <v>676</v>
      </c>
      <c r="I25" s="439" t="s">
        <v>769</v>
      </c>
      <c r="J25" s="435"/>
      <c r="K25" s="435"/>
      <c r="L25" s="440"/>
      <c r="M25" s="440"/>
      <c r="N25" s="436"/>
    </row>
    <row r="26" spans="1:14" s="430" customFormat="1" ht="30.75" customHeight="1">
      <c r="A26" s="428" t="s">
        <v>770</v>
      </c>
      <c r="B26" s="428" t="s">
        <v>771</v>
      </c>
      <c r="C26" s="428" t="s">
        <v>772</v>
      </c>
      <c r="D26" s="428" t="s">
        <v>773</v>
      </c>
      <c r="E26" s="429" t="s">
        <v>736</v>
      </c>
      <c r="F26" s="439" t="s">
        <v>669</v>
      </c>
      <c r="G26" s="439" t="s">
        <v>701</v>
      </c>
      <c r="H26" s="439" t="s">
        <v>676</v>
      </c>
      <c r="I26" s="439" t="s">
        <v>774</v>
      </c>
      <c r="J26" s="435"/>
      <c r="K26" s="435"/>
      <c r="L26" s="440"/>
      <c r="M26" s="440"/>
      <c r="N26" s="436"/>
    </row>
    <row r="27" spans="1:14" s="430" customFormat="1" ht="30.75" customHeight="1">
      <c r="A27" s="428" t="s">
        <v>775</v>
      </c>
      <c r="B27" s="428" t="s">
        <v>776</v>
      </c>
      <c r="C27" s="428" t="s">
        <v>777</v>
      </c>
      <c r="D27" s="428" t="s">
        <v>778</v>
      </c>
      <c r="E27" s="428" t="s">
        <v>779</v>
      </c>
      <c r="F27" s="439" t="s">
        <v>669</v>
      </c>
      <c r="G27" s="439" t="s">
        <v>656</v>
      </c>
      <c r="H27" s="439" t="s">
        <v>670</v>
      </c>
      <c r="I27" s="439" t="s">
        <v>743</v>
      </c>
      <c r="J27" s="435"/>
      <c r="K27" s="435"/>
      <c r="L27" s="440"/>
      <c r="M27" s="440"/>
      <c r="N27" s="436"/>
    </row>
    <row r="28" spans="1:14" s="430" customFormat="1" ht="45" customHeight="1">
      <c r="A28" s="428" t="s">
        <v>780</v>
      </c>
      <c r="B28" s="428" t="s">
        <v>781</v>
      </c>
      <c r="C28" s="428" t="s">
        <v>782</v>
      </c>
      <c r="D28" s="443"/>
      <c r="E28" s="431"/>
      <c r="F28" s="439" t="s">
        <v>669</v>
      </c>
      <c r="G28" s="439" t="s">
        <v>656</v>
      </c>
      <c r="H28" s="439" t="s">
        <v>670</v>
      </c>
      <c r="I28" s="439" t="s">
        <v>783</v>
      </c>
      <c r="J28" s="435"/>
      <c r="K28" s="435"/>
      <c r="L28" s="440"/>
      <c r="M28" s="440"/>
      <c r="N28" s="436"/>
    </row>
    <row r="29" spans="1:14" s="430" customFormat="1" ht="45" customHeight="1">
      <c r="A29" s="428" t="s">
        <v>784</v>
      </c>
      <c r="B29" s="428" t="s">
        <v>785</v>
      </c>
      <c r="C29" s="428" t="s">
        <v>786</v>
      </c>
      <c r="D29" s="443" t="s">
        <v>787</v>
      </c>
      <c r="E29" s="443" t="s">
        <v>788</v>
      </c>
      <c r="F29" s="439" t="s">
        <v>669</v>
      </c>
      <c r="G29" s="439" t="s">
        <v>656</v>
      </c>
      <c r="H29" s="439" t="s">
        <v>670</v>
      </c>
      <c r="I29" s="439" t="s">
        <v>789</v>
      </c>
      <c r="J29" s="435"/>
      <c r="K29" s="435"/>
      <c r="L29" s="440"/>
      <c r="M29" s="440"/>
      <c r="N29" s="436"/>
    </row>
  </sheetData>
  <mergeCells count="3">
    <mergeCell ref="A1:C1"/>
    <mergeCell ref="D1:I1"/>
    <mergeCell ref="A2:I2"/>
  </mergeCells>
  <pageMargins left="0.7" right="0.7" top="0.75" bottom="0.75" header="0.3" footer="0.3"/>
  <pageSetup paperSize="9" scale="89" fitToHeight="0"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02AB1-ADE2-4BE3-BB86-4DE9166B167F}">
  <sheetPr>
    <pageSetUpPr fitToPage="1"/>
  </sheetPr>
  <dimension ref="A1:O29"/>
  <sheetViews>
    <sheetView tabSelected="1" view="pageBreakPreview" topLeftCell="A25" zoomScaleNormal="100" zoomScaleSheetLayoutView="100" workbookViewId="0">
      <selection activeCell="I35" sqref="I35"/>
    </sheetView>
  </sheetViews>
  <sheetFormatPr defaultColWidth="9.140625" defaultRowHeight="12.75"/>
  <cols>
    <col min="1" max="1" width="23.7109375" style="426" customWidth="1"/>
    <col min="2" max="2" width="26.5703125" style="426" hidden="1" customWidth="1"/>
    <col min="3" max="3" width="8.42578125" style="426" customWidth="1"/>
    <col min="4" max="4" width="21" style="426" customWidth="1"/>
    <col min="5" max="5" width="31" style="426" hidden="1" customWidth="1"/>
    <col min="6" max="7" width="5.85546875" style="426" customWidth="1"/>
    <col min="8" max="8" width="13" style="426" customWidth="1"/>
    <col min="9" max="9" width="12.85546875" style="426" customWidth="1"/>
    <col min="10" max="10" width="12.42578125" style="426" customWidth="1"/>
    <col min="11" max="12" width="9.140625" style="426"/>
    <col min="13" max="13" width="10.140625" style="426" customWidth="1"/>
    <col min="14" max="14" width="25.140625" style="426" customWidth="1"/>
    <col min="15" max="16384" width="9.140625" style="426"/>
  </cols>
  <sheetData>
    <row r="1" spans="1:15" ht="20.25" customHeight="1">
      <c r="A1" s="536" t="str">
        <f>'1. CUTTING DOCKET'!$D$7</f>
        <v>SS25CS009</v>
      </c>
      <c r="B1" s="536"/>
      <c r="C1" s="536"/>
      <c r="D1" s="540" t="s">
        <v>638</v>
      </c>
      <c r="E1" s="540"/>
      <c r="F1" s="540"/>
      <c r="G1" s="540"/>
      <c r="H1" s="540"/>
      <c r="I1" s="540"/>
    </row>
    <row r="2" spans="1:15" ht="26.45" customHeight="1">
      <c r="A2" s="538" t="s">
        <v>639</v>
      </c>
      <c r="B2" s="539"/>
      <c r="C2" s="539"/>
      <c r="D2" s="539"/>
      <c r="E2" s="539"/>
      <c r="F2" s="539"/>
      <c r="G2" s="539"/>
      <c r="H2" s="539"/>
      <c r="I2" s="539"/>
    </row>
    <row r="3" spans="1:15" ht="0.95" customHeight="1">
      <c r="A3" s="427"/>
      <c r="B3" s="427"/>
      <c r="C3" s="427"/>
      <c r="D3" s="427"/>
      <c r="E3" s="427"/>
      <c r="F3" s="427"/>
      <c r="G3" s="427"/>
      <c r="H3" s="427"/>
      <c r="I3" s="427"/>
    </row>
    <row r="4" spans="1:15" ht="22.5" customHeight="1">
      <c r="A4" s="431" t="s">
        <v>640</v>
      </c>
      <c r="B4" s="456"/>
      <c r="C4" s="431" t="s">
        <v>641</v>
      </c>
      <c r="D4" s="457"/>
      <c r="E4" s="456"/>
      <c r="F4" s="448" t="s">
        <v>642</v>
      </c>
      <c r="G4" s="448" t="s">
        <v>643</v>
      </c>
      <c r="H4" s="448" t="s">
        <v>644</v>
      </c>
      <c r="I4" s="448" t="s">
        <v>645</v>
      </c>
      <c r="J4" s="449" t="s">
        <v>987</v>
      </c>
      <c r="K4" s="450" t="s">
        <v>647</v>
      </c>
      <c r="L4" s="449" t="s">
        <v>648</v>
      </c>
      <c r="M4" s="449" t="s">
        <v>649</v>
      </c>
      <c r="N4" s="449" t="s">
        <v>567</v>
      </c>
    </row>
    <row r="5" spans="1:15" s="430" customFormat="1" ht="30.75" customHeight="1">
      <c r="A5" s="454" t="s">
        <v>650</v>
      </c>
      <c r="B5" s="454" t="s">
        <v>651</v>
      </c>
      <c r="C5" s="454" t="s">
        <v>652</v>
      </c>
      <c r="D5" s="454" t="s">
        <v>653</v>
      </c>
      <c r="E5" s="454" t="s">
        <v>654</v>
      </c>
      <c r="F5" s="451" t="s">
        <v>655</v>
      </c>
      <c r="G5" s="451" t="s">
        <v>656</v>
      </c>
      <c r="H5" s="451" t="s">
        <v>657</v>
      </c>
      <c r="I5" s="451" t="s">
        <v>658</v>
      </c>
      <c r="J5" s="452">
        <f>K5+O5</f>
        <v>27.25</v>
      </c>
      <c r="K5" s="452">
        <v>0.25</v>
      </c>
      <c r="L5" s="453"/>
      <c r="M5" s="453"/>
      <c r="N5" s="453"/>
      <c r="O5" s="430" t="str">
        <f>LEFT(I5,LEN(I5)-2)</f>
        <v xml:space="preserve">27 </v>
      </c>
    </row>
    <row r="6" spans="1:15" s="430" customFormat="1" ht="30.75" customHeight="1">
      <c r="A6" s="454" t="s">
        <v>659</v>
      </c>
      <c r="B6" s="454" t="s">
        <v>660</v>
      </c>
      <c r="C6" s="454" t="s">
        <v>661</v>
      </c>
      <c r="D6" s="454" t="s">
        <v>160</v>
      </c>
      <c r="E6" s="454" t="s">
        <v>662</v>
      </c>
      <c r="F6" s="451" t="s">
        <v>655</v>
      </c>
      <c r="G6" s="451" t="s">
        <v>656</v>
      </c>
      <c r="H6" s="451" t="s">
        <v>657</v>
      </c>
      <c r="I6" s="451" t="s">
        <v>663</v>
      </c>
      <c r="J6" s="452">
        <f t="shared" ref="J6:J29" si="0">K6+O6</f>
        <v>26</v>
      </c>
      <c r="K6" s="452">
        <v>0.25</v>
      </c>
      <c r="L6" s="453"/>
      <c r="M6" s="453"/>
      <c r="N6" s="453"/>
      <c r="O6" s="430" t="str">
        <f t="shared" ref="O6:O29" si="1">LEFT(I6,LEN(I6)-2)</f>
        <v xml:space="preserve">25 3/4 </v>
      </c>
    </row>
    <row r="7" spans="1:15" s="430" customFormat="1" ht="30.75" customHeight="1">
      <c r="A7" s="454" t="s">
        <v>664</v>
      </c>
      <c r="B7" s="454" t="s">
        <v>665</v>
      </c>
      <c r="C7" s="454" t="s">
        <v>666</v>
      </c>
      <c r="D7" s="454" t="s">
        <v>667</v>
      </c>
      <c r="E7" s="454" t="s">
        <v>668</v>
      </c>
      <c r="F7" s="451" t="s">
        <v>669</v>
      </c>
      <c r="G7" s="451" t="s">
        <v>656</v>
      </c>
      <c r="H7" s="451" t="s">
        <v>670</v>
      </c>
      <c r="I7" s="451" t="s">
        <v>657</v>
      </c>
      <c r="J7" s="452" t="str">
        <f>O7</f>
        <v xml:space="preserve">1/2 </v>
      </c>
      <c r="K7" s="452">
        <v>0</v>
      </c>
      <c r="L7" s="453"/>
      <c r="M7" s="453"/>
      <c r="N7" s="453"/>
      <c r="O7" s="430" t="str">
        <f t="shared" si="1"/>
        <v xml:space="preserve">1/2 </v>
      </c>
    </row>
    <row r="8" spans="1:15" s="430" customFormat="1" ht="30.75" customHeight="1">
      <c r="A8" s="454" t="s">
        <v>671</v>
      </c>
      <c r="B8" s="454" t="s">
        <v>672</v>
      </c>
      <c r="C8" s="454" t="s">
        <v>673</v>
      </c>
      <c r="D8" s="454" t="s">
        <v>674</v>
      </c>
      <c r="E8" s="454" t="s">
        <v>675</v>
      </c>
      <c r="F8" s="451" t="s">
        <v>669</v>
      </c>
      <c r="G8" s="451" t="s">
        <v>656</v>
      </c>
      <c r="H8" s="451" t="s">
        <v>676</v>
      </c>
      <c r="I8" s="451" t="s">
        <v>677</v>
      </c>
      <c r="J8" s="452">
        <f t="shared" si="0"/>
        <v>1.75</v>
      </c>
      <c r="K8" s="452">
        <v>0</v>
      </c>
      <c r="L8" s="453"/>
      <c r="M8" s="453"/>
      <c r="N8" s="453"/>
      <c r="O8" s="430" t="str">
        <f t="shared" si="1"/>
        <v xml:space="preserve">1 3/4 </v>
      </c>
    </row>
    <row r="9" spans="1:15" s="430" customFormat="1" ht="45" customHeight="1">
      <c r="A9" s="454" t="s">
        <v>678</v>
      </c>
      <c r="B9" s="454" t="s">
        <v>679</v>
      </c>
      <c r="C9" s="454" t="s">
        <v>680</v>
      </c>
      <c r="D9" s="454" t="s">
        <v>166</v>
      </c>
      <c r="E9" s="454" t="s">
        <v>681</v>
      </c>
      <c r="F9" s="451" t="s">
        <v>669</v>
      </c>
      <c r="G9" s="451" t="s">
        <v>656</v>
      </c>
      <c r="H9" s="451" t="s">
        <v>670</v>
      </c>
      <c r="I9" s="451" t="s">
        <v>682</v>
      </c>
      <c r="J9" s="452">
        <f t="shared" si="0"/>
        <v>4.125</v>
      </c>
      <c r="K9" s="452">
        <v>0.125</v>
      </c>
      <c r="L9" s="453"/>
      <c r="M9" s="453"/>
      <c r="N9" s="453"/>
      <c r="O9" s="430" t="str">
        <f t="shared" si="1"/>
        <v xml:space="preserve">4 </v>
      </c>
    </row>
    <row r="10" spans="1:15" s="430" customFormat="1" ht="45" customHeight="1">
      <c r="A10" s="454" t="s">
        <v>683</v>
      </c>
      <c r="B10" s="454" t="s">
        <v>684</v>
      </c>
      <c r="C10" s="454" t="s">
        <v>685</v>
      </c>
      <c r="D10" s="454" t="s">
        <v>166</v>
      </c>
      <c r="E10" s="454" t="s">
        <v>681</v>
      </c>
      <c r="F10" s="451" t="s">
        <v>669</v>
      </c>
      <c r="G10" s="451" t="s">
        <v>656</v>
      </c>
      <c r="H10" s="451" t="s">
        <v>670</v>
      </c>
      <c r="I10" s="451" t="s">
        <v>287</v>
      </c>
      <c r="J10" s="452">
        <f t="shared" si="0"/>
        <v>1.25</v>
      </c>
      <c r="K10" s="452">
        <v>0</v>
      </c>
      <c r="L10" s="453"/>
      <c r="M10" s="453"/>
      <c r="N10" s="453"/>
      <c r="O10" s="430" t="str">
        <f t="shared" si="1"/>
        <v xml:space="preserve">1 1/4 </v>
      </c>
    </row>
    <row r="11" spans="1:15" s="430" customFormat="1" ht="30.75" customHeight="1">
      <c r="A11" s="454" t="s">
        <v>686</v>
      </c>
      <c r="B11" s="454" t="s">
        <v>687</v>
      </c>
      <c r="C11" s="454" t="s">
        <v>688</v>
      </c>
      <c r="D11" s="454" t="s">
        <v>689</v>
      </c>
      <c r="E11" s="454" t="s">
        <v>690</v>
      </c>
      <c r="F11" s="451" t="s">
        <v>669</v>
      </c>
      <c r="G11" s="451" t="s">
        <v>656</v>
      </c>
      <c r="H11" s="451" t="s">
        <v>676</v>
      </c>
      <c r="I11" s="451" t="s">
        <v>691</v>
      </c>
      <c r="J11" s="452">
        <f t="shared" si="0"/>
        <v>7.75</v>
      </c>
      <c r="K11" s="452">
        <v>0</v>
      </c>
      <c r="L11" s="453"/>
      <c r="M11" s="453"/>
      <c r="N11" s="453"/>
      <c r="O11" s="430" t="str">
        <f t="shared" si="1"/>
        <v xml:space="preserve">7 3/4 </v>
      </c>
    </row>
    <row r="12" spans="1:15" s="430" customFormat="1" ht="30.75" customHeight="1">
      <c r="A12" s="454" t="s">
        <v>692</v>
      </c>
      <c r="B12" s="454" t="s">
        <v>693</v>
      </c>
      <c r="C12" s="454" t="s">
        <v>694</v>
      </c>
      <c r="D12" s="454" t="s">
        <v>695</v>
      </c>
      <c r="E12" s="454" t="s">
        <v>696</v>
      </c>
      <c r="F12" s="451" t="s">
        <v>669</v>
      </c>
      <c r="G12" s="451" t="s">
        <v>656</v>
      </c>
      <c r="H12" s="451" t="s">
        <v>670</v>
      </c>
      <c r="I12" s="451" t="s">
        <v>697</v>
      </c>
      <c r="J12" s="452">
        <v>1</v>
      </c>
      <c r="K12" s="452">
        <v>0.125</v>
      </c>
      <c r="L12" s="453"/>
      <c r="M12" s="453"/>
      <c r="N12" s="453"/>
      <c r="O12" s="430" t="str">
        <f t="shared" si="1"/>
        <v xml:space="preserve">7/8 </v>
      </c>
    </row>
    <row r="13" spans="1:15" s="430" customFormat="1" ht="30.75" customHeight="1">
      <c r="A13" s="454" t="s">
        <v>698</v>
      </c>
      <c r="B13" s="454" t="s">
        <v>699</v>
      </c>
      <c r="C13" s="454" t="s">
        <v>700</v>
      </c>
      <c r="D13" s="455"/>
      <c r="E13" s="456"/>
      <c r="F13" s="451" t="s">
        <v>655</v>
      </c>
      <c r="G13" s="451" t="s">
        <v>701</v>
      </c>
      <c r="H13" s="451" t="s">
        <v>702</v>
      </c>
      <c r="I13" s="451" t="s">
        <v>703</v>
      </c>
      <c r="J13" s="452">
        <f t="shared" si="0"/>
        <v>11.5</v>
      </c>
      <c r="K13" s="452">
        <v>0</v>
      </c>
      <c r="L13" s="453"/>
      <c r="M13" s="453"/>
      <c r="N13" s="453"/>
      <c r="O13" s="430" t="str">
        <f t="shared" si="1"/>
        <v xml:space="preserve">11 1/2 </v>
      </c>
    </row>
    <row r="14" spans="1:15" s="430" customFormat="1" ht="46.5" customHeight="1">
      <c r="A14" s="454" t="s">
        <v>704</v>
      </c>
      <c r="B14" s="454" t="s">
        <v>705</v>
      </c>
      <c r="C14" s="454" t="s">
        <v>706</v>
      </c>
      <c r="D14" s="454" t="s">
        <v>707</v>
      </c>
      <c r="E14" s="454" t="s">
        <v>708</v>
      </c>
      <c r="F14" s="451" t="s">
        <v>669</v>
      </c>
      <c r="G14" s="451" t="s">
        <v>701</v>
      </c>
      <c r="H14" s="451" t="s">
        <v>709</v>
      </c>
      <c r="I14" s="451" t="s">
        <v>710</v>
      </c>
      <c r="J14" s="452">
        <f t="shared" si="0"/>
        <v>18.875</v>
      </c>
      <c r="K14" s="452">
        <v>0.375</v>
      </c>
      <c r="L14" s="453"/>
      <c r="M14" s="453"/>
      <c r="N14" s="453"/>
      <c r="O14" s="430" t="str">
        <f t="shared" si="1"/>
        <v xml:space="preserve">18 1/2 </v>
      </c>
    </row>
    <row r="15" spans="1:15" s="430" customFormat="1" ht="46.5" customHeight="1">
      <c r="A15" s="454" t="s">
        <v>711</v>
      </c>
      <c r="B15" s="454" t="s">
        <v>712</v>
      </c>
      <c r="C15" s="454" t="s">
        <v>713</v>
      </c>
      <c r="D15" s="454" t="s">
        <v>714</v>
      </c>
      <c r="E15" s="454" t="s">
        <v>715</v>
      </c>
      <c r="F15" s="451" t="s">
        <v>669</v>
      </c>
      <c r="G15" s="451" t="s">
        <v>701</v>
      </c>
      <c r="H15" s="451" t="s">
        <v>709</v>
      </c>
      <c r="I15" s="451" t="s">
        <v>716</v>
      </c>
      <c r="J15" s="452">
        <f t="shared" si="0"/>
        <v>17.25</v>
      </c>
      <c r="K15" s="452">
        <v>0</v>
      </c>
      <c r="L15" s="453"/>
      <c r="M15" s="453"/>
      <c r="N15" s="453"/>
      <c r="O15" s="430" t="str">
        <f t="shared" si="1"/>
        <v xml:space="preserve">17 1/4 </v>
      </c>
    </row>
    <row r="16" spans="1:15" s="430" customFormat="1" ht="46.5" customHeight="1">
      <c r="A16" s="454" t="s">
        <v>717</v>
      </c>
      <c r="B16" s="454" t="s">
        <v>718</v>
      </c>
      <c r="C16" s="454" t="s">
        <v>719</v>
      </c>
      <c r="D16" s="454" t="s">
        <v>720</v>
      </c>
      <c r="E16" s="454" t="s">
        <v>715</v>
      </c>
      <c r="F16" s="451" t="s">
        <v>669</v>
      </c>
      <c r="G16" s="451" t="s">
        <v>701</v>
      </c>
      <c r="H16" s="451" t="s">
        <v>709</v>
      </c>
      <c r="I16" s="451" t="s">
        <v>721</v>
      </c>
      <c r="J16" s="452">
        <f t="shared" si="0"/>
        <v>18</v>
      </c>
      <c r="K16" s="452">
        <v>0.25</v>
      </c>
      <c r="L16" s="453"/>
      <c r="M16" s="453"/>
      <c r="N16" s="453"/>
      <c r="O16" s="430" t="str">
        <f t="shared" si="1"/>
        <v xml:space="preserve">17 3/4 </v>
      </c>
    </row>
    <row r="17" spans="1:15" s="430" customFormat="1" ht="30.75" customHeight="1">
      <c r="A17" s="454" t="s">
        <v>722</v>
      </c>
      <c r="B17" s="454" t="s">
        <v>723</v>
      </c>
      <c r="C17" s="454" t="s">
        <v>724</v>
      </c>
      <c r="D17" s="454" t="s">
        <v>725</v>
      </c>
      <c r="E17" s="454" t="s">
        <v>726</v>
      </c>
      <c r="F17" s="451" t="s">
        <v>655</v>
      </c>
      <c r="G17" s="451" t="s">
        <v>701</v>
      </c>
      <c r="H17" s="451" t="s">
        <v>657</v>
      </c>
      <c r="I17" s="451" t="s">
        <v>727</v>
      </c>
      <c r="J17" s="452">
        <f t="shared" si="0"/>
        <v>22.75</v>
      </c>
      <c r="K17" s="452">
        <v>0</v>
      </c>
      <c r="L17" s="453"/>
      <c r="M17" s="453"/>
      <c r="N17" s="453"/>
      <c r="O17" s="430" t="str">
        <f t="shared" si="1"/>
        <v xml:space="preserve">22 3/4 </v>
      </c>
    </row>
    <row r="18" spans="1:15" s="430" customFormat="1" ht="30.75" customHeight="1">
      <c r="A18" s="454" t="s">
        <v>728</v>
      </c>
      <c r="B18" s="454" t="s">
        <v>729</v>
      </c>
      <c r="C18" s="454" t="s">
        <v>730</v>
      </c>
      <c r="D18" s="455"/>
      <c r="E18" s="454"/>
      <c r="F18" s="451" t="s">
        <v>655</v>
      </c>
      <c r="G18" s="451" t="s">
        <v>701</v>
      </c>
      <c r="H18" s="451" t="s">
        <v>657</v>
      </c>
      <c r="I18" s="451" t="s">
        <v>731</v>
      </c>
      <c r="J18" s="452">
        <f t="shared" si="0"/>
        <v>21.25</v>
      </c>
      <c r="K18" s="452">
        <v>-0.5</v>
      </c>
      <c r="L18" s="453"/>
      <c r="M18" s="453"/>
      <c r="N18" s="453"/>
      <c r="O18" s="430" t="str">
        <f t="shared" si="1"/>
        <v xml:space="preserve">21 3/4 </v>
      </c>
    </row>
    <row r="19" spans="1:15" s="430" customFormat="1" ht="30.75" customHeight="1">
      <c r="A19" s="454" t="s">
        <v>732</v>
      </c>
      <c r="B19" s="454" t="s">
        <v>733</v>
      </c>
      <c r="C19" s="454" t="s">
        <v>734</v>
      </c>
      <c r="D19" s="454" t="s">
        <v>735</v>
      </c>
      <c r="E19" s="456" t="s">
        <v>736</v>
      </c>
      <c r="F19" s="451" t="s">
        <v>655</v>
      </c>
      <c r="G19" s="451" t="s">
        <v>701</v>
      </c>
      <c r="H19" s="451" t="s">
        <v>657</v>
      </c>
      <c r="I19" s="451" t="s">
        <v>737</v>
      </c>
      <c r="J19" s="452">
        <f t="shared" si="0"/>
        <v>16.5</v>
      </c>
      <c r="K19" s="452">
        <v>-0.5</v>
      </c>
      <c r="L19" s="453"/>
      <c r="M19" s="453"/>
      <c r="N19" s="453"/>
      <c r="O19" s="430" t="str">
        <f t="shared" si="1"/>
        <v xml:space="preserve">17 </v>
      </c>
    </row>
    <row r="20" spans="1:15" s="430" customFormat="1" ht="30.75" customHeight="1">
      <c r="A20" s="454" t="s">
        <v>738</v>
      </c>
      <c r="B20" s="454" t="s">
        <v>739</v>
      </c>
      <c r="C20" s="454" t="s">
        <v>740</v>
      </c>
      <c r="D20" s="454" t="s">
        <v>741</v>
      </c>
      <c r="E20" s="454" t="s">
        <v>742</v>
      </c>
      <c r="F20" s="451" t="s">
        <v>669</v>
      </c>
      <c r="G20" s="451" t="s">
        <v>656</v>
      </c>
      <c r="H20" s="451" t="s">
        <v>670</v>
      </c>
      <c r="I20" s="451" t="s">
        <v>743</v>
      </c>
      <c r="J20" s="452">
        <f t="shared" si="0"/>
        <v>2.875</v>
      </c>
      <c r="K20" s="452">
        <v>0.125</v>
      </c>
      <c r="L20" s="453"/>
      <c r="M20" s="453"/>
      <c r="N20" s="453"/>
      <c r="O20" s="430" t="str">
        <f t="shared" si="1"/>
        <v xml:space="preserve">2 3/4 </v>
      </c>
    </row>
    <row r="21" spans="1:15" s="430" customFormat="1" ht="40.5" customHeight="1">
      <c r="A21" s="454" t="s">
        <v>744</v>
      </c>
      <c r="B21" s="454" t="s">
        <v>745</v>
      </c>
      <c r="C21" s="454" t="s">
        <v>746</v>
      </c>
      <c r="D21" s="454" t="s">
        <v>747</v>
      </c>
      <c r="E21" s="454" t="s">
        <v>748</v>
      </c>
      <c r="F21" s="451" t="s">
        <v>655</v>
      </c>
      <c r="G21" s="451" t="s">
        <v>656</v>
      </c>
      <c r="H21" s="451" t="s">
        <v>657</v>
      </c>
      <c r="I21" s="451" t="s">
        <v>749</v>
      </c>
      <c r="J21" s="452">
        <f t="shared" si="0"/>
        <v>35.375</v>
      </c>
      <c r="K21" s="452">
        <v>0.375</v>
      </c>
      <c r="L21" s="453"/>
      <c r="M21" s="453"/>
      <c r="N21" s="453"/>
      <c r="O21" s="430" t="str">
        <f t="shared" si="1"/>
        <v xml:space="preserve">35 </v>
      </c>
    </row>
    <row r="22" spans="1:15" s="430" customFormat="1" ht="43.5" customHeight="1">
      <c r="A22" s="454" t="s">
        <v>750</v>
      </c>
      <c r="B22" s="454" t="s">
        <v>751</v>
      </c>
      <c r="C22" s="454" t="s">
        <v>752</v>
      </c>
      <c r="D22" s="454" t="s">
        <v>753</v>
      </c>
      <c r="E22" s="454" t="s">
        <v>754</v>
      </c>
      <c r="F22" s="451" t="s">
        <v>669</v>
      </c>
      <c r="G22" s="451" t="s">
        <v>656</v>
      </c>
      <c r="H22" s="451" t="s">
        <v>676</v>
      </c>
      <c r="I22" s="451" t="s">
        <v>755</v>
      </c>
      <c r="J22" s="452">
        <f t="shared" si="0"/>
        <v>12.75</v>
      </c>
      <c r="K22" s="452">
        <v>0.25</v>
      </c>
      <c r="L22" s="453"/>
      <c r="M22" s="453"/>
      <c r="N22" s="453"/>
      <c r="O22" s="430" t="str">
        <f t="shared" si="1"/>
        <v xml:space="preserve">12 1/2 </v>
      </c>
    </row>
    <row r="23" spans="1:15" s="430" customFormat="1" ht="43.5" customHeight="1">
      <c r="A23" s="454" t="s">
        <v>756</v>
      </c>
      <c r="B23" s="454" t="s">
        <v>757</v>
      </c>
      <c r="C23" s="454" t="s">
        <v>758</v>
      </c>
      <c r="D23" s="454" t="s">
        <v>759</v>
      </c>
      <c r="E23" s="454" t="s">
        <v>726</v>
      </c>
      <c r="F23" s="451" t="s">
        <v>669</v>
      </c>
      <c r="G23" s="451" t="s">
        <v>701</v>
      </c>
      <c r="H23" s="451" t="s">
        <v>676</v>
      </c>
      <c r="I23" s="451" t="s">
        <v>760</v>
      </c>
      <c r="J23" s="452">
        <f t="shared" si="0"/>
        <v>9.25</v>
      </c>
      <c r="K23" s="452">
        <v>0.25</v>
      </c>
      <c r="L23" s="453"/>
      <c r="M23" s="453"/>
      <c r="N23" s="453"/>
      <c r="O23" s="430" t="str">
        <f t="shared" si="1"/>
        <v xml:space="preserve">9 </v>
      </c>
    </row>
    <row r="24" spans="1:15" s="430" customFormat="1" ht="30.75" customHeight="1">
      <c r="A24" s="454" t="s">
        <v>761</v>
      </c>
      <c r="B24" s="454" t="s">
        <v>762</v>
      </c>
      <c r="C24" s="454" t="s">
        <v>763</v>
      </c>
      <c r="D24" s="454" t="s">
        <v>764</v>
      </c>
      <c r="E24" s="454" t="s">
        <v>765</v>
      </c>
      <c r="F24" s="451" t="s">
        <v>669</v>
      </c>
      <c r="G24" s="451" t="s">
        <v>701</v>
      </c>
      <c r="H24" s="451" t="s">
        <v>676</v>
      </c>
      <c r="I24" s="451" t="s">
        <v>766</v>
      </c>
      <c r="J24" s="452">
        <f t="shared" si="0"/>
        <v>6.875</v>
      </c>
      <c r="K24" s="452">
        <v>-0.25</v>
      </c>
      <c r="L24" s="453"/>
      <c r="M24" s="453"/>
      <c r="N24" s="453"/>
      <c r="O24" s="430" t="str">
        <f t="shared" si="1"/>
        <v xml:space="preserve">7 1/8 </v>
      </c>
    </row>
    <row r="25" spans="1:15" s="430" customFormat="1" ht="30.75" customHeight="1">
      <c r="A25" s="454" t="s">
        <v>767</v>
      </c>
      <c r="B25" s="454" t="s">
        <v>768</v>
      </c>
      <c r="C25" s="454" t="s">
        <v>730</v>
      </c>
      <c r="D25" s="455"/>
      <c r="E25" s="456"/>
      <c r="F25" s="451" t="s">
        <v>655</v>
      </c>
      <c r="G25" s="451" t="s">
        <v>701</v>
      </c>
      <c r="H25" s="451" t="s">
        <v>676</v>
      </c>
      <c r="I25" s="451" t="s">
        <v>769</v>
      </c>
      <c r="J25" s="452">
        <f t="shared" si="0"/>
        <v>5.375</v>
      </c>
      <c r="K25" s="452">
        <v>0</v>
      </c>
      <c r="L25" s="453"/>
      <c r="M25" s="453"/>
      <c r="N25" s="453"/>
      <c r="O25" s="430" t="str">
        <f t="shared" si="1"/>
        <v xml:space="preserve">5 3/8 </v>
      </c>
    </row>
    <row r="26" spans="1:15" s="430" customFormat="1" ht="30.75" customHeight="1">
      <c r="A26" s="454" t="s">
        <v>770</v>
      </c>
      <c r="B26" s="454" t="s">
        <v>771</v>
      </c>
      <c r="C26" s="454" t="s">
        <v>772</v>
      </c>
      <c r="D26" s="454" t="s">
        <v>773</v>
      </c>
      <c r="E26" s="454" t="s">
        <v>736</v>
      </c>
      <c r="F26" s="451" t="s">
        <v>669</v>
      </c>
      <c r="G26" s="451" t="s">
        <v>701</v>
      </c>
      <c r="H26" s="451" t="s">
        <v>676</v>
      </c>
      <c r="I26" s="451" t="s">
        <v>774</v>
      </c>
      <c r="J26" s="452">
        <f t="shared" si="0"/>
        <v>3.75</v>
      </c>
      <c r="K26" s="452">
        <v>0</v>
      </c>
      <c r="L26" s="453"/>
      <c r="M26" s="453"/>
      <c r="N26" s="453"/>
      <c r="O26" s="430" t="str">
        <f t="shared" si="1"/>
        <v xml:space="preserve">3 3/4 </v>
      </c>
    </row>
    <row r="27" spans="1:15" s="430" customFormat="1" ht="30.75" customHeight="1">
      <c r="A27" s="454" t="s">
        <v>775</v>
      </c>
      <c r="B27" s="454" t="s">
        <v>776</v>
      </c>
      <c r="C27" s="454" t="s">
        <v>777</v>
      </c>
      <c r="D27" s="454" t="s">
        <v>778</v>
      </c>
      <c r="E27" s="454" t="s">
        <v>779</v>
      </c>
      <c r="F27" s="451" t="s">
        <v>669</v>
      </c>
      <c r="G27" s="451" t="s">
        <v>656</v>
      </c>
      <c r="H27" s="451" t="s">
        <v>670</v>
      </c>
      <c r="I27" s="451" t="s">
        <v>743</v>
      </c>
      <c r="J27" s="452">
        <f t="shared" si="0"/>
        <v>2.75</v>
      </c>
      <c r="K27" s="452">
        <v>0</v>
      </c>
      <c r="L27" s="453"/>
      <c r="M27" s="453"/>
      <c r="N27" s="453"/>
      <c r="O27" s="430" t="str">
        <f t="shared" si="1"/>
        <v xml:space="preserve">2 3/4 </v>
      </c>
    </row>
    <row r="28" spans="1:15" s="430" customFormat="1" ht="45" customHeight="1">
      <c r="A28" s="454" t="s">
        <v>780</v>
      </c>
      <c r="B28" s="454" t="s">
        <v>781</v>
      </c>
      <c r="C28" s="454" t="s">
        <v>782</v>
      </c>
      <c r="D28" s="455"/>
      <c r="E28" s="456"/>
      <c r="F28" s="451" t="s">
        <v>669</v>
      </c>
      <c r="G28" s="451" t="s">
        <v>656</v>
      </c>
      <c r="H28" s="451" t="s">
        <v>670</v>
      </c>
      <c r="I28" s="451" t="s">
        <v>783</v>
      </c>
      <c r="J28" s="452">
        <f t="shared" si="0"/>
        <v>3</v>
      </c>
      <c r="K28" s="452">
        <v>0</v>
      </c>
      <c r="L28" s="453"/>
      <c r="M28" s="453"/>
      <c r="N28" s="453"/>
      <c r="O28" s="430" t="str">
        <f t="shared" si="1"/>
        <v xml:space="preserve">3 </v>
      </c>
    </row>
    <row r="29" spans="1:15" s="430" customFormat="1" ht="45" customHeight="1">
      <c r="A29" s="454" t="s">
        <v>784</v>
      </c>
      <c r="B29" s="454" t="s">
        <v>785</v>
      </c>
      <c r="C29" s="454" t="s">
        <v>786</v>
      </c>
      <c r="D29" s="455" t="s">
        <v>787</v>
      </c>
      <c r="E29" s="455" t="s">
        <v>788</v>
      </c>
      <c r="F29" s="451" t="s">
        <v>669</v>
      </c>
      <c r="G29" s="451" t="s">
        <v>656</v>
      </c>
      <c r="H29" s="451" t="s">
        <v>670</v>
      </c>
      <c r="I29" s="451" t="s">
        <v>789</v>
      </c>
      <c r="J29" s="452">
        <f t="shared" si="0"/>
        <v>7</v>
      </c>
      <c r="K29" s="452">
        <v>0</v>
      </c>
      <c r="L29" s="453"/>
      <c r="M29" s="453"/>
      <c r="N29" s="453"/>
      <c r="O29" s="430" t="str">
        <f t="shared" si="1"/>
        <v xml:space="preserve">7 </v>
      </c>
    </row>
  </sheetData>
  <mergeCells count="3">
    <mergeCell ref="A1:C1"/>
    <mergeCell ref="D1:I1"/>
    <mergeCell ref="A2:I2"/>
  </mergeCells>
  <pageMargins left="0.7" right="0.7" top="0.75" bottom="0.75" header="0.3" footer="0.3"/>
  <pageSetup paperSize="9" scale="83"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B77F1-3136-4CC6-AA39-E6DB5C1B2508}">
  <sheetPr>
    <pageSetUpPr fitToPage="1"/>
  </sheetPr>
  <dimension ref="A1:J28"/>
  <sheetViews>
    <sheetView topLeftCell="D1" zoomScaleNormal="100" workbookViewId="0">
      <selection activeCell="J6" sqref="J6"/>
    </sheetView>
  </sheetViews>
  <sheetFormatPr defaultRowHeight="15"/>
  <cols>
    <col min="1" max="1" width="25.7109375" customWidth="1"/>
    <col min="2" max="2" width="27" customWidth="1"/>
    <col min="3" max="3" width="8.5703125" customWidth="1"/>
    <col min="4" max="5" width="28.28515625" customWidth="1"/>
    <col min="10" max="10" width="31.28515625" customWidth="1"/>
  </cols>
  <sheetData>
    <row r="1" spans="1:10" s="394" customFormat="1" ht="33.75">
      <c r="A1" s="401" t="str">
        <f>'1. CUTTING DOCKET'!D7</f>
        <v>SS25CS009</v>
      </c>
      <c r="B1" s="402"/>
      <c r="C1" s="403"/>
      <c r="D1" s="401" t="s">
        <v>790</v>
      </c>
      <c r="E1" s="402"/>
      <c r="F1" s="402"/>
      <c r="G1" s="402"/>
      <c r="H1" s="402"/>
      <c r="I1" s="404"/>
    </row>
    <row r="2" spans="1:10" s="326" customFormat="1" ht="31.5">
      <c r="A2" s="407" t="s">
        <v>791</v>
      </c>
      <c r="B2" s="408" t="s">
        <v>792</v>
      </c>
      <c r="C2" s="408" t="s">
        <v>793</v>
      </c>
      <c r="D2" s="408" t="s">
        <v>794</v>
      </c>
      <c r="E2" s="409"/>
      <c r="F2" s="408" t="s">
        <v>642</v>
      </c>
      <c r="G2" s="408" t="s">
        <v>643</v>
      </c>
      <c r="H2" s="408" t="s">
        <v>644</v>
      </c>
      <c r="I2" s="408" t="s">
        <v>39</v>
      </c>
      <c r="J2" s="410"/>
    </row>
    <row r="3" spans="1:10" s="416" customFormat="1" ht="15.75">
      <c r="A3" s="411" t="s">
        <v>403</v>
      </c>
      <c r="B3" s="412" t="s">
        <v>651</v>
      </c>
      <c r="C3" s="413" t="s">
        <v>404</v>
      </c>
      <c r="D3" s="413" t="s">
        <v>405</v>
      </c>
      <c r="E3" s="414" t="s">
        <v>795</v>
      </c>
      <c r="F3" s="413" t="s">
        <v>406</v>
      </c>
      <c r="G3" s="413" t="s">
        <v>407</v>
      </c>
      <c r="H3" s="413" t="s">
        <v>408</v>
      </c>
      <c r="I3" s="413" t="s">
        <v>411</v>
      </c>
      <c r="J3" s="415"/>
    </row>
    <row r="4" spans="1:10" s="416" customFormat="1" ht="31.5">
      <c r="A4" s="411" t="s">
        <v>412</v>
      </c>
      <c r="B4" s="412" t="s">
        <v>660</v>
      </c>
      <c r="C4" s="413" t="s">
        <v>413</v>
      </c>
      <c r="D4" s="413" t="s">
        <v>414</v>
      </c>
      <c r="E4" s="414" t="s">
        <v>796</v>
      </c>
      <c r="F4" s="413" t="s">
        <v>406</v>
      </c>
      <c r="G4" s="413" t="s">
        <v>407</v>
      </c>
      <c r="H4" s="413" t="s">
        <v>408</v>
      </c>
      <c r="I4" s="413" t="s">
        <v>417</v>
      </c>
      <c r="J4" s="415"/>
    </row>
    <row r="5" spans="1:10" s="416" customFormat="1" ht="31.5">
      <c r="A5" s="411" t="s">
        <v>418</v>
      </c>
      <c r="B5" s="412" t="s">
        <v>679</v>
      </c>
      <c r="C5" s="413" t="s">
        <v>419</v>
      </c>
      <c r="D5" s="413" t="s">
        <v>420</v>
      </c>
      <c r="E5" s="414" t="s">
        <v>681</v>
      </c>
      <c r="F5" s="413" t="s">
        <v>421</v>
      </c>
      <c r="G5" s="413" t="s">
        <v>407</v>
      </c>
      <c r="H5" s="413" t="s">
        <v>422</v>
      </c>
      <c r="I5" s="413" t="s">
        <v>425</v>
      </c>
      <c r="J5" s="415"/>
    </row>
    <row r="6" spans="1:10" s="416" customFormat="1" ht="31.5">
      <c r="A6" s="411" t="s">
        <v>426</v>
      </c>
      <c r="B6" s="412" t="s">
        <v>684</v>
      </c>
      <c r="C6" s="413" t="s">
        <v>427</v>
      </c>
      <c r="D6" s="413" t="s">
        <v>420</v>
      </c>
      <c r="E6" s="414" t="s">
        <v>681</v>
      </c>
      <c r="F6" s="413" t="s">
        <v>421</v>
      </c>
      <c r="G6" s="413" t="s">
        <v>407</v>
      </c>
      <c r="H6" s="413" t="s">
        <v>422</v>
      </c>
      <c r="I6" s="413" t="s">
        <v>428</v>
      </c>
      <c r="J6" s="415"/>
    </row>
    <row r="7" spans="1:10" s="416" customFormat="1" ht="47.25">
      <c r="A7" s="411" t="s">
        <v>429</v>
      </c>
      <c r="B7" s="412" t="s">
        <v>797</v>
      </c>
      <c r="C7" s="413" t="s">
        <v>430</v>
      </c>
      <c r="D7" s="413" t="s">
        <v>431</v>
      </c>
      <c r="E7" s="414" t="s">
        <v>798</v>
      </c>
      <c r="F7" s="413" t="s">
        <v>421</v>
      </c>
      <c r="G7" s="413" t="s">
        <v>407</v>
      </c>
      <c r="H7" s="413" t="s">
        <v>432</v>
      </c>
      <c r="I7" s="414" t="s">
        <v>691</v>
      </c>
      <c r="J7" s="420" t="s">
        <v>799</v>
      </c>
    </row>
    <row r="8" spans="1:10" s="416" customFormat="1" ht="45">
      <c r="A8" s="411" t="s">
        <v>800</v>
      </c>
      <c r="B8" s="412" t="s">
        <v>801</v>
      </c>
      <c r="C8" s="413" t="s">
        <v>802</v>
      </c>
      <c r="D8" s="415"/>
      <c r="E8" s="414"/>
      <c r="F8" s="413" t="s">
        <v>406</v>
      </c>
      <c r="G8" s="413" t="s">
        <v>446</v>
      </c>
      <c r="H8" s="413" t="s">
        <v>578</v>
      </c>
      <c r="I8" s="413" t="s">
        <v>803</v>
      </c>
      <c r="J8" s="420" t="s">
        <v>804</v>
      </c>
    </row>
    <row r="9" spans="1:10" s="416" customFormat="1" ht="36.75" customHeight="1">
      <c r="A9" s="411" t="s">
        <v>436</v>
      </c>
      <c r="B9" s="412" t="s">
        <v>665</v>
      </c>
      <c r="C9" s="413" t="s">
        <v>437</v>
      </c>
      <c r="D9" s="413" t="s">
        <v>438</v>
      </c>
      <c r="E9" s="414" t="s">
        <v>668</v>
      </c>
      <c r="F9" s="413" t="s">
        <v>421</v>
      </c>
      <c r="G9" s="413" t="s">
        <v>407</v>
      </c>
      <c r="H9" s="413" t="s">
        <v>422</v>
      </c>
      <c r="I9" s="413" t="s">
        <v>408</v>
      </c>
      <c r="J9" s="415"/>
    </row>
    <row r="10" spans="1:10" s="416" customFormat="1" ht="31.5">
      <c r="A10" s="411" t="s">
        <v>439</v>
      </c>
      <c r="B10" s="412" t="s">
        <v>672</v>
      </c>
      <c r="C10" s="413" t="s">
        <v>440</v>
      </c>
      <c r="D10" s="413" t="s">
        <v>441</v>
      </c>
      <c r="E10" s="414" t="s">
        <v>805</v>
      </c>
      <c r="F10" s="413" t="s">
        <v>421</v>
      </c>
      <c r="G10" s="413" t="s">
        <v>407</v>
      </c>
      <c r="H10" s="413" t="s">
        <v>432</v>
      </c>
      <c r="I10" s="413" t="s">
        <v>442</v>
      </c>
      <c r="J10" s="415"/>
    </row>
    <row r="11" spans="1:10" s="416" customFormat="1" ht="31.5">
      <c r="A11" s="411" t="s">
        <v>443</v>
      </c>
      <c r="B11" s="412" t="s">
        <v>705</v>
      </c>
      <c r="C11" s="413" t="s">
        <v>444</v>
      </c>
      <c r="D11" s="413" t="s">
        <v>445</v>
      </c>
      <c r="E11" s="414" t="s">
        <v>806</v>
      </c>
      <c r="F11" s="413" t="s">
        <v>421</v>
      </c>
      <c r="G11" s="413" t="s">
        <v>446</v>
      </c>
      <c r="H11" s="413" t="s">
        <v>447</v>
      </c>
      <c r="I11" s="413" t="s">
        <v>450</v>
      </c>
      <c r="J11" s="415"/>
    </row>
    <row r="12" spans="1:10" s="416" customFormat="1" ht="47.25">
      <c r="A12" s="411" t="s">
        <v>451</v>
      </c>
      <c r="B12" s="412" t="s">
        <v>807</v>
      </c>
      <c r="C12" s="413" t="s">
        <v>452</v>
      </c>
      <c r="D12" s="413" t="s">
        <v>453</v>
      </c>
      <c r="E12" s="414" t="s">
        <v>808</v>
      </c>
      <c r="F12" s="413" t="s">
        <v>421</v>
      </c>
      <c r="G12" s="413" t="s">
        <v>446</v>
      </c>
      <c r="H12" s="413" t="s">
        <v>447</v>
      </c>
      <c r="I12" s="413" t="s">
        <v>456</v>
      </c>
      <c r="J12" s="415"/>
    </row>
    <row r="13" spans="1:10" s="416" customFormat="1" ht="47.25">
      <c r="A13" s="411" t="s">
        <v>457</v>
      </c>
      <c r="B13" s="412" t="s">
        <v>809</v>
      </c>
      <c r="C13" s="413" t="s">
        <v>458</v>
      </c>
      <c r="D13" s="413" t="s">
        <v>459</v>
      </c>
      <c r="E13" s="414" t="s">
        <v>808</v>
      </c>
      <c r="F13" s="413" t="s">
        <v>421</v>
      </c>
      <c r="G13" s="413" t="s">
        <v>446</v>
      </c>
      <c r="H13" s="413" t="s">
        <v>447</v>
      </c>
      <c r="I13" s="413" t="s">
        <v>449</v>
      </c>
      <c r="J13" s="415"/>
    </row>
    <row r="14" spans="1:10" s="416" customFormat="1" ht="31.5">
      <c r="A14" s="411" t="s">
        <v>461</v>
      </c>
      <c r="B14" s="412" t="s">
        <v>723</v>
      </c>
      <c r="C14" s="413" t="s">
        <v>462</v>
      </c>
      <c r="D14" s="413" t="s">
        <v>463</v>
      </c>
      <c r="E14" s="414" t="s">
        <v>810</v>
      </c>
      <c r="F14" s="413" t="s">
        <v>406</v>
      </c>
      <c r="G14" s="413" t="s">
        <v>446</v>
      </c>
      <c r="H14" s="413" t="s">
        <v>408</v>
      </c>
      <c r="I14" s="413" t="s">
        <v>607</v>
      </c>
      <c r="J14" s="415"/>
    </row>
    <row r="15" spans="1:10" s="416" customFormat="1" ht="36" customHeight="1">
      <c r="A15" s="411" t="s">
        <v>811</v>
      </c>
      <c r="B15" s="412" t="s">
        <v>812</v>
      </c>
      <c r="C15" s="413" t="s">
        <v>813</v>
      </c>
      <c r="D15" s="415"/>
      <c r="E15" s="414"/>
      <c r="F15" s="413" t="s">
        <v>406</v>
      </c>
      <c r="G15" s="413" t="s">
        <v>446</v>
      </c>
      <c r="H15" s="413" t="s">
        <v>408</v>
      </c>
      <c r="I15" s="413" t="s">
        <v>814</v>
      </c>
      <c r="J15" s="415"/>
    </row>
    <row r="16" spans="1:10" s="416" customFormat="1" ht="36" customHeight="1">
      <c r="A16" s="411" t="s">
        <v>472</v>
      </c>
      <c r="B16" s="412" t="s">
        <v>815</v>
      </c>
      <c r="C16" s="413" t="s">
        <v>473</v>
      </c>
      <c r="D16" s="413" t="s">
        <v>474</v>
      </c>
      <c r="E16" s="414" t="s">
        <v>816</v>
      </c>
      <c r="F16" s="413" t="s">
        <v>406</v>
      </c>
      <c r="G16" s="413" t="s">
        <v>446</v>
      </c>
      <c r="H16" s="413" t="s">
        <v>408</v>
      </c>
      <c r="I16" s="413" t="s">
        <v>448</v>
      </c>
      <c r="J16" s="415"/>
    </row>
    <row r="17" spans="1:10" s="416" customFormat="1" ht="30">
      <c r="A17" s="411" t="s">
        <v>477</v>
      </c>
      <c r="B17" s="412" t="s">
        <v>817</v>
      </c>
      <c r="C17" s="413" t="s">
        <v>478</v>
      </c>
      <c r="D17" s="413" t="s">
        <v>479</v>
      </c>
      <c r="E17" s="414" t="s">
        <v>818</v>
      </c>
      <c r="F17" s="413" t="s">
        <v>421</v>
      </c>
      <c r="G17" s="413" t="s">
        <v>407</v>
      </c>
      <c r="H17" s="413" t="s">
        <v>422</v>
      </c>
      <c r="I17" s="413" t="s">
        <v>819</v>
      </c>
      <c r="J17" s="413" t="s">
        <v>820</v>
      </c>
    </row>
    <row r="18" spans="1:10" s="416" customFormat="1" ht="47.25">
      <c r="A18" s="411" t="s">
        <v>481</v>
      </c>
      <c r="B18" s="412" t="s">
        <v>745</v>
      </c>
      <c r="C18" s="413" t="s">
        <v>482</v>
      </c>
      <c r="D18" s="413" t="s">
        <v>483</v>
      </c>
      <c r="E18" s="414" t="s">
        <v>821</v>
      </c>
      <c r="F18" s="413" t="s">
        <v>406</v>
      </c>
      <c r="G18" s="413" t="s">
        <v>407</v>
      </c>
      <c r="H18" s="413" t="s">
        <v>408</v>
      </c>
      <c r="I18" s="413" t="s">
        <v>486</v>
      </c>
      <c r="J18" s="415"/>
    </row>
    <row r="19" spans="1:10" s="416" customFormat="1" ht="31.5">
      <c r="A19" s="411" t="s">
        <v>487</v>
      </c>
      <c r="B19" s="412" t="s">
        <v>751</v>
      </c>
      <c r="C19" s="413" t="s">
        <v>488</v>
      </c>
      <c r="D19" s="413" t="s">
        <v>489</v>
      </c>
      <c r="E19" s="414" t="s">
        <v>822</v>
      </c>
      <c r="F19" s="413" t="s">
        <v>421</v>
      </c>
      <c r="G19" s="413" t="s">
        <v>407</v>
      </c>
      <c r="H19" s="413" t="s">
        <v>432</v>
      </c>
      <c r="I19" s="413" t="s">
        <v>492</v>
      </c>
      <c r="J19" s="415"/>
    </row>
    <row r="20" spans="1:10" s="416" customFormat="1" ht="31.5">
      <c r="A20" s="411" t="s">
        <v>493</v>
      </c>
      <c r="B20" s="412" t="s">
        <v>823</v>
      </c>
      <c r="C20" s="413" t="s">
        <v>494</v>
      </c>
      <c r="D20" s="413" t="s">
        <v>495</v>
      </c>
      <c r="E20" s="414" t="s">
        <v>810</v>
      </c>
      <c r="F20" s="413" t="s">
        <v>421</v>
      </c>
      <c r="G20" s="413" t="s">
        <v>446</v>
      </c>
      <c r="H20" s="413" t="s">
        <v>432</v>
      </c>
      <c r="I20" s="413" t="s">
        <v>624</v>
      </c>
      <c r="J20" s="415"/>
    </row>
    <row r="21" spans="1:10" s="416" customFormat="1" ht="30">
      <c r="A21" s="411" t="s">
        <v>499</v>
      </c>
      <c r="B21" s="412" t="s">
        <v>824</v>
      </c>
      <c r="C21" s="413" t="s">
        <v>500</v>
      </c>
      <c r="D21" s="413" t="s">
        <v>501</v>
      </c>
      <c r="E21" s="414" t="s">
        <v>825</v>
      </c>
      <c r="F21" s="413" t="s">
        <v>421</v>
      </c>
      <c r="G21" s="413" t="s">
        <v>446</v>
      </c>
      <c r="H21" s="413" t="s">
        <v>432</v>
      </c>
      <c r="I21" s="413" t="s">
        <v>826</v>
      </c>
      <c r="J21" s="420" t="s">
        <v>799</v>
      </c>
    </row>
    <row r="22" spans="1:10" s="416" customFormat="1" ht="37.5" customHeight="1">
      <c r="A22" s="411" t="s">
        <v>827</v>
      </c>
      <c r="B22" s="412" t="s">
        <v>828</v>
      </c>
      <c r="C22" s="413" t="s">
        <v>813</v>
      </c>
      <c r="D22" s="415"/>
      <c r="E22" s="414"/>
      <c r="F22" s="413" t="s">
        <v>406</v>
      </c>
      <c r="G22" s="413" t="s">
        <v>446</v>
      </c>
      <c r="H22" s="413" t="s">
        <v>432</v>
      </c>
      <c r="I22" s="413" t="s">
        <v>829</v>
      </c>
      <c r="J22" s="420" t="s">
        <v>799</v>
      </c>
    </row>
    <row r="23" spans="1:10" s="416" customFormat="1" ht="37.5" customHeight="1">
      <c r="A23" s="411" t="s">
        <v>510</v>
      </c>
      <c r="B23" s="412" t="s">
        <v>830</v>
      </c>
      <c r="C23" s="413" t="s">
        <v>511</v>
      </c>
      <c r="D23" s="413" t="s">
        <v>512</v>
      </c>
      <c r="E23" s="414" t="s">
        <v>816</v>
      </c>
      <c r="F23" s="413" t="s">
        <v>421</v>
      </c>
      <c r="G23" s="413" t="s">
        <v>446</v>
      </c>
      <c r="H23" s="413" t="s">
        <v>432</v>
      </c>
      <c r="I23" s="413" t="s">
        <v>423</v>
      </c>
      <c r="J23" s="415"/>
    </row>
    <row r="24" spans="1:10" s="416" customFormat="1" ht="45">
      <c r="A24" s="411" t="s">
        <v>515</v>
      </c>
      <c r="B24" s="412" t="s">
        <v>776</v>
      </c>
      <c r="C24" s="413" t="s">
        <v>516</v>
      </c>
      <c r="D24" s="413" t="s">
        <v>517</v>
      </c>
      <c r="E24" s="414" t="s">
        <v>831</v>
      </c>
      <c r="F24" s="413" t="s">
        <v>421</v>
      </c>
      <c r="G24" s="413" t="s">
        <v>407</v>
      </c>
      <c r="H24" s="413" t="s">
        <v>422</v>
      </c>
      <c r="I24" s="413" t="s">
        <v>819</v>
      </c>
      <c r="J24" s="420" t="s">
        <v>804</v>
      </c>
    </row>
    <row r="25" spans="1:10" s="416" customFormat="1" ht="30">
      <c r="A25" s="411" t="s">
        <v>518</v>
      </c>
      <c r="B25" s="412" t="s">
        <v>832</v>
      </c>
      <c r="C25" s="413" t="s">
        <v>519</v>
      </c>
      <c r="D25" s="413" t="s">
        <v>520</v>
      </c>
      <c r="E25" s="414" t="s">
        <v>833</v>
      </c>
      <c r="F25" s="413" t="s">
        <v>421</v>
      </c>
      <c r="G25" s="413" t="s">
        <v>407</v>
      </c>
      <c r="H25" s="413" t="s">
        <v>422</v>
      </c>
      <c r="I25" s="413" t="s">
        <v>521</v>
      </c>
      <c r="J25" s="415"/>
    </row>
    <row r="26" spans="1:10" s="416" customFormat="1" ht="51" customHeight="1">
      <c r="A26" s="411" t="s">
        <v>834</v>
      </c>
      <c r="B26" s="412" t="s">
        <v>835</v>
      </c>
      <c r="C26" s="413" t="s">
        <v>836</v>
      </c>
      <c r="D26" s="415"/>
      <c r="E26" s="414"/>
      <c r="F26" s="413" t="s">
        <v>406</v>
      </c>
      <c r="G26" s="413" t="s">
        <v>407</v>
      </c>
      <c r="H26" s="413" t="s">
        <v>422</v>
      </c>
      <c r="I26" s="413" t="s">
        <v>434</v>
      </c>
      <c r="J26" s="413" t="s">
        <v>837</v>
      </c>
    </row>
    <row r="27" spans="1:10" s="416" customFormat="1" ht="51" customHeight="1">
      <c r="A27" s="411" t="s">
        <v>838</v>
      </c>
      <c r="B27" s="412" t="s">
        <v>839</v>
      </c>
      <c r="C27" s="413" t="s">
        <v>840</v>
      </c>
      <c r="D27" s="415"/>
      <c r="E27" s="414"/>
      <c r="F27" s="413" t="s">
        <v>421</v>
      </c>
      <c r="G27" s="413" t="s">
        <v>407</v>
      </c>
      <c r="H27" s="413" t="s">
        <v>422</v>
      </c>
      <c r="I27" s="413" t="s">
        <v>841</v>
      </c>
      <c r="J27" s="415"/>
    </row>
    <row r="28" spans="1:10" s="416" customFormat="1" ht="51" customHeight="1">
      <c r="A28" s="411" t="s">
        <v>842</v>
      </c>
      <c r="B28" s="412" t="s">
        <v>843</v>
      </c>
      <c r="C28" s="413" t="s">
        <v>844</v>
      </c>
      <c r="D28" s="413" t="s">
        <v>845</v>
      </c>
      <c r="E28" s="414" t="s">
        <v>846</v>
      </c>
      <c r="F28" s="413" t="s">
        <v>421</v>
      </c>
      <c r="G28" s="413" t="s">
        <v>407</v>
      </c>
      <c r="H28" s="413" t="s">
        <v>422</v>
      </c>
      <c r="I28" s="413" t="s">
        <v>513</v>
      </c>
      <c r="J28" s="415"/>
    </row>
  </sheetData>
  <autoFilter ref="A2:P28" xr:uid="{495B77F1-3136-4CC6-AA39-E6DB5C1B2508}"/>
  <pageMargins left="0.7" right="0.7" top="0.75" bottom="0.75" header="0.3" footer="0.3"/>
  <pageSetup paperSize="9" scale="80" fitToHeight="0"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FC2FE-EB4F-42B5-B554-758118BE6C89}">
  <sheetPr>
    <pageSetUpPr fitToPage="1"/>
  </sheetPr>
  <dimension ref="A1:A31"/>
  <sheetViews>
    <sheetView view="pageBreakPreview" topLeftCell="A22" zoomScale="85" zoomScaleNormal="100" zoomScaleSheetLayoutView="85" workbookViewId="0">
      <selection activeCell="A9" sqref="A9:XFD9"/>
    </sheetView>
  </sheetViews>
  <sheetFormatPr defaultRowHeight="15"/>
  <sheetData>
    <row r="1" spans="1:1">
      <c r="A1" t="s">
        <v>847</v>
      </c>
    </row>
    <row r="2" spans="1:1">
      <c r="A2" t="s">
        <v>848</v>
      </c>
    </row>
    <row r="3" spans="1:1">
      <c r="A3" t="s">
        <v>849</v>
      </c>
    </row>
    <row r="4" spans="1:1">
      <c r="A4" t="s">
        <v>850</v>
      </c>
    </row>
    <row r="6" spans="1:1">
      <c r="A6" s="418" t="s">
        <v>851</v>
      </c>
    </row>
    <row r="7" spans="1:1">
      <c r="A7" s="419" t="s">
        <v>852</v>
      </c>
    </row>
    <row r="9" spans="1:1">
      <c r="A9" t="s">
        <v>853</v>
      </c>
    </row>
    <row r="10" spans="1:1">
      <c r="A10" t="s">
        <v>854</v>
      </c>
    </row>
    <row r="11" spans="1:1">
      <c r="A11" s="304" t="s">
        <v>855</v>
      </c>
    </row>
    <row r="12" spans="1:1">
      <c r="A12" t="s">
        <v>856</v>
      </c>
    </row>
    <row r="13" spans="1:1">
      <c r="A13" s="304" t="s">
        <v>857</v>
      </c>
    </row>
    <row r="14" spans="1:1">
      <c r="A14" t="s">
        <v>858</v>
      </c>
    </row>
    <row r="15" spans="1:1">
      <c r="A15" s="304" t="s">
        <v>859</v>
      </c>
    </row>
    <row r="16" spans="1:1">
      <c r="A16" t="s">
        <v>860</v>
      </c>
    </row>
    <row r="17" spans="1:1">
      <c r="A17" s="304" t="s">
        <v>861</v>
      </c>
    </row>
    <row r="18" spans="1:1">
      <c r="A18" t="s">
        <v>862</v>
      </c>
    </row>
    <row r="19" spans="1:1">
      <c r="A19" s="304" t="s">
        <v>863</v>
      </c>
    </row>
    <row r="20" spans="1:1">
      <c r="A20" t="s">
        <v>864</v>
      </c>
    </row>
    <row r="21" spans="1:1">
      <c r="A21" s="304" t="s">
        <v>865</v>
      </c>
    </row>
    <row r="22" spans="1:1">
      <c r="A22" t="s">
        <v>866</v>
      </c>
    </row>
    <row r="23" spans="1:1">
      <c r="A23" s="304" t="s">
        <v>867</v>
      </c>
    </row>
    <row r="24" spans="1:1">
      <c r="A24" t="s">
        <v>868</v>
      </c>
    </row>
    <row r="25" spans="1:1">
      <c r="A25" s="304" t="s">
        <v>869</v>
      </c>
    </row>
    <row r="26" spans="1:1">
      <c r="A26" t="s">
        <v>870</v>
      </c>
    </row>
    <row r="27" spans="1:1">
      <c r="A27" t="s">
        <v>871</v>
      </c>
    </row>
    <row r="28" spans="1:1">
      <c r="A28" t="s">
        <v>872</v>
      </c>
    </row>
    <row r="29" spans="1:1">
      <c r="A29" s="304" t="s">
        <v>873</v>
      </c>
    </row>
    <row r="30" spans="1:1">
      <c r="A30" t="s">
        <v>874</v>
      </c>
    </row>
    <row r="31" spans="1:1">
      <c r="A31" s="304" t="s">
        <v>875</v>
      </c>
    </row>
  </sheetData>
  <pageMargins left="0.7" right="0.7" top="0.75" bottom="0.75" header="0.3" footer="0.3"/>
  <pageSetup scale="78" fitToHeight="0" orientation="landscape" verticalDpi="0" r:id="rId1"/>
  <rowBreaks count="1" manualBreakCount="1">
    <brk id="88" max="16"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462F7-130F-4697-9F25-982C8300CAAC}">
  <sheetPr>
    <pageSetUpPr fitToPage="1"/>
  </sheetPr>
  <dimension ref="A1:P78"/>
  <sheetViews>
    <sheetView view="pageBreakPreview" topLeftCell="A3" zoomScaleNormal="100" zoomScaleSheetLayoutView="100" zoomScalePageLayoutView="70" workbookViewId="0">
      <selection activeCell="I22" sqref="I22"/>
    </sheetView>
  </sheetViews>
  <sheetFormatPr defaultColWidth="9.85546875" defaultRowHeight="17.25"/>
  <cols>
    <col min="1" max="1" width="5.42578125" style="182" bestFit="1" customWidth="1"/>
    <col min="2" max="2" width="17.85546875" style="182" customWidth="1"/>
    <col min="3" max="3" width="10.42578125" style="182" customWidth="1"/>
    <col min="4" max="4" width="20" style="182" customWidth="1"/>
    <col min="5" max="5" width="2.140625" style="182" customWidth="1"/>
    <col min="6" max="6" width="15.85546875" style="182" customWidth="1"/>
    <col min="7" max="7" width="19.140625" style="182" customWidth="1"/>
    <col min="8" max="8" width="45.42578125" style="182" customWidth="1"/>
    <col min="9" max="254" width="9.85546875" style="182"/>
    <col min="255" max="255" width="3.85546875" style="182" customWidth="1"/>
    <col min="256" max="257" width="9.42578125" style="182" customWidth="1"/>
    <col min="258" max="259" width="14.85546875" style="182" customWidth="1"/>
    <col min="260" max="260" width="0" style="182" hidden="1" customWidth="1"/>
    <col min="261" max="267" width="9.42578125" style="182" customWidth="1"/>
    <col min="268" max="510" width="9.85546875" style="182"/>
    <col min="511" max="511" width="3.85546875" style="182" customWidth="1"/>
    <col min="512" max="513" width="9.42578125" style="182" customWidth="1"/>
    <col min="514" max="515" width="14.85546875" style="182" customWidth="1"/>
    <col min="516" max="516" width="0" style="182" hidden="1" customWidth="1"/>
    <col min="517" max="523" width="9.42578125" style="182" customWidth="1"/>
    <col min="524" max="766" width="9.85546875" style="182"/>
    <col min="767" max="767" width="3.85546875" style="182" customWidth="1"/>
    <col min="768" max="769" width="9.42578125" style="182" customWidth="1"/>
    <col min="770" max="771" width="14.85546875" style="182" customWidth="1"/>
    <col min="772" max="772" width="0" style="182" hidden="1" customWidth="1"/>
    <col min="773" max="779" width="9.42578125" style="182" customWidth="1"/>
    <col min="780" max="1022" width="9.85546875" style="182"/>
    <col min="1023" max="1023" width="3.85546875" style="182" customWidth="1"/>
    <col min="1024" max="1025" width="9.42578125" style="182" customWidth="1"/>
    <col min="1026" max="1027" width="14.85546875" style="182" customWidth="1"/>
    <col min="1028" max="1028" width="0" style="182" hidden="1" customWidth="1"/>
    <col min="1029" max="1035" width="9.42578125" style="182" customWidth="1"/>
    <col min="1036" max="1278" width="9.85546875" style="182"/>
    <col min="1279" max="1279" width="3.85546875" style="182" customWidth="1"/>
    <col min="1280" max="1281" width="9.42578125" style="182" customWidth="1"/>
    <col min="1282" max="1283" width="14.85546875" style="182" customWidth="1"/>
    <col min="1284" max="1284" width="0" style="182" hidden="1" customWidth="1"/>
    <col min="1285" max="1291" width="9.42578125" style="182" customWidth="1"/>
    <col min="1292" max="1534" width="9.85546875" style="182"/>
    <col min="1535" max="1535" width="3.85546875" style="182" customWidth="1"/>
    <col min="1536" max="1537" width="9.42578125" style="182" customWidth="1"/>
    <col min="1538" max="1539" width="14.85546875" style="182" customWidth="1"/>
    <col min="1540" max="1540" width="0" style="182" hidden="1" customWidth="1"/>
    <col min="1541" max="1547" width="9.42578125" style="182" customWidth="1"/>
    <col min="1548" max="1790" width="9.85546875" style="182"/>
    <col min="1791" max="1791" width="3.85546875" style="182" customWidth="1"/>
    <col min="1792" max="1793" width="9.42578125" style="182" customWidth="1"/>
    <col min="1794" max="1795" width="14.85546875" style="182" customWidth="1"/>
    <col min="1796" max="1796" width="0" style="182" hidden="1" customWidth="1"/>
    <col min="1797" max="1803" width="9.42578125" style="182" customWidth="1"/>
    <col min="1804" max="2046" width="9.85546875" style="182"/>
    <col min="2047" max="2047" width="3.85546875" style="182" customWidth="1"/>
    <col min="2048" max="2049" width="9.42578125" style="182" customWidth="1"/>
    <col min="2050" max="2051" width="14.85546875" style="182" customWidth="1"/>
    <col min="2052" max="2052" width="0" style="182" hidden="1" customWidth="1"/>
    <col min="2053" max="2059" width="9.42578125" style="182" customWidth="1"/>
    <col min="2060" max="2302" width="9.85546875" style="182"/>
    <col min="2303" max="2303" width="3.85546875" style="182" customWidth="1"/>
    <col min="2304" max="2305" width="9.42578125" style="182" customWidth="1"/>
    <col min="2306" max="2307" width="14.85546875" style="182" customWidth="1"/>
    <col min="2308" max="2308" width="0" style="182" hidden="1" customWidth="1"/>
    <col min="2309" max="2315" width="9.42578125" style="182" customWidth="1"/>
    <col min="2316" max="2558" width="9.85546875" style="182"/>
    <col min="2559" max="2559" width="3.85546875" style="182" customWidth="1"/>
    <col min="2560" max="2561" width="9.42578125" style="182" customWidth="1"/>
    <col min="2562" max="2563" width="14.85546875" style="182" customWidth="1"/>
    <col min="2564" max="2564" width="0" style="182" hidden="1" customWidth="1"/>
    <col min="2565" max="2571" width="9.42578125" style="182" customWidth="1"/>
    <col min="2572" max="2814" width="9.85546875" style="182"/>
    <col min="2815" max="2815" width="3.85546875" style="182" customWidth="1"/>
    <col min="2816" max="2817" width="9.42578125" style="182" customWidth="1"/>
    <col min="2818" max="2819" width="14.85546875" style="182" customWidth="1"/>
    <col min="2820" max="2820" width="0" style="182" hidden="1" customWidth="1"/>
    <col min="2821" max="2827" width="9.42578125" style="182" customWidth="1"/>
    <col min="2828" max="3070" width="9.85546875" style="182"/>
    <col min="3071" max="3071" width="3.85546875" style="182" customWidth="1"/>
    <col min="3072" max="3073" width="9.42578125" style="182" customWidth="1"/>
    <col min="3074" max="3075" width="14.85546875" style="182" customWidth="1"/>
    <col min="3076" max="3076" width="0" style="182" hidden="1" customWidth="1"/>
    <col min="3077" max="3083" width="9.42578125" style="182" customWidth="1"/>
    <col min="3084" max="3326" width="9.85546875" style="182"/>
    <col min="3327" max="3327" width="3.85546875" style="182" customWidth="1"/>
    <col min="3328" max="3329" width="9.42578125" style="182" customWidth="1"/>
    <col min="3330" max="3331" width="14.85546875" style="182" customWidth="1"/>
    <col min="3332" max="3332" width="0" style="182" hidden="1" customWidth="1"/>
    <col min="3333" max="3339" width="9.42578125" style="182" customWidth="1"/>
    <col min="3340" max="3582" width="9.85546875" style="182"/>
    <col min="3583" max="3583" width="3.85546875" style="182" customWidth="1"/>
    <col min="3584" max="3585" width="9.42578125" style="182" customWidth="1"/>
    <col min="3586" max="3587" width="14.85546875" style="182" customWidth="1"/>
    <col min="3588" max="3588" width="0" style="182" hidden="1" customWidth="1"/>
    <col min="3589" max="3595" width="9.42578125" style="182" customWidth="1"/>
    <col min="3596" max="3838" width="9.85546875" style="182"/>
    <col min="3839" max="3839" width="3.85546875" style="182" customWidth="1"/>
    <col min="3840" max="3841" width="9.42578125" style="182" customWidth="1"/>
    <col min="3842" max="3843" width="14.85546875" style="182" customWidth="1"/>
    <col min="3844" max="3844" width="0" style="182" hidden="1" customWidth="1"/>
    <col min="3845" max="3851" width="9.42578125" style="182" customWidth="1"/>
    <col min="3852" max="4094" width="9.85546875" style="182"/>
    <col min="4095" max="4095" width="3.85546875" style="182" customWidth="1"/>
    <col min="4096" max="4097" width="9.42578125" style="182" customWidth="1"/>
    <col min="4098" max="4099" width="14.85546875" style="182" customWidth="1"/>
    <col min="4100" max="4100" width="0" style="182" hidden="1" customWidth="1"/>
    <col min="4101" max="4107" width="9.42578125" style="182" customWidth="1"/>
    <col min="4108" max="4350" width="9.85546875" style="182"/>
    <col min="4351" max="4351" width="3.85546875" style="182" customWidth="1"/>
    <col min="4352" max="4353" width="9.42578125" style="182" customWidth="1"/>
    <col min="4354" max="4355" width="14.85546875" style="182" customWidth="1"/>
    <col min="4356" max="4356" width="0" style="182" hidden="1" customWidth="1"/>
    <col min="4357" max="4363" width="9.42578125" style="182" customWidth="1"/>
    <col min="4364" max="4606" width="9.85546875" style="182"/>
    <col min="4607" max="4607" width="3.85546875" style="182" customWidth="1"/>
    <col min="4608" max="4609" width="9.42578125" style="182" customWidth="1"/>
    <col min="4610" max="4611" width="14.85546875" style="182" customWidth="1"/>
    <col min="4612" max="4612" width="0" style="182" hidden="1" customWidth="1"/>
    <col min="4613" max="4619" width="9.42578125" style="182" customWidth="1"/>
    <col min="4620" max="4862" width="9.85546875" style="182"/>
    <col min="4863" max="4863" width="3.85546875" style="182" customWidth="1"/>
    <col min="4864" max="4865" width="9.42578125" style="182" customWidth="1"/>
    <col min="4866" max="4867" width="14.85546875" style="182" customWidth="1"/>
    <col min="4868" max="4868" width="0" style="182" hidden="1" customWidth="1"/>
    <col min="4869" max="4875" width="9.42578125" style="182" customWidth="1"/>
    <col min="4876" max="5118" width="9.85546875" style="182"/>
    <col min="5119" max="5119" width="3.85546875" style="182" customWidth="1"/>
    <col min="5120" max="5121" width="9.42578125" style="182" customWidth="1"/>
    <col min="5122" max="5123" width="14.85546875" style="182" customWidth="1"/>
    <col min="5124" max="5124" width="0" style="182" hidden="1" customWidth="1"/>
    <col min="5125" max="5131" width="9.42578125" style="182" customWidth="1"/>
    <col min="5132" max="5374" width="9.85546875" style="182"/>
    <col min="5375" max="5375" width="3.85546875" style="182" customWidth="1"/>
    <col min="5376" max="5377" width="9.42578125" style="182" customWidth="1"/>
    <col min="5378" max="5379" width="14.85546875" style="182" customWidth="1"/>
    <col min="5380" max="5380" width="0" style="182" hidden="1" customWidth="1"/>
    <col min="5381" max="5387" width="9.42578125" style="182" customWidth="1"/>
    <col min="5388" max="5630" width="9.85546875" style="182"/>
    <col min="5631" max="5631" width="3.85546875" style="182" customWidth="1"/>
    <col min="5632" max="5633" width="9.42578125" style="182" customWidth="1"/>
    <col min="5634" max="5635" width="14.85546875" style="182" customWidth="1"/>
    <col min="5636" max="5636" width="0" style="182" hidden="1" customWidth="1"/>
    <col min="5637" max="5643" width="9.42578125" style="182" customWidth="1"/>
    <col min="5644" max="5886" width="9.85546875" style="182"/>
    <col min="5887" max="5887" width="3.85546875" style="182" customWidth="1"/>
    <col min="5888" max="5889" width="9.42578125" style="182" customWidth="1"/>
    <col min="5890" max="5891" width="14.85546875" style="182" customWidth="1"/>
    <col min="5892" max="5892" width="0" style="182" hidden="1" customWidth="1"/>
    <col min="5893" max="5899" width="9.42578125" style="182" customWidth="1"/>
    <col min="5900" max="6142" width="9.85546875" style="182"/>
    <col min="6143" max="6143" width="3.85546875" style="182" customWidth="1"/>
    <col min="6144" max="6145" width="9.42578125" style="182" customWidth="1"/>
    <col min="6146" max="6147" width="14.85546875" style="182" customWidth="1"/>
    <col min="6148" max="6148" width="0" style="182" hidden="1" customWidth="1"/>
    <col min="6149" max="6155" width="9.42578125" style="182" customWidth="1"/>
    <col min="6156" max="6398" width="9.85546875" style="182"/>
    <col min="6399" max="6399" width="3.85546875" style="182" customWidth="1"/>
    <col min="6400" max="6401" width="9.42578125" style="182" customWidth="1"/>
    <col min="6402" max="6403" width="14.85546875" style="182" customWidth="1"/>
    <col min="6404" max="6404" width="0" style="182" hidden="1" customWidth="1"/>
    <col min="6405" max="6411" width="9.42578125" style="182" customWidth="1"/>
    <col min="6412" max="6654" width="9.85546875" style="182"/>
    <col min="6655" max="6655" width="3.85546875" style="182" customWidth="1"/>
    <col min="6656" max="6657" width="9.42578125" style="182" customWidth="1"/>
    <col min="6658" max="6659" width="14.85546875" style="182" customWidth="1"/>
    <col min="6660" max="6660" width="0" style="182" hidden="1" customWidth="1"/>
    <col min="6661" max="6667" width="9.42578125" style="182" customWidth="1"/>
    <col min="6668" max="6910" width="9.85546875" style="182"/>
    <col min="6911" max="6911" width="3.85546875" style="182" customWidth="1"/>
    <col min="6912" max="6913" width="9.42578125" style="182" customWidth="1"/>
    <col min="6914" max="6915" width="14.85546875" style="182" customWidth="1"/>
    <col min="6916" max="6916" width="0" style="182" hidden="1" customWidth="1"/>
    <col min="6917" max="6923" width="9.42578125" style="182" customWidth="1"/>
    <col min="6924" max="7166" width="9.85546875" style="182"/>
    <col min="7167" max="7167" width="3.85546875" style="182" customWidth="1"/>
    <col min="7168" max="7169" width="9.42578125" style="182" customWidth="1"/>
    <col min="7170" max="7171" width="14.85546875" style="182" customWidth="1"/>
    <col min="7172" max="7172" width="0" style="182" hidden="1" customWidth="1"/>
    <col min="7173" max="7179" width="9.42578125" style="182" customWidth="1"/>
    <col min="7180" max="7422" width="9.85546875" style="182"/>
    <col min="7423" max="7423" width="3.85546875" style="182" customWidth="1"/>
    <col min="7424" max="7425" width="9.42578125" style="182" customWidth="1"/>
    <col min="7426" max="7427" width="14.85546875" style="182" customWidth="1"/>
    <col min="7428" max="7428" width="0" style="182" hidden="1" customWidth="1"/>
    <col min="7429" max="7435" width="9.42578125" style="182" customWidth="1"/>
    <col min="7436" max="7678" width="9.85546875" style="182"/>
    <col min="7679" max="7679" width="3.85546875" style="182" customWidth="1"/>
    <col min="7680" max="7681" width="9.42578125" style="182" customWidth="1"/>
    <col min="7682" max="7683" width="14.85546875" style="182" customWidth="1"/>
    <col min="7684" max="7684" width="0" style="182" hidden="1" customWidth="1"/>
    <col min="7685" max="7691" width="9.42578125" style="182" customWidth="1"/>
    <col min="7692" max="7934" width="9.85546875" style="182"/>
    <col min="7935" max="7935" width="3.85546875" style="182" customWidth="1"/>
    <col min="7936" max="7937" width="9.42578125" style="182" customWidth="1"/>
    <col min="7938" max="7939" width="14.85546875" style="182" customWidth="1"/>
    <col min="7940" max="7940" width="0" style="182" hidden="1" customWidth="1"/>
    <col min="7941" max="7947" width="9.42578125" style="182" customWidth="1"/>
    <col min="7948" max="8190" width="9.85546875" style="182"/>
    <col min="8191" max="8191" width="3.85546875" style="182" customWidth="1"/>
    <col min="8192" max="8193" width="9.42578125" style="182" customWidth="1"/>
    <col min="8194" max="8195" width="14.85546875" style="182" customWidth="1"/>
    <col min="8196" max="8196" width="0" style="182" hidden="1" customWidth="1"/>
    <col min="8197" max="8203" width="9.42578125" style="182" customWidth="1"/>
    <col min="8204" max="8446" width="9.85546875" style="182"/>
    <col min="8447" max="8447" width="3.85546875" style="182" customWidth="1"/>
    <col min="8448" max="8449" width="9.42578125" style="182" customWidth="1"/>
    <col min="8450" max="8451" width="14.85546875" style="182" customWidth="1"/>
    <col min="8452" max="8452" width="0" style="182" hidden="1" customWidth="1"/>
    <col min="8453" max="8459" width="9.42578125" style="182" customWidth="1"/>
    <col min="8460" max="8702" width="9.85546875" style="182"/>
    <col min="8703" max="8703" width="3.85546875" style="182" customWidth="1"/>
    <col min="8704" max="8705" width="9.42578125" style="182" customWidth="1"/>
    <col min="8706" max="8707" width="14.85546875" style="182" customWidth="1"/>
    <col min="8708" max="8708" width="0" style="182" hidden="1" customWidth="1"/>
    <col min="8709" max="8715" width="9.42578125" style="182" customWidth="1"/>
    <col min="8716" max="8958" width="9.85546875" style="182"/>
    <col min="8959" max="8959" width="3.85546875" style="182" customWidth="1"/>
    <col min="8960" max="8961" width="9.42578125" style="182" customWidth="1"/>
    <col min="8962" max="8963" width="14.85546875" style="182" customWidth="1"/>
    <col min="8964" max="8964" width="0" style="182" hidden="1" customWidth="1"/>
    <col min="8965" max="8971" width="9.42578125" style="182" customWidth="1"/>
    <col min="8972" max="9214" width="9.85546875" style="182"/>
    <col min="9215" max="9215" width="3.85546875" style="182" customWidth="1"/>
    <col min="9216" max="9217" width="9.42578125" style="182" customWidth="1"/>
    <col min="9218" max="9219" width="14.85546875" style="182" customWidth="1"/>
    <col min="9220" max="9220" width="0" style="182" hidden="1" customWidth="1"/>
    <col min="9221" max="9227" width="9.42578125" style="182" customWidth="1"/>
    <col min="9228" max="9470" width="9.85546875" style="182"/>
    <col min="9471" max="9471" width="3.85546875" style="182" customWidth="1"/>
    <col min="9472" max="9473" width="9.42578125" style="182" customWidth="1"/>
    <col min="9474" max="9475" width="14.85546875" style="182" customWidth="1"/>
    <col min="9476" max="9476" width="0" style="182" hidden="1" customWidth="1"/>
    <col min="9477" max="9483" width="9.42578125" style="182" customWidth="1"/>
    <col min="9484" max="9726" width="9.85546875" style="182"/>
    <col min="9727" max="9727" width="3.85546875" style="182" customWidth="1"/>
    <col min="9728" max="9729" width="9.42578125" style="182" customWidth="1"/>
    <col min="9730" max="9731" width="14.85546875" style="182" customWidth="1"/>
    <col min="9732" max="9732" width="0" style="182" hidden="1" customWidth="1"/>
    <col min="9733" max="9739" width="9.42578125" style="182" customWidth="1"/>
    <col min="9740" max="9982" width="9.85546875" style="182"/>
    <col min="9983" max="9983" width="3.85546875" style="182" customWidth="1"/>
    <col min="9984" max="9985" width="9.42578125" style="182" customWidth="1"/>
    <col min="9986" max="9987" width="14.85546875" style="182" customWidth="1"/>
    <col min="9988" max="9988" width="0" style="182" hidden="1" customWidth="1"/>
    <col min="9989" max="9995" width="9.42578125" style="182" customWidth="1"/>
    <col min="9996" max="10238" width="9.85546875" style="182"/>
    <col min="10239" max="10239" width="3.85546875" style="182" customWidth="1"/>
    <col min="10240" max="10241" width="9.42578125" style="182" customWidth="1"/>
    <col min="10242" max="10243" width="14.85546875" style="182" customWidth="1"/>
    <col min="10244" max="10244" width="0" style="182" hidden="1" customWidth="1"/>
    <col min="10245" max="10251" width="9.42578125" style="182" customWidth="1"/>
    <col min="10252" max="10494" width="9.85546875" style="182"/>
    <col min="10495" max="10495" width="3.85546875" style="182" customWidth="1"/>
    <col min="10496" max="10497" width="9.42578125" style="182" customWidth="1"/>
    <col min="10498" max="10499" width="14.85546875" style="182" customWidth="1"/>
    <col min="10500" max="10500" width="0" style="182" hidden="1" customWidth="1"/>
    <col min="10501" max="10507" width="9.42578125" style="182" customWidth="1"/>
    <col min="10508" max="10750" width="9.85546875" style="182"/>
    <col min="10751" max="10751" width="3.85546875" style="182" customWidth="1"/>
    <col min="10752" max="10753" width="9.42578125" style="182" customWidth="1"/>
    <col min="10754" max="10755" width="14.85546875" style="182" customWidth="1"/>
    <col min="10756" max="10756" width="0" style="182" hidden="1" customWidth="1"/>
    <col min="10757" max="10763" width="9.42578125" style="182" customWidth="1"/>
    <col min="10764" max="11006" width="9.85546875" style="182"/>
    <col min="11007" max="11007" width="3.85546875" style="182" customWidth="1"/>
    <col min="11008" max="11009" width="9.42578125" style="182" customWidth="1"/>
    <col min="11010" max="11011" width="14.85546875" style="182" customWidth="1"/>
    <col min="11012" max="11012" width="0" style="182" hidden="1" customWidth="1"/>
    <col min="11013" max="11019" width="9.42578125" style="182" customWidth="1"/>
    <col min="11020" max="11262" width="9.85546875" style="182"/>
    <col min="11263" max="11263" width="3.85546875" style="182" customWidth="1"/>
    <col min="11264" max="11265" width="9.42578125" style="182" customWidth="1"/>
    <col min="11266" max="11267" width="14.85546875" style="182" customWidth="1"/>
    <col min="11268" max="11268" width="0" style="182" hidden="1" customWidth="1"/>
    <col min="11269" max="11275" width="9.42578125" style="182" customWidth="1"/>
    <col min="11276" max="11518" width="9.85546875" style="182"/>
    <col min="11519" max="11519" width="3.85546875" style="182" customWidth="1"/>
    <col min="11520" max="11521" width="9.42578125" style="182" customWidth="1"/>
    <col min="11522" max="11523" width="14.85546875" style="182" customWidth="1"/>
    <col min="11524" max="11524" width="0" style="182" hidden="1" customWidth="1"/>
    <col min="11525" max="11531" width="9.42578125" style="182" customWidth="1"/>
    <col min="11532" max="11774" width="9.85546875" style="182"/>
    <col min="11775" max="11775" width="3.85546875" style="182" customWidth="1"/>
    <col min="11776" max="11777" width="9.42578125" style="182" customWidth="1"/>
    <col min="11778" max="11779" width="14.85546875" style="182" customWidth="1"/>
    <col min="11780" max="11780" width="0" style="182" hidden="1" customWidth="1"/>
    <col min="11781" max="11787" width="9.42578125" style="182" customWidth="1"/>
    <col min="11788" max="12030" width="9.85546875" style="182"/>
    <col min="12031" max="12031" width="3.85546875" style="182" customWidth="1"/>
    <col min="12032" max="12033" width="9.42578125" style="182" customWidth="1"/>
    <col min="12034" max="12035" width="14.85546875" style="182" customWidth="1"/>
    <col min="12036" max="12036" width="0" style="182" hidden="1" customWidth="1"/>
    <col min="12037" max="12043" width="9.42578125" style="182" customWidth="1"/>
    <col min="12044" max="12286" width="9.85546875" style="182"/>
    <col min="12287" max="12287" width="3.85546875" style="182" customWidth="1"/>
    <col min="12288" max="12289" width="9.42578125" style="182" customWidth="1"/>
    <col min="12290" max="12291" width="14.85546875" style="182" customWidth="1"/>
    <col min="12292" max="12292" width="0" style="182" hidden="1" customWidth="1"/>
    <col min="12293" max="12299" width="9.42578125" style="182" customWidth="1"/>
    <col min="12300" max="12542" width="9.85546875" style="182"/>
    <col min="12543" max="12543" width="3.85546875" style="182" customWidth="1"/>
    <col min="12544" max="12545" width="9.42578125" style="182" customWidth="1"/>
    <col min="12546" max="12547" width="14.85546875" style="182" customWidth="1"/>
    <col min="12548" max="12548" width="0" style="182" hidden="1" customWidth="1"/>
    <col min="12549" max="12555" width="9.42578125" style="182" customWidth="1"/>
    <col min="12556" max="12798" width="9.85546875" style="182"/>
    <col min="12799" max="12799" width="3.85546875" style="182" customWidth="1"/>
    <col min="12800" max="12801" width="9.42578125" style="182" customWidth="1"/>
    <col min="12802" max="12803" width="14.85546875" style="182" customWidth="1"/>
    <col min="12804" max="12804" width="0" style="182" hidden="1" customWidth="1"/>
    <col min="12805" max="12811" width="9.42578125" style="182" customWidth="1"/>
    <col min="12812" max="13054" width="9.85546875" style="182"/>
    <col min="13055" max="13055" width="3.85546875" style="182" customWidth="1"/>
    <col min="13056" max="13057" width="9.42578125" style="182" customWidth="1"/>
    <col min="13058" max="13059" width="14.85546875" style="182" customWidth="1"/>
    <col min="13060" max="13060" width="0" style="182" hidden="1" customWidth="1"/>
    <col min="13061" max="13067" width="9.42578125" style="182" customWidth="1"/>
    <col min="13068" max="13310" width="9.85546875" style="182"/>
    <col min="13311" max="13311" width="3.85546875" style="182" customWidth="1"/>
    <col min="13312" max="13313" width="9.42578125" style="182" customWidth="1"/>
    <col min="13314" max="13315" width="14.85546875" style="182" customWidth="1"/>
    <col min="13316" max="13316" width="0" style="182" hidden="1" customWidth="1"/>
    <col min="13317" max="13323" width="9.42578125" style="182" customWidth="1"/>
    <col min="13324" max="13566" width="9.85546875" style="182"/>
    <col min="13567" max="13567" width="3.85546875" style="182" customWidth="1"/>
    <col min="13568" max="13569" width="9.42578125" style="182" customWidth="1"/>
    <col min="13570" max="13571" width="14.85546875" style="182" customWidth="1"/>
    <col min="13572" max="13572" width="0" style="182" hidden="1" customWidth="1"/>
    <col min="13573" max="13579" width="9.42578125" style="182" customWidth="1"/>
    <col min="13580" max="13822" width="9.85546875" style="182"/>
    <col min="13823" max="13823" width="3.85546875" style="182" customWidth="1"/>
    <col min="13824" max="13825" width="9.42578125" style="182" customWidth="1"/>
    <col min="13826" max="13827" width="14.85546875" style="182" customWidth="1"/>
    <col min="13828" max="13828" width="0" style="182" hidden="1" customWidth="1"/>
    <col min="13829" max="13835" width="9.42578125" style="182" customWidth="1"/>
    <col min="13836" max="14078" width="9.85546875" style="182"/>
    <col min="14079" max="14079" width="3.85546875" style="182" customWidth="1"/>
    <col min="14080" max="14081" width="9.42578125" style="182" customWidth="1"/>
    <col min="14082" max="14083" width="14.85546875" style="182" customWidth="1"/>
    <col min="14084" max="14084" width="0" style="182" hidden="1" customWidth="1"/>
    <col min="14085" max="14091" width="9.42578125" style="182" customWidth="1"/>
    <col min="14092" max="14334" width="9.85546875" style="182"/>
    <col min="14335" max="14335" width="3.85546875" style="182" customWidth="1"/>
    <col min="14336" max="14337" width="9.42578125" style="182" customWidth="1"/>
    <col min="14338" max="14339" width="14.85546875" style="182" customWidth="1"/>
    <col min="14340" max="14340" width="0" style="182" hidden="1" customWidth="1"/>
    <col min="14341" max="14347" width="9.42578125" style="182" customWidth="1"/>
    <col min="14348" max="14590" width="9.85546875" style="182"/>
    <col min="14591" max="14591" width="3.85546875" style="182" customWidth="1"/>
    <col min="14592" max="14593" width="9.42578125" style="182" customWidth="1"/>
    <col min="14594" max="14595" width="14.85546875" style="182" customWidth="1"/>
    <col min="14596" max="14596" width="0" style="182" hidden="1" customWidth="1"/>
    <col min="14597" max="14603" width="9.42578125" style="182" customWidth="1"/>
    <col min="14604" max="14846" width="9.85546875" style="182"/>
    <col min="14847" max="14847" width="3.85546875" style="182" customWidth="1"/>
    <col min="14848" max="14849" width="9.42578125" style="182" customWidth="1"/>
    <col min="14850" max="14851" width="14.85546875" style="182" customWidth="1"/>
    <col min="14852" max="14852" width="0" style="182" hidden="1" customWidth="1"/>
    <col min="14853" max="14859" width="9.42578125" style="182" customWidth="1"/>
    <col min="14860" max="15102" width="9.85546875" style="182"/>
    <col min="15103" max="15103" width="3.85546875" style="182" customWidth="1"/>
    <col min="15104" max="15105" width="9.42578125" style="182" customWidth="1"/>
    <col min="15106" max="15107" width="14.85546875" style="182" customWidth="1"/>
    <col min="15108" max="15108" width="0" style="182" hidden="1" customWidth="1"/>
    <col min="15109" max="15115" width="9.42578125" style="182" customWidth="1"/>
    <col min="15116" max="15358" width="9.85546875" style="182"/>
    <col min="15359" max="15359" width="3.85546875" style="182" customWidth="1"/>
    <col min="15360" max="15361" width="9.42578125" style="182" customWidth="1"/>
    <col min="15362" max="15363" width="14.85546875" style="182" customWidth="1"/>
    <col min="15364" max="15364" width="0" style="182" hidden="1" customWidth="1"/>
    <col min="15365" max="15371" width="9.42578125" style="182" customWidth="1"/>
    <col min="15372" max="15614" width="9.85546875" style="182"/>
    <col min="15615" max="15615" width="3.85546875" style="182" customWidth="1"/>
    <col min="15616" max="15617" width="9.42578125" style="182" customWidth="1"/>
    <col min="15618" max="15619" width="14.85546875" style="182" customWidth="1"/>
    <col min="15620" max="15620" width="0" style="182" hidden="1" customWidth="1"/>
    <col min="15621" max="15627" width="9.42578125" style="182" customWidth="1"/>
    <col min="15628" max="15870" width="9.85546875" style="182"/>
    <col min="15871" max="15871" width="3.85546875" style="182" customWidth="1"/>
    <col min="15872" max="15873" width="9.42578125" style="182" customWidth="1"/>
    <col min="15874" max="15875" width="14.85546875" style="182" customWidth="1"/>
    <col min="15876" max="15876" width="0" style="182" hidden="1" customWidth="1"/>
    <col min="15877" max="15883" width="9.42578125" style="182" customWidth="1"/>
    <col min="15884" max="16126" width="9.85546875" style="182"/>
    <col min="16127" max="16127" width="3.85546875" style="182" customWidth="1"/>
    <col min="16128" max="16129" width="9.42578125" style="182" customWidth="1"/>
    <col min="16130" max="16131" width="14.85546875" style="182" customWidth="1"/>
    <col min="16132" max="16132" width="0" style="182" hidden="1" customWidth="1"/>
    <col min="16133" max="16139" width="9.42578125" style="182" customWidth="1"/>
    <col min="16140" max="16384" width="9.85546875" style="182"/>
  </cols>
  <sheetData>
    <row r="1" spans="1:8" s="151" customFormat="1" ht="18" customHeight="1">
      <c r="B1"/>
      <c r="C1"/>
      <c r="D1"/>
      <c r="E1"/>
      <c r="F1" s="233" t="s">
        <v>0</v>
      </c>
      <c r="G1" s="234" t="s">
        <v>876</v>
      </c>
      <c r="H1"/>
    </row>
    <row r="2" spans="1:8" s="151" customFormat="1" ht="14.45" customHeight="1">
      <c r="B2"/>
      <c r="C2"/>
      <c r="D2"/>
      <c r="E2"/>
      <c r="F2" s="233" t="s">
        <v>2</v>
      </c>
      <c r="G2" s="235" t="s">
        <v>877</v>
      </c>
      <c r="H2"/>
    </row>
    <row r="3" spans="1:8" s="151" customFormat="1" ht="14.45" customHeight="1" thickBot="1">
      <c r="B3"/>
      <c r="C3"/>
      <c r="D3"/>
      <c r="E3"/>
      <c r="F3" s="233" t="s">
        <v>4</v>
      </c>
      <c r="G3" s="236" t="s">
        <v>878</v>
      </c>
      <c r="H3"/>
    </row>
    <row r="4" spans="1:8" s="151" customFormat="1" ht="17.25" customHeight="1" thickBot="1">
      <c r="A4" s="149"/>
      <c r="B4" s="543" t="s">
        <v>879</v>
      </c>
      <c r="C4" s="543"/>
      <c r="D4" s="237">
        <v>44970</v>
      </c>
      <c r="E4"/>
      <c r="F4"/>
      <c r="G4"/>
      <c r="H4"/>
    </row>
    <row r="5" spans="1:8" s="151" customFormat="1" ht="3.95" customHeight="1" thickBot="1">
      <c r="A5" s="149"/>
      <c r="B5" s="544"/>
      <c r="C5" s="544"/>
      <c r="D5" s="227"/>
      <c r="E5"/>
      <c r="F5" s="149"/>
      <c r="G5" s="149"/>
      <c r="H5"/>
    </row>
    <row r="6" spans="1:8" s="151" customFormat="1" ht="17.25" customHeight="1" thickBot="1">
      <c r="A6" s="149"/>
      <c r="B6" s="543" t="s">
        <v>880</v>
      </c>
      <c r="C6" s="543"/>
      <c r="D6" s="238" t="str">
        <f>'1. CUTTING DOCKET'!L14</f>
        <v>ALD</v>
      </c>
      <c r="E6"/>
      <c r="F6" s="152" t="s">
        <v>881</v>
      </c>
      <c r="G6" s="239" t="str">
        <f>'1. CUTTING DOCKET'!D9</f>
        <v>SS25</v>
      </c>
      <c r="H6"/>
    </row>
    <row r="7" spans="1:8" s="151" customFormat="1" ht="3.95" customHeight="1" thickBot="1">
      <c r="A7" s="149"/>
      <c r="B7" s="545"/>
      <c r="C7" s="545"/>
      <c r="D7" s="227"/>
      <c r="E7"/>
      <c r="F7" s="154"/>
      <c r="G7" s="163"/>
      <c r="H7"/>
    </row>
    <row r="8" spans="1:8" s="151" customFormat="1" ht="17.25" customHeight="1" thickBot="1">
      <c r="A8" s="149"/>
      <c r="B8" s="543" t="s">
        <v>882</v>
      </c>
      <c r="C8" s="543"/>
      <c r="D8" s="238" t="str">
        <f>'1. CUTTING DOCKET'!D7</f>
        <v>SS25CS009</v>
      </c>
      <c r="E8" s="240"/>
      <c r="F8" s="152" t="s">
        <v>883</v>
      </c>
      <c r="G8" s="238" t="str">
        <f>'1. CUTTING DOCKET'!D10</f>
        <v>CREWNECK</v>
      </c>
      <c r="H8"/>
    </row>
    <row r="9" spans="1:8" s="151" customFormat="1" ht="9" customHeight="1" thickBot="1">
      <c r="A9" s="241"/>
      <c r="B9" s="157"/>
      <c r="C9" s="157"/>
      <c r="D9" s="157"/>
      <c r="F9" s="157"/>
      <c r="G9" s="157"/>
    </row>
    <row r="10" spans="1:8" s="163" customFormat="1" ht="33.75" customHeight="1" thickBot="1">
      <c r="A10" s="242" t="s">
        <v>884</v>
      </c>
      <c r="B10" s="243" t="s">
        <v>885</v>
      </c>
      <c r="C10" s="541" t="s">
        <v>886</v>
      </c>
      <c r="D10" s="542"/>
      <c r="E10" s="542"/>
      <c r="F10" s="542"/>
      <c r="G10" s="244" t="s">
        <v>887</v>
      </c>
      <c r="H10" s="245" t="s">
        <v>888</v>
      </c>
    </row>
    <row r="11" spans="1:8" s="151" customFormat="1" ht="76.5" customHeight="1">
      <c r="A11" s="164">
        <v>1</v>
      </c>
      <c r="B11" s="165" t="s">
        <v>889</v>
      </c>
      <c r="C11" s="547"/>
      <c r="D11" s="548"/>
      <c r="E11" s="548"/>
      <c r="F11" s="549"/>
      <c r="G11" s="164"/>
      <c r="H11" s="164"/>
    </row>
    <row r="12" spans="1:8" s="151" customFormat="1" ht="76.5" customHeight="1">
      <c r="A12" s="168">
        <v>2</v>
      </c>
      <c r="B12" s="169" t="s">
        <v>890</v>
      </c>
      <c r="C12" s="550"/>
      <c r="D12" s="551"/>
      <c r="E12" s="551"/>
      <c r="F12" s="552"/>
      <c r="G12" s="246"/>
      <c r="H12" s="246"/>
    </row>
    <row r="13" spans="1:8" s="151" customFormat="1" ht="76.5" customHeight="1">
      <c r="A13" s="168">
        <v>3</v>
      </c>
      <c r="B13" s="169" t="s">
        <v>891</v>
      </c>
      <c r="C13" s="553" t="s">
        <v>892</v>
      </c>
      <c r="D13" s="551"/>
      <c r="E13" s="551"/>
      <c r="F13" s="552"/>
      <c r="G13" s="246"/>
      <c r="H13" s="246"/>
    </row>
    <row r="14" spans="1:8" s="151" customFormat="1" ht="76.5" customHeight="1">
      <c r="A14" s="168">
        <v>4</v>
      </c>
      <c r="B14" s="169" t="s">
        <v>893</v>
      </c>
      <c r="C14" s="554" t="s">
        <v>894</v>
      </c>
      <c r="D14" s="555"/>
      <c r="E14" s="555"/>
      <c r="F14" s="556"/>
      <c r="G14" s="246"/>
      <c r="H14" s="246"/>
    </row>
    <row r="15" spans="1:8" s="151" customFormat="1" ht="102" customHeight="1">
      <c r="A15" s="168">
        <v>5</v>
      </c>
      <c r="B15" s="169" t="s">
        <v>895</v>
      </c>
      <c r="C15" s="554" t="s">
        <v>896</v>
      </c>
      <c r="D15" s="555"/>
      <c r="E15" s="555"/>
      <c r="F15" s="556"/>
      <c r="G15" s="246"/>
      <c r="H15" s="246"/>
    </row>
    <row r="16" spans="1:8" s="151" customFormat="1" ht="56.25" customHeight="1">
      <c r="A16" s="168">
        <v>6</v>
      </c>
      <c r="B16" s="169" t="s">
        <v>897</v>
      </c>
      <c r="C16" s="550"/>
      <c r="D16" s="551"/>
      <c r="E16" s="551"/>
      <c r="F16" s="552"/>
      <c r="G16" s="246"/>
      <c r="H16" s="246"/>
    </row>
    <row r="17" spans="1:8" s="151" customFormat="1" ht="76.5" customHeight="1">
      <c r="A17" s="168">
        <v>7</v>
      </c>
      <c r="B17" s="169" t="s">
        <v>898</v>
      </c>
      <c r="C17" s="557" t="str">
        <f>'1. CUTTING DOCKET'!C79</f>
        <v>IN THÂN TRƯỚC - IN BTP TẠI UA</v>
      </c>
      <c r="D17" s="555"/>
      <c r="E17" s="555"/>
      <c r="F17" s="556"/>
      <c r="G17" s="246"/>
      <c r="H17" s="246"/>
    </row>
    <row r="18" spans="1:8" s="151" customFormat="1" ht="76.5" customHeight="1">
      <c r="A18" s="168">
        <v>8</v>
      </c>
      <c r="B18" s="169" t="s">
        <v>899</v>
      </c>
      <c r="C18" s="558">
        <f>'1. CUTTING DOCKET'!Q95</f>
        <v>0</v>
      </c>
      <c r="D18" s="559"/>
      <c r="E18" s="559"/>
      <c r="F18" s="560"/>
      <c r="G18" s="246"/>
      <c r="H18" s="246"/>
    </row>
    <row r="19" spans="1:8" s="151" customFormat="1" ht="76.5" customHeight="1">
      <c r="A19" s="168">
        <v>9</v>
      </c>
      <c r="B19" s="169" t="s">
        <v>900</v>
      </c>
      <c r="C19" s="557" t="str">
        <f>'1. CUTTING DOCKET'!C95</f>
        <v>KHÔNG WASH</v>
      </c>
      <c r="D19" s="555"/>
      <c r="E19" s="555"/>
      <c r="F19" s="556"/>
      <c r="G19" s="246"/>
      <c r="H19" s="246"/>
    </row>
    <row r="20" spans="1:8" s="151" customFormat="1" ht="76.5" customHeight="1" thickBot="1">
      <c r="A20" s="177">
        <v>10</v>
      </c>
      <c r="B20" s="247" t="s">
        <v>901</v>
      </c>
      <c r="C20" s="561"/>
      <c r="D20" s="562"/>
      <c r="E20" s="562"/>
      <c r="F20" s="563"/>
      <c r="G20" s="178"/>
      <c r="H20" s="178"/>
    </row>
    <row r="21" spans="1:8" ht="12" customHeight="1">
      <c r="A21" s="163"/>
      <c r="B21" s="163"/>
      <c r="C21" s="155"/>
      <c r="D21" s="155"/>
      <c r="E21" s="155"/>
      <c r="F21" s="155"/>
      <c r="G21" s="163"/>
      <c r="H21" s="163"/>
    </row>
    <row r="22" spans="1:8" ht="34.5" customHeight="1">
      <c r="A22" s="163"/>
      <c r="B22" s="546" t="s">
        <v>902</v>
      </c>
      <c r="C22" s="546"/>
      <c r="D22" s="546"/>
      <c r="E22" s="155"/>
      <c r="F22" s="155"/>
      <c r="G22" s="546" t="s">
        <v>903</v>
      </c>
      <c r="H22" s="546"/>
    </row>
    <row r="23" spans="1:8" ht="39.950000000000003" customHeight="1">
      <c r="A23" s="163"/>
      <c r="B23" s="248"/>
      <c r="C23" s="248"/>
      <c r="D23" s="248"/>
      <c r="E23" s="248"/>
      <c r="F23" s="151"/>
      <c r="G23" s="248"/>
      <c r="H23" s="248"/>
    </row>
    <row r="24" spans="1:8" ht="39.950000000000003" customHeight="1">
      <c r="A24" s="149"/>
      <c r="B24" s="140"/>
      <c r="C24" s="140"/>
      <c r="D24" s="140"/>
      <c r="E24" s="140"/>
      <c r="F24" s="140"/>
      <c r="G24" s="140"/>
      <c r="H24" s="140"/>
    </row>
    <row r="25" spans="1:8" ht="39.950000000000003" customHeight="1">
      <c r="A25" s="149"/>
      <c r="B25" s="140"/>
      <c r="C25" s="140"/>
      <c r="D25" s="140"/>
      <c r="E25" s="140"/>
      <c r="F25" s="140"/>
      <c r="G25" s="140"/>
      <c r="H25" s="140"/>
    </row>
    <row r="26" spans="1:8" ht="39.950000000000003" customHeight="1">
      <c r="A26" s="149"/>
      <c r="B26" s="140"/>
      <c r="C26" s="140"/>
      <c r="D26" s="140"/>
      <c r="E26" s="140"/>
      <c r="F26" s="140"/>
      <c r="G26" s="140"/>
      <c r="H26" s="140"/>
    </row>
    <row r="27" spans="1:8" ht="39.950000000000003" customHeight="1">
      <c r="A27" s="149"/>
      <c r="B27" s="140"/>
      <c r="C27" s="140"/>
      <c r="D27" s="140"/>
      <c r="E27" s="140"/>
      <c r="F27" s="140"/>
      <c r="G27" s="140"/>
      <c r="H27" s="140"/>
    </row>
    <row r="28" spans="1:8" ht="39.950000000000003" customHeight="1">
      <c r="A28" s="149"/>
      <c r="B28" s="140"/>
      <c r="C28" s="140"/>
      <c r="D28" s="140"/>
      <c r="E28" s="140"/>
      <c r="F28" s="140"/>
      <c r="G28" s="140"/>
      <c r="H28" s="140"/>
    </row>
    <row r="29" spans="1:8" ht="39.950000000000003" customHeight="1">
      <c r="A29" s="149"/>
      <c r="B29" s="140"/>
      <c r="C29" s="140"/>
      <c r="D29" s="140"/>
      <c r="E29" s="140"/>
      <c r="F29" s="140"/>
      <c r="G29" s="140"/>
      <c r="H29" s="140"/>
    </row>
    <row r="30" spans="1:8" ht="39.950000000000003" customHeight="1">
      <c r="A30" s="149"/>
      <c r="B30" s="140"/>
      <c r="C30" s="140"/>
      <c r="D30" s="140"/>
      <c r="E30" s="140"/>
      <c r="F30" s="140"/>
      <c r="G30" s="140"/>
      <c r="H30" s="140"/>
    </row>
    <row r="31" spans="1:8" ht="39.950000000000003" customHeight="1">
      <c r="A31" s="149"/>
      <c r="B31" s="140"/>
      <c r="C31" s="140"/>
      <c r="D31" s="140"/>
      <c r="E31" s="140"/>
      <c r="F31" s="140"/>
      <c r="G31" s="140"/>
      <c r="H31" s="140"/>
    </row>
    <row r="32" spans="1:8" ht="39.950000000000003" customHeight="1">
      <c r="A32" s="149"/>
      <c r="B32" s="140"/>
      <c r="C32" s="140"/>
      <c r="D32" s="140"/>
      <c r="E32" s="140"/>
      <c r="F32" s="140"/>
      <c r="G32" s="140"/>
      <c r="H32" s="140"/>
    </row>
    <row r="33" spans="1:8" ht="39.950000000000003" customHeight="1">
      <c r="A33" s="149"/>
      <c r="B33" s="140"/>
      <c r="C33" s="140"/>
      <c r="D33" s="140"/>
      <c r="E33" s="140"/>
      <c r="F33" s="140"/>
      <c r="G33" s="140"/>
      <c r="H33" s="140"/>
    </row>
    <row r="34" spans="1:8" ht="39.950000000000003" customHeight="1">
      <c r="A34" s="149"/>
      <c r="B34" s="140"/>
      <c r="C34" s="140"/>
      <c r="D34" s="140"/>
      <c r="E34" s="140"/>
      <c r="F34" s="140"/>
      <c r="G34" s="140"/>
      <c r="H34" s="140"/>
    </row>
    <row r="35" spans="1:8" ht="39.950000000000003" customHeight="1">
      <c r="A35" s="149"/>
      <c r="B35" s="140"/>
      <c r="C35" s="140"/>
      <c r="D35" s="140"/>
      <c r="E35" s="140"/>
      <c r="F35" s="140"/>
      <c r="G35" s="140"/>
      <c r="H35" s="140"/>
    </row>
    <row r="36" spans="1:8" ht="39.950000000000003" customHeight="1">
      <c r="A36" s="149"/>
      <c r="B36" s="140"/>
      <c r="C36" s="140"/>
      <c r="D36" s="140"/>
      <c r="E36" s="140"/>
      <c r="F36" s="140"/>
      <c r="G36" s="140"/>
      <c r="H36" s="140"/>
    </row>
    <row r="37" spans="1:8" ht="39.950000000000003" customHeight="1">
      <c r="A37" s="149"/>
      <c r="B37" s="140"/>
      <c r="C37" s="140"/>
      <c r="D37" s="140"/>
      <c r="E37" s="140"/>
      <c r="F37" s="140"/>
      <c r="G37" s="140"/>
      <c r="H37" s="140"/>
    </row>
    <row r="38" spans="1:8" ht="39.950000000000003" customHeight="1">
      <c r="A38" s="149"/>
      <c r="B38" s="140"/>
      <c r="C38" s="140"/>
      <c r="D38" s="140"/>
      <c r="E38" s="140"/>
      <c r="F38" s="140"/>
      <c r="G38" s="140"/>
      <c r="H38" s="140"/>
    </row>
    <row r="39" spans="1:8" ht="39.950000000000003" customHeight="1">
      <c r="A39" s="149"/>
      <c r="B39" s="140"/>
      <c r="C39" s="140"/>
      <c r="D39" s="140"/>
      <c r="E39" s="140"/>
      <c r="F39" s="140"/>
      <c r="G39" s="140"/>
      <c r="H39" s="140"/>
    </row>
    <row r="40" spans="1:8" ht="39.950000000000003" customHeight="1">
      <c r="A40" s="149"/>
      <c r="B40" s="140"/>
      <c r="C40" s="140"/>
      <c r="D40" s="140"/>
      <c r="E40" s="140"/>
      <c r="F40" s="140"/>
      <c r="G40" s="140"/>
      <c r="H40" s="140"/>
    </row>
    <row r="41" spans="1:8" ht="39.950000000000003" customHeight="1">
      <c r="A41" s="149"/>
      <c r="B41" s="140"/>
      <c r="C41" s="140"/>
      <c r="D41" s="140"/>
      <c r="E41" s="140"/>
      <c r="F41" s="140"/>
      <c r="G41" s="140"/>
      <c r="H41" s="140"/>
    </row>
    <row r="42" spans="1:8" ht="39.950000000000003" customHeight="1">
      <c r="A42" s="149"/>
      <c r="B42" s="140"/>
      <c r="C42" s="140"/>
      <c r="D42" s="140"/>
      <c r="E42" s="140"/>
      <c r="F42" s="140"/>
      <c r="G42" s="140"/>
      <c r="H42" s="140"/>
    </row>
    <row r="43" spans="1:8" ht="39.950000000000003" customHeight="1">
      <c r="A43" s="149"/>
      <c r="B43" s="140"/>
      <c r="C43" s="140"/>
      <c r="D43" s="140"/>
      <c r="E43" s="140"/>
      <c r="F43" s="140"/>
      <c r="G43" s="140"/>
      <c r="H43" s="140"/>
    </row>
    <row r="44" spans="1:8" ht="39.950000000000003" customHeight="1">
      <c r="A44" s="149"/>
      <c r="B44" s="140"/>
      <c r="C44" s="140"/>
      <c r="D44" s="140"/>
      <c r="E44" s="140"/>
      <c r="F44" s="140"/>
      <c r="G44" s="140"/>
      <c r="H44" s="140"/>
    </row>
    <row r="45" spans="1:8" ht="39.950000000000003" customHeight="1">
      <c r="A45" s="149"/>
      <c r="B45" s="140"/>
      <c r="C45" s="140"/>
      <c r="D45" s="140"/>
      <c r="E45" s="140"/>
      <c r="F45" s="140"/>
      <c r="G45" s="140"/>
      <c r="H45" s="140"/>
    </row>
    <row r="46" spans="1:8" ht="39.950000000000003" customHeight="1">
      <c r="A46" s="149"/>
      <c r="B46" s="140"/>
      <c r="C46" s="140"/>
      <c r="D46" s="140"/>
      <c r="E46" s="140"/>
      <c r="F46" s="140"/>
      <c r="G46" s="140"/>
      <c r="H46" s="140"/>
    </row>
    <row r="47" spans="1:8" ht="39.950000000000003" customHeight="1">
      <c r="A47" s="149"/>
      <c r="B47" s="140"/>
      <c r="C47" s="140"/>
      <c r="D47" s="140"/>
      <c r="E47" s="140"/>
      <c r="F47" s="140"/>
      <c r="G47" s="140"/>
      <c r="H47" s="140"/>
    </row>
    <row r="48" spans="1:8" ht="39.950000000000003" customHeight="1">
      <c r="A48" s="149"/>
      <c r="B48" s="140"/>
      <c r="C48" s="140"/>
      <c r="D48" s="140"/>
      <c r="E48" s="140"/>
      <c r="F48" s="140"/>
      <c r="G48" s="140"/>
      <c r="H48" s="140"/>
    </row>
    <row r="49" spans="1:16" ht="39.950000000000003" customHeight="1">
      <c r="A49" s="149"/>
      <c r="B49" s="140"/>
      <c r="C49" s="140"/>
      <c r="D49" s="140"/>
      <c r="E49" s="140"/>
      <c r="F49" s="140"/>
      <c r="G49" s="140"/>
      <c r="H49" s="140"/>
    </row>
    <row r="50" spans="1:16" ht="39.950000000000003" customHeight="1">
      <c r="A50" s="149"/>
      <c r="B50" s="140"/>
      <c r="C50" s="140"/>
      <c r="D50" s="140"/>
      <c r="E50" s="140"/>
      <c r="F50" s="140"/>
      <c r="G50" s="140"/>
      <c r="H50" s="140"/>
    </row>
    <row r="51" spans="1:16" ht="39.950000000000003" customHeight="1">
      <c r="A51" s="149"/>
      <c r="B51" s="140"/>
      <c r="C51" s="140"/>
      <c r="D51" s="140"/>
      <c r="E51" s="140"/>
      <c r="F51" s="140"/>
      <c r="G51" s="140"/>
      <c r="H51" s="140"/>
    </row>
    <row r="52" spans="1:16" ht="39.950000000000003" customHeight="1">
      <c r="A52" s="149"/>
      <c r="B52" s="140"/>
      <c r="C52" s="140"/>
      <c r="D52" s="140"/>
      <c r="E52" s="140"/>
      <c r="F52" s="140"/>
      <c r="G52" s="140"/>
      <c r="H52" s="140"/>
    </row>
    <row r="53" spans="1:16" ht="39.950000000000003" customHeight="1">
      <c r="A53" s="149"/>
      <c r="B53" s="140"/>
      <c r="C53" s="140"/>
      <c r="D53" s="140"/>
      <c r="E53" s="140"/>
      <c r="F53" s="140"/>
      <c r="G53" s="140"/>
      <c r="H53" s="140"/>
    </row>
    <row r="54" spans="1:16" ht="39.950000000000003" customHeight="1">
      <c r="A54" s="149"/>
      <c r="B54" s="140"/>
      <c r="C54" s="140"/>
      <c r="D54" s="140"/>
      <c r="E54" s="140"/>
      <c r="F54" s="140"/>
      <c r="G54" s="140"/>
      <c r="H54" s="140"/>
    </row>
    <row r="55" spans="1:16" ht="39.950000000000003" customHeight="1">
      <c r="A55" s="149"/>
      <c r="B55" s="140"/>
      <c r="C55" s="140"/>
      <c r="D55" s="140"/>
      <c r="E55" s="140"/>
      <c r="F55" s="140"/>
      <c r="G55" s="140"/>
      <c r="H55" s="140"/>
    </row>
    <row r="56" spans="1:16" ht="39.950000000000003" customHeight="1">
      <c r="A56" s="149"/>
      <c r="B56" s="140"/>
      <c r="C56" s="140"/>
      <c r="D56" s="140"/>
      <c r="E56" s="140"/>
      <c r="F56" s="140"/>
      <c r="G56" s="140"/>
      <c r="H56" s="140"/>
    </row>
    <row r="57" spans="1:16" ht="39.950000000000003" customHeight="1">
      <c r="A57" s="149"/>
      <c r="B57" s="140"/>
      <c r="C57" s="140"/>
      <c r="D57" s="140"/>
      <c r="E57" s="140"/>
      <c r="F57" s="140"/>
      <c r="G57" s="140"/>
      <c r="H57" s="140"/>
    </row>
    <row r="58" spans="1:16" s="121" customFormat="1" ht="76.5" customHeight="1">
      <c r="A58" s="76">
        <v>5</v>
      </c>
      <c r="B58" s="458" t="s">
        <v>904</v>
      </c>
      <c r="C58" s="458"/>
      <c r="D58" s="458"/>
      <c r="E58" s="458"/>
      <c r="F58" s="77" t="s">
        <v>905</v>
      </c>
      <c r="G58" s="187"/>
      <c r="H58" s="140"/>
      <c r="I58" s="182"/>
      <c r="J58" s="209" t="s">
        <v>90</v>
      </c>
      <c r="K58" s="182"/>
      <c r="L58" s="80">
        <v>1</v>
      </c>
      <c r="M58" s="81">
        <f t="shared" ref="M58" si="0">K58*L58</f>
        <v>0</v>
      </c>
      <c r="N58" s="189"/>
      <c r="O58" s="83">
        <f t="shared" ref="O58" si="1">ROUNDUP(SUM(M58:N58),0)</f>
        <v>0</v>
      </c>
      <c r="P58" s="232"/>
    </row>
    <row r="59" spans="1:16" ht="39.950000000000003" customHeight="1">
      <c r="A59" s="149"/>
      <c r="B59" s="140"/>
      <c r="C59" s="140"/>
      <c r="D59" s="140"/>
      <c r="E59" s="140"/>
      <c r="F59" s="140"/>
      <c r="G59" s="140"/>
      <c r="H59" s="140"/>
    </row>
    <row r="60" spans="1:16" ht="39.950000000000003" customHeight="1">
      <c r="A60" s="149"/>
      <c r="B60" s="140"/>
      <c r="C60" s="140"/>
      <c r="D60" s="140"/>
      <c r="E60" s="140"/>
      <c r="F60" s="140"/>
      <c r="G60" s="140"/>
      <c r="H60" s="140"/>
    </row>
    <row r="61" spans="1:16" ht="39.950000000000003" customHeight="1">
      <c r="A61" s="149"/>
      <c r="B61" s="140"/>
      <c r="C61" s="140"/>
      <c r="D61" s="140"/>
      <c r="E61" s="140"/>
      <c r="F61" s="140"/>
      <c r="G61" s="140"/>
      <c r="H61" s="140"/>
      <c r="L61" s="182">
        <v>1</v>
      </c>
    </row>
    <row r="62" spans="1:16" ht="39.950000000000003" customHeight="1">
      <c r="A62" s="149"/>
      <c r="B62" s="140"/>
      <c r="C62" s="140"/>
      <c r="D62" s="140"/>
      <c r="E62" s="140"/>
      <c r="F62" s="140"/>
      <c r="G62" s="140"/>
      <c r="H62" s="140"/>
      <c r="L62" s="182">
        <v>1</v>
      </c>
    </row>
    <row r="63" spans="1:16" ht="39.950000000000003" customHeight="1">
      <c r="A63" s="149"/>
      <c r="B63" s="140"/>
      <c r="C63" s="140"/>
      <c r="D63" s="140"/>
      <c r="E63" s="140"/>
      <c r="F63" s="140"/>
      <c r="G63" s="140"/>
      <c r="H63" s="140"/>
      <c r="L63" s="182">
        <v>6.6666666666666666E-2</v>
      </c>
    </row>
    <row r="64" spans="1:16" ht="39.950000000000003" customHeight="1">
      <c r="A64" s="149"/>
      <c r="B64" s="140"/>
      <c r="C64" s="140"/>
      <c r="D64" s="140"/>
      <c r="E64" s="140"/>
      <c r="F64" s="140"/>
      <c r="G64" s="140"/>
      <c r="H64" s="140"/>
      <c r="L64" s="182">
        <v>0.13333333333333333</v>
      </c>
    </row>
    <row r="65" spans="1:8" ht="39.950000000000003" customHeight="1">
      <c r="A65" s="149"/>
      <c r="B65" s="140"/>
      <c r="C65" s="140"/>
      <c r="D65" s="140"/>
      <c r="E65" s="140"/>
      <c r="F65" s="140"/>
      <c r="G65" s="140"/>
      <c r="H65" s="140"/>
    </row>
    <row r="66" spans="1:8" ht="39.950000000000003" customHeight="1">
      <c r="A66" s="149"/>
      <c r="B66" s="140"/>
      <c r="C66" s="140"/>
      <c r="D66" s="140"/>
      <c r="E66" s="140"/>
      <c r="F66" s="140"/>
      <c r="G66" s="140"/>
      <c r="H66" s="140"/>
    </row>
    <row r="67" spans="1:8" ht="39.950000000000003" customHeight="1">
      <c r="A67" s="149"/>
      <c r="B67" s="140"/>
      <c r="C67" s="140"/>
      <c r="D67" s="140"/>
      <c r="E67" s="140"/>
      <c r="F67" s="140"/>
      <c r="G67" s="140"/>
      <c r="H67" s="140"/>
    </row>
    <row r="78" spans="1:8">
      <c r="B78" s="182">
        <f>D25</f>
        <v>0</v>
      </c>
      <c r="C78" s="249" t="s">
        <v>906</v>
      </c>
    </row>
  </sheetData>
  <mergeCells count="19">
    <mergeCell ref="B58:E58"/>
    <mergeCell ref="G22:H22"/>
    <mergeCell ref="C11:F11"/>
    <mergeCell ref="C12:F12"/>
    <mergeCell ref="C13:F13"/>
    <mergeCell ref="C14:F14"/>
    <mergeCell ref="C15:F15"/>
    <mergeCell ref="C16:F16"/>
    <mergeCell ref="C17:F17"/>
    <mergeCell ref="C18:F18"/>
    <mergeCell ref="C19:F19"/>
    <mergeCell ref="C20:F20"/>
    <mergeCell ref="B22:D22"/>
    <mergeCell ref="C10:F10"/>
    <mergeCell ref="B4:C4"/>
    <mergeCell ref="B5:C5"/>
    <mergeCell ref="B6:C6"/>
    <mergeCell ref="B7:C7"/>
    <mergeCell ref="B8:C8"/>
  </mergeCells>
  <printOptions horizontalCentered="1"/>
  <pageMargins left="0.25" right="0.25" top="0.75303030303030305" bottom="0.75" header="0.3" footer="0.3"/>
  <pageSetup paperSize="9" scale="72"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3" max="7"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70" zoomScaleNormal="70" workbookViewId="0">
      <selection activeCell="A53" sqref="A53"/>
    </sheetView>
  </sheetViews>
  <sheetFormatPr defaultColWidth="9.140625" defaultRowHeight="15"/>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949"/>
  <sheetViews>
    <sheetView view="pageBreakPreview" zoomScale="55" zoomScaleNormal="85" zoomScaleSheetLayoutView="55" workbookViewId="0">
      <selection activeCell="C14" sqref="C14"/>
    </sheetView>
  </sheetViews>
  <sheetFormatPr defaultColWidth="14.42578125" defaultRowHeight="21"/>
  <cols>
    <col min="1" max="1" width="6.42578125" style="38" customWidth="1"/>
    <col min="2" max="2" width="58" style="38" customWidth="1"/>
    <col min="3" max="3" width="68.85546875" style="38" customWidth="1"/>
    <col min="4" max="4" width="18.42578125" style="38" customWidth="1"/>
    <col min="5" max="6" width="16.42578125" style="38" customWidth="1"/>
    <col min="7" max="7" width="15.140625" style="38" hidden="1" customWidth="1"/>
    <col min="8" max="13" width="15.140625" style="38" customWidth="1"/>
    <col min="14" max="26" width="8" style="38" customWidth="1"/>
    <col min="27" max="16384" width="14.42578125" style="38"/>
  </cols>
  <sheetData>
    <row r="1" spans="1:26" s="35" customFormat="1" ht="30.75" customHeight="1">
      <c r="A1" s="32"/>
      <c r="B1" s="32" t="s">
        <v>907</v>
      </c>
      <c r="C1" s="32" t="s">
        <v>908</v>
      </c>
      <c r="D1" s="32"/>
      <c r="E1" s="564"/>
      <c r="F1" s="564"/>
      <c r="G1" s="564"/>
      <c r="H1" s="32"/>
      <c r="I1" s="32"/>
      <c r="J1" s="33"/>
      <c r="K1" s="34"/>
      <c r="L1" s="34"/>
      <c r="M1" s="34"/>
      <c r="N1" s="34"/>
      <c r="O1" s="34"/>
      <c r="P1" s="34"/>
      <c r="Q1" s="34"/>
      <c r="R1" s="34"/>
      <c r="S1" s="34"/>
      <c r="T1" s="34"/>
      <c r="U1" s="34"/>
      <c r="V1" s="34"/>
      <c r="W1" s="34"/>
      <c r="X1" s="34"/>
      <c r="Y1" s="34"/>
      <c r="Z1" s="34"/>
    </row>
    <row r="2" spans="1:26" s="35" customFormat="1" ht="30.75" customHeight="1" thickBot="1">
      <c r="A2" s="36"/>
      <c r="B2" s="36" t="s">
        <v>909</v>
      </c>
      <c r="C2" s="36" t="str">
        <f>'1. CUTTING DOCKET'!$D$7</f>
        <v>SS25CS009</v>
      </c>
      <c r="D2" s="36"/>
      <c r="E2" s="565" t="s">
        <v>910</v>
      </c>
      <c r="F2" s="565"/>
      <c r="G2" s="565"/>
      <c r="H2" s="565"/>
      <c r="I2" s="565"/>
      <c r="J2" s="566"/>
      <c r="K2" s="34"/>
      <c r="L2" s="34"/>
      <c r="M2" s="34"/>
      <c r="N2" s="34"/>
      <c r="O2" s="34"/>
      <c r="P2" s="34"/>
      <c r="Q2" s="34"/>
      <c r="R2" s="34"/>
      <c r="S2" s="34"/>
      <c r="T2" s="34"/>
      <c r="U2" s="34"/>
      <c r="V2" s="34"/>
      <c r="W2" s="34"/>
      <c r="X2" s="34"/>
      <c r="Y2" s="34"/>
      <c r="Z2" s="34"/>
    </row>
    <row r="3" spans="1:26" s="35" customFormat="1" ht="30.75" customHeight="1">
      <c r="A3" s="36"/>
      <c r="B3" s="36"/>
      <c r="C3" s="36"/>
      <c r="D3" s="36"/>
      <c r="E3" s="48"/>
      <c r="F3" s="48"/>
      <c r="G3" s="48"/>
      <c r="H3" s="567" t="s">
        <v>911</v>
      </c>
      <c r="I3" s="567"/>
      <c r="J3" s="567"/>
      <c r="K3" s="34"/>
      <c r="L3" s="34"/>
      <c r="M3" s="34"/>
      <c r="N3" s="34"/>
      <c r="O3" s="34"/>
      <c r="P3" s="34"/>
      <c r="Q3" s="34"/>
      <c r="R3" s="34"/>
      <c r="S3" s="34"/>
      <c r="T3" s="34"/>
      <c r="U3" s="34"/>
      <c r="V3" s="34"/>
      <c r="W3" s="34"/>
      <c r="X3" s="34"/>
      <c r="Y3" s="34"/>
      <c r="Z3" s="34"/>
    </row>
    <row r="4" spans="1:26" s="51" customFormat="1" ht="48.75" customHeight="1">
      <c r="A4" s="49" t="s">
        <v>912</v>
      </c>
      <c r="B4" s="50" t="s">
        <v>913</v>
      </c>
      <c r="C4" s="50" t="s">
        <v>914</v>
      </c>
      <c r="D4" s="50" t="s">
        <v>915</v>
      </c>
      <c r="E4" s="50" t="s">
        <v>916</v>
      </c>
      <c r="F4" s="50" t="s">
        <v>917</v>
      </c>
      <c r="G4" s="50" t="s">
        <v>918</v>
      </c>
      <c r="H4" s="50" t="s">
        <v>37</v>
      </c>
      <c r="I4" s="50" t="s">
        <v>38</v>
      </c>
      <c r="J4" s="50" t="s">
        <v>39</v>
      </c>
      <c r="K4" s="50" t="s">
        <v>40</v>
      </c>
      <c r="L4" s="50" t="s">
        <v>41</v>
      </c>
      <c r="M4" s="50" t="s">
        <v>42</v>
      </c>
    </row>
    <row r="5" spans="1:26" s="41" customFormat="1" ht="39.75" customHeight="1">
      <c r="A5" s="40">
        <v>1</v>
      </c>
      <c r="B5" s="45" t="s">
        <v>919</v>
      </c>
      <c r="C5" s="46" t="s">
        <v>920</v>
      </c>
      <c r="D5" s="44" t="b">
        <v>1</v>
      </c>
      <c r="E5" s="44" t="s">
        <v>921</v>
      </c>
      <c r="F5" s="42">
        <v>43832</v>
      </c>
      <c r="G5" s="43">
        <v>25</v>
      </c>
      <c r="H5" s="43">
        <v>26</v>
      </c>
      <c r="I5" s="47">
        <v>27</v>
      </c>
      <c r="J5" s="47">
        <v>28</v>
      </c>
      <c r="K5" s="47">
        <v>29</v>
      </c>
      <c r="L5" s="47">
        <v>30</v>
      </c>
      <c r="M5" s="94">
        <v>30</v>
      </c>
    </row>
    <row r="6" spans="1:26" s="41" customFormat="1" ht="39.75" customHeight="1">
      <c r="A6" s="40">
        <v>2</v>
      </c>
      <c r="B6" s="45" t="s">
        <v>922</v>
      </c>
      <c r="C6" s="46" t="s">
        <v>693</v>
      </c>
      <c r="D6" s="44" t="b">
        <v>1</v>
      </c>
      <c r="E6" s="44" t="s">
        <v>921</v>
      </c>
      <c r="F6" s="42">
        <v>43838</v>
      </c>
      <c r="G6" s="43">
        <v>1</v>
      </c>
      <c r="H6" s="43">
        <v>1</v>
      </c>
      <c r="I6" s="44">
        <v>1</v>
      </c>
      <c r="J6" s="44">
        <v>1</v>
      </c>
      <c r="K6" s="44">
        <v>1</v>
      </c>
      <c r="L6" s="44">
        <v>1</v>
      </c>
      <c r="M6" s="44">
        <v>1</v>
      </c>
    </row>
    <row r="7" spans="1:26" s="41" customFormat="1" ht="39.75" customHeight="1">
      <c r="A7" s="40">
        <v>3</v>
      </c>
      <c r="B7" s="45" t="s">
        <v>923</v>
      </c>
      <c r="C7" s="46" t="s">
        <v>924</v>
      </c>
      <c r="D7" s="44" t="b">
        <v>1</v>
      </c>
      <c r="E7" s="44" t="s">
        <v>921</v>
      </c>
      <c r="F7" s="42">
        <v>43832</v>
      </c>
      <c r="G7" s="43">
        <v>7.5</v>
      </c>
      <c r="H7" s="95" t="s">
        <v>925</v>
      </c>
      <c r="I7" s="44" t="s">
        <v>925</v>
      </c>
      <c r="J7" s="44" t="s">
        <v>925</v>
      </c>
      <c r="K7" s="44" t="s">
        <v>925</v>
      </c>
      <c r="L7" s="44">
        <v>8</v>
      </c>
      <c r="M7" s="44">
        <v>8</v>
      </c>
    </row>
    <row r="8" spans="1:26" s="41" customFormat="1" ht="39.75" customHeight="1">
      <c r="A8" s="40">
        <v>4</v>
      </c>
      <c r="B8" s="45" t="s">
        <v>926</v>
      </c>
      <c r="C8" s="46" t="s">
        <v>927</v>
      </c>
      <c r="D8" s="44" t="b">
        <v>1</v>
      </c>
      <c r="E8" s="44" t="s">
        <v>921</v>
      </c>
      <c r="F8" s="42">
        <v>43834</v>
      </c>
      <c r="G8" s="43">
        <v>3.5</v>
      </c>
      <c r="H8" s="95" t="s">
        <v>928</v>
      </c>
      <c r="I8" s="44" t="s">
        <v>928</v>
      </c>
      <c r="J8" s="44" t="s">
        <v>928</v>
      </c>
      <c r="K8" s="44" t="s">
        <v>928</v>
      </c>
      <c r="L8" s="44">
        <v>4</v>
      </c>
      <c r="M8" s="44">
        <v>4</v>
      </c>
    </row>
    <row r="9" spans="1:26" s="41" customFormat="1" ht="39.75" customHeight="1">
      <c r="A9" s="40">
        <v>5</v>
      </c>
      <c r="B9" s="45" t="s">
        <v>929</v>
      </c>
      <c r="C9" s="46" t="s">
        <v>930</v>
      </c>
      <c r="D9" s="44" t="b">
        <v>1</v>
      </c>
      <c r="E9" s="44" t="s">
        <v>921</v>
      </c>
      <c r="F9" s="42">
        <v>43834</v>
      </c>
      <c r="G9" s="43">
        <v>1</v>
      </c>
      <c r="H9" s="43">
        <v>1</v>
      </c>
      <c r="I9" s="44">
        <v>1</v>
      </c>
      <c r="J9" s="44">
        <v>1</v>
      </c>
      <c r="K9" s="44">
        <v>1</v>
      </c>
      <c r="L9" s="44">
        <v>1</v>
      </c>
      <c r="M9" s="44">
        <v>1</v>
      </c>
    </row>
    <row r="10" spans="1:26" s="41" customFormat="1" ht="39.75" customHeight="1">
      <c r="A10" s="40">
        <v>6</v>
      </c>
      <c r="B10" s="45" t="s">
        <v>931</v>
      </c>
      <c r="C10" s="46" t="s">
        <v>932</v>
      </c>
      <c r="D10" s="44" t="b">
        <v>1</v>
      </c>
      <c r="E10" s="44" t="s">
        <v>921</v>
      </c>
      <c r="F10" s="42">
        <v>43832</v>
      </c>
      <c r="G10" s="43">
        <v>15</v>
      </c>
      <c r="H10" s="43">
        <v>17</v>
      </c>
      <c r="I10" s="44">
        <v>19</v>
      </c>
      <c r="J10" s="44">
        <v>21</v>
      </c>
      <c r="K10" s="44">
        <v>23</v>
      </c>
      <c r="L10" s="44" t="s">
        <v>933</v>
      </c>
      <c r="M10" s="44" t="s">
        <v>934</v>
      </c>
    </row>
    <row r="11" spans="1:26" s="41" customFormat="1" ht="39.75" customHeight="1">
      <c r="A11" s="40">
        <v>7</v>
      </c>
      <c r="B11" s="45" t="s">
        <v>935</v>
      </c>
      <c r="C11" s="46" t="s">
        <v>936</v>
      </c>
      <c r="D11" s="44" t="b">
        <v>1</v>
      </c>
      <c r="E11" s="44" t="s">
        <v>921</v>
      </c>
      <c r="F11" s="42">
        <v>43832</v>
      </c>
      <c r="G11" s="43">
        <v>16.5</v>
      </c>
      <c r="H11" s="43">
        <v>18.5</v>
      </c>
      <c r="I11" s="44" t="s">
        <v>937</v>
      </c>
      <c r="J11" s="44" t="s">
        <v>938</v>
      </c>
      <c r="K11" s="44" t="s">
        <v>939</v>
      </c>
      <c r="L11" s="44" t="s">
        <v>940</v>
      </c>
      <c r="M11" s="44" t="s">
        <v>941</v>
      </c>
    </row>
    <row r="12" spans="1:26" s="41" customFormat="1" ht="39.75" customHeight="1">
      <c r="A12" s="40">
        <v>8</v>
      </c>
      <c r="B12" s="45" t="s">
        <v>942</v>
      </c>
      <c r="C12" s="46" t="s">
        <v>943</v>
      </c>
      <c r="D12" s="44" t="b">
        <v>1</v>
      </c>
      <c r="E12" s="44" t="s">
        <v>944</v>
      </c>
      <c r="F12" s="42">
        <v>43832</v>
      </c>
      <c r="G12" s="43">
        <v>16.5</v>
      </c>
      <c r="H12" s="43">
        <v>18.5</v>
      </c>
      <c r="I12" s="44" t="s">
        <v>937</v>
      </c>
      <c r="J12" s="44" t="s">
        <v>938</v>
      </c>
      <c r="K12" s="44" t="s">
        <v>939</v>
      </c>
      <c r="L12" s="44" t="s">
        <v>940</v>
      </c>
      <c r="M12" s="44" t="s">
        <v>941</v>
      </c>
    </row>
    <row r="13" spans="1:26" s="41" customFormat="1" ht="39.75" customHeight="1">
      <c r="A13" s="40">
        <v>9</v>
      </c>
      <c r="B13" s="45" t="s">
        <v>945</v>
      </c>
      <c r="C13" s="46" t="s">
        <v>946</v>
      </c>
      <c r="D13" s="44" t="b">
        <v>1</v>
      </c>
      <c r="E13" s="44" t="s">
        <v>944</v>
      </c>
      <c r="F13" s="42">
        <v>43834</v>
      </c>
      <c r="G13" s="43">
        <v>8.5</v>
      </c>
      <c r="H13" s="43">
        <v>9</v>
      </c>
      <c r="I13" s="44" t="s">
        <v>947</v>
      </c>
      <c r="J13" s="44">
        <v>10</v>
      </c>
      <c r="K13" s="44" t="s">
        <v>948</v>
      </c>
      <c r="L13" s="44">
        <v>11</v>
      </c>
      <c r="M13" s="44" t="s">
        <v>949</v>
      </c>
    </row>
    <row r="14" spans="1:26" s="41" customFormat="1" ht="39.75" customHeight="1">
      <c r="A14" s="40">
        <v>10</v>
      </c>
      <c r="B14" s="45" t="s">
        <v>950</v>
      </c>
      <c r="C14" s="46" t="s">
        <v>951</v>
      </c>
      <c r="D14" s="44" t="b">
        <v>1</v>
      </c>
      <c r="E14" s="44" t="s">
        <v>921</v>
      </c>
      <c r="F14" s="42">
        <v>43834</v>
      </c>
      <c r="G14" s="43">
        <v>6.875</v>
      </c>
      <c r="H14" s="43">
        <v>7.25</v>
      </c>
      <c r="I14" s="44" t="s">
        <v>952</v>
      </c>
      <c r="J14" s="44">
        <v>8</v>
      </c>
      <c r="K14" s="44" t="s">
        <v>953</v>
      </c>
      <c r="L14" s="44" t="s">
        <v>954</v>
      </c>
      <c r="M14" s="44" t="s">
        <v>954</v>
      </c>
    </row>
    <row r="15" spans="1:26" s="41" customFormat="1" ht="39.75" customHeight="1">
      <c r="A15" s="40">
        <v>11</v>
      </c>
      <c r="B15" s="45" t="s">
        <v>955</v>
      </c>
      <c r="C15" s="46" t="s">
        <v>956</v>
      </c>
      <c r="D15" s="44" t="b">
        <v>1</v>
      </c>
      <c r="E15" s="44" t="s">
        <v>944</v>
      </c>
      <c r="F15" s="42">
        <v>43834</v>
      </c>
      <c r="G15" s="43">
        <v>7.75</v>
      </c>
      <c r="H15" s="43">
        <v>8.25</v>
      </c>
      <c r="I15" s="44" t="s">
        <v>954</v>
      </c>
      <c r="J15" s="44" t="s">
        <v>957</v>
      </c>
      <c r="K15" s="44" t="s">
        <v>958</v>
      </c>
      <c r="L15" s="44" t="s">
        <v>959</v>
      </c>
      <c r="M15" s="44" t="s">
        <v>960</v>
      </c>
    </row>
    <row r="16" spans="1:26" s="41" customFormat="1" ht="39.75" customHeight="1">
      <c r="A16" s="40">
        <v>12</v>
      </c>
      <c r="B16" s="45" t="s">
        <v>961</v>
      </c>
      <c r="C16" s="46" t="s">
        <v>962</v>
      </c>
      <c r="D16" s="44" t="b">
        <v>1</v>
      </c>
      <c r="E16" s="44" t="s">
        <v>921</v>
      </c>
      <c r="F16" s="42">
        <v>43834</v>
      </c>
      <c r="G16" s="43">
        <v>7</v>
      </c>
      <c r="H16" s="43">
        <v>7.5</v>
      </c>
      <c r="I16" s="44">
        <v>8</v>
      </c>
      <c r="J16" s="44" t="s">
        <v>963</v>
      </c>
      <c r="K16" s="44">
        <v>9</v>
      </c>
      <c r="L16" s="44" t="s">
        <v>947</v>
      </c>
      <c r="M16" s="44">
        <v>10</v>
      </c>
    </row>
    <row r="17" spans="1:13" s="41" customFormat="1" ht="39.75" customHeight="1">
      <c r="A17" s="40">
        <v>13</v>
      </c>
      <c r="B17" s="45" t="s">
        <v>964</v>
      </c>
      <c r="C17" s="46" t="s">
        <v>965</v>
      </c>
      <c r="D17" s="44" t="b">
        <v>1</v>
      </c>
      <c r="E17" s="44" t="s">
        <v>921</v>
      </c>
      <c r="F17" s="42">
        <v>43838</v>
      </c>
      <c r="G17" s="42">
        <v>44020</v>
      </c>
      <c r="H17" s="42">
        <v>44020</v>
      </c>
      <c r="I17" s="42">
        <v>44020</v>
      </c>
      <c r="J17" s="42">
        <v>44020</v>
      </c>
      <c r="K17" s="42">
        <v>44020</v>
      </c>
      <c r="L17" s="42">
        <v>44020</v>
      </c>
      <c r="M17" s="42">
        <v>44020</v>
      </c>
    </row>
    <row r="18" spans="1:13" ht="12.75" customHeight="1">
      <c r="C18" s="37"/>
      <c r="D18" s="37"/>
      <c r="E18" s="39"/>
      <c r="F18" s="39"/>
      <c r="G18" s="39"/>
      <c r="H18" s="39"/>
      <c r="I18" s="39"/>
      <c r="J18" s="39"/>
      <c r="K18" s="37"/>
      <c r="L18" s="37"/>
    </row>
    <row r="19" spans="1:13" ht="12.75" customHeight="1">
      <c r="C19" s="37"/>
      <c r="D19" s="37"/>
      <c r="E19" s="39"/>
      <c r="F19" s="39"/>
      <c r="G19" s="39"/>
      <c r="H19" s="39"/>
      <c r="I19" s="39"/>
      <c r="J19" s="39"/>
      <c r="K19" s="37"/>
      <c r="L19" s="37"/>
    </row>
    <row r="20" spans="1:13" ht="12.75" customHeight="1">
      <c r="C20" s="37"/>
      <c r="D20" s="37"/>
      <c r="E20" s="39"/>
      <c r="F20" s="39"/>
      <c r="G20" s="39"/>
      <c r="H20" s="39"/>
      <c r="I20" s="39"/>
      <c r="J20" s="39"/>
      <c r="K20" s="37"/>
      <c r="L20" s="37"/>
    </row>
    <row r="21" spans="1:13" ht="12.75" customHeight="1">
      <c r="C21" s="37"/>
      <c r="D21" s="37"/>
      <c r="E21" s="39"/>
      <c r="F21" s="39"/>
      <c r="G21" s="39"/>
      <c r="H21" s="39"/>
      <c r="I21" s="39"/>
      <c r="J21" s="39"/>
      <c r="K21" s="37"/>
      <c r="L21" s="37"/>
    </row>
    <row r="22" spans="1:13" ht="12.75" customHeight="1">
      <c r="C22" s="37"/>
      <c r="D22" s="37"/>
      <c r="E22" s="39"/>
      <c r="F22" s="39"/>
      <c r="G22" s="39"/>
      <c r="H22" s="39"/>
      <c r="I22" s="39"/>
      <c r="J22" s="39"/>
      <c r="K22" s="37"/>
      <c r="L22" s="37"/>
    </row>
    <row r="23" spans="1:13" ht="12.75" customHeight="1">
      <c r="C23" s="37"/>
      <c r="D23" s="37"/>
      <c r="E23" s="39"/>
      <c r="F23" s="39"/>
      <c r="G23" s="39"/>
      <c r="H23" s="39"/>
      <c r="I23" s="39"/>
      <c r="J23" s="39"/>
      <c r="K23" s="37"/>
      <c r="L23" s="37"/>
    </row>
    <row r="24" spans="1:13" ht="12.75" customHeight="1">
      <c r="C24" s="37"/>
      <c r="D24" s="37"/>
      <c r="E24" s="39"/>
      <c r="F24" s="39"/>
      <c r="G24" s="39"/>
      <c r="H24" s="39"/>
      <c r="I24" s="39"/>
      <c r="J24" s="39"/>
      <c r="K24" s="37"/>
      <c r="L24" s="37"/>
    </row>
    <row r="25" spans="1:13" ht="12.75" customHeight="1">
      <c r="C25" s="37"/>
      <c r="D25" s="37"/>
      <c r="E25" s="39"/>
      <c r="F25" s="39"/>
      <c r="G25" s="39"/>
      <c r="H25" s="39"/>
      <c r="I25" s="39"/>
      <c r="J25" s="39"/>
      <c r="K25" s="37"/>
      <c r="L25" s="37"/>
    </row>
    <row r="26" spans="1:13" ht="12.75" customHeight="1">
      <c r="C26" s="37"/>
      <c r="D26" s="37"/>
      <c r="E26" s="39"/>
      <c r="F26" s="39"/>
      <c r="G26" s="39"/>
      <c r="H26" s="39"/>
      <c r="I26" s="39"/>
      <c r="J26" s="39"/>
      <c r="K26" s="37"/>
      <c r="L26" s="37"/>
    </row>
    <row r="27" spans="1:13" ht="12.75" customHeight="1">
      <c r="C27" s="37"/>
      <c r="D27" s="37"/>
      <c r="E27" s="39"/>
      <c r="F27" s="39"/>
      <c r="G27" s="39"/>
      <c r="H27" s="39"/>
      <c r="I27" s="39"/>
      <c r="J27" s="39"/>
      <c r="K27" s="37"/>
      <c r="L27" s="37"/>
    </row>
    <row r="28" spans="1:13" ht="12.75" customHeight="1">
      <c r="C28" s="37"/>
      <c r="D28" s="37"/>
      <c r="E28" s="39"/>
      <c r="F28" s="39"/>
      <c r="G28" s="39"/>
      <c r="H28" s="39"/>
      <c r="I28" s="39"/>
      <c r="J28" s="39"/>
      <c r="K28" s="37"/>
      <c r="L28" s="37"/>
    </row>
    <row r="29" spans="1:13" ht="12.75" customHeight="1">
      <c r="C29" s="37"/>
      <c r="D29" s="37"/>
      <c r="E29" s="39"/>
      <c r="F29" s="39"/>
      <c r="G29" s="39"/>
      <c r="H29" s="39"/>
      <c r="I29" s="39"/>
      <c r="J29" s="39"/>
      <c r="K29" s="37"/>
      <c r="L29" s="37"/>
    </row>
    <row r="30" spans="1:13" ht="12.75" customHeight="1">
      <c r="C30" s="37"/>
      <c r="D30" s="37"/>
      <c r="E30" s="39"/>
      <c r="F30" s="39"/>
      <c r="G30" s="39"/>
      <c r="H30" s="39"/>
      <c r="I30" s="39"/>
      <c r="J30" s="39"/>
      <c r="K30" s="37"/>
      <c r="L30" s="37"/>
    </row>
    <row r="31" spans="1:13" ht="12.75" customHeight="1">
      <c r="C31" s="37"/>
      <c r="D31" s="37"/>
      <c r="E31" s="39"/>
      <c r="F31" s="39"/>
      <c r="G31" s="39"/>
      <c r="H31" s="39"/>
      <c r="I31" s="39"/>
      <c r="J31" s="39"/>
      <c r="K31" s="37"/>
      <c r="L31" s="37"/>
    </row>
    <row r="32" spans="1:13" ht="12.75" customHeight="1">
      <c r="C32" s="37"/>
      <c r="D32" s="37"/>
      <c r="E32" s="39"/>
      <c r="F32" s="39"/>
      <c r="G32" s="39"/>
      <c r="H32" s="39"/>
      <c r="I32" s="39"/>
      <c r="J32" s="39"/>
      <c r="K32" s="37"/>
      <c r="L32" s="37"/>
    </row>
    <row r="33" spans="3:12" ht="12.75" customHeight="1">
      <c r="C33" s="37"/>
      <c r="D33" s="37"/>
      <c r="E33" s="39"/>
      <c r="F33" s="39"/>
      <c r="G33" s="39"/>
      <c r="H33" s="39"/>
      <c r="I33" s="39"/>
      <c r="J33" s="39"/>
      <c r="K33" s="37"/>
      <c r="L33" s="37"/>
    </row>
    <row r="34" spans="3:12" ht="12.75" customHeight="1">
      <c r="C34" s="37"/>
      <c r="D34" s="37"/>
      <c r="E34" s="39"/>
      <c r="F34" s="39"/>
      <c r="G34" s="39"/>
      <c r="H34" s="39"/>
      <c r="I34" s="39"/>
      <c r="J34" s="39"/>
      <c r="K34" s="37"/>
      <c r="L34" s="37"/>
    </row>
    <row r="35" spans="3:12" ht="12.75" customHeight="1">
      <c r="C35" s="37"/>
      <c r="D35" s="37"/>
      <c r="E35" s="39"/>
      <c r="F35" s="39"/>
      <c r="G35" s="39"/>
      <c r="H35" s="39"/>
      <c r="I35" s="39"/>
      <c r="J35" s="39"/>
      <c r="K35" s="37"/>
      <c r="L35" s="37"/>
    </row>
    <row r="36" spans="3:12" ht="12.75" customHeight="1">
      <c r="C36" s="37"/>
      <c r="D36" s="37"/>
      <c r="E36" s="39"/>
      <c r="F36" s="39"/>
      <c r="G36" s="39"/>
      <c r="H36" s="39"/>
      <c r="I36" s="39"/>
      <c r="J36" s="39"/>
      <c r="K36" s="37"/>
      <c r="L36" s="37"/>
    </row>
    <row r="37" spans="3:12" ht="12.75" customHeight="1">
      <c r="C37" s="37"/>
      <c r="D37" s="37"/>
      <c r="E37" s="39"/>
      <c r="F37" s="39"/>
      <c r="G37" s="39"/>
      <c r="H37" s="39"/>
      <c r="I37" s="39"/>
      <c r="J37" s="39"/>
      <c r="K37" s="37"/>
      <c r="L37" s="37"/>
    </row>
    <row r="38" spans="3:12" ht="12.75" customHeight="1">
      <c r="C38" s="37"/>
      <c r="D38" s="37"/>
      <c r="E38" s="39"/>
      <c r="F38" s="39"/>
      <c r="G38" s="39"/>
      <c r="H38" s="39"/>
      <c r="I38" s="39"/>
      <c r="J38" s="39"/>
      <c r="K38" s="37"/>
      <c r="L38" s="37"/>
    </row>
    <row r="39" spans="3:12" ht="12.75" customHeight="1">
      <c r="C39" s="37"/>
      <c r="D39" s="37"/>
      <c r="E39" s="39"/>
      <c r="F39" s="39"/>
      <c r="G39" s="39"/>
      <c r="H39" s="39"/>
      <c r="I39" s="39"/>
      <c r="J39" s="39"/>
      <c r="K39" s="37"/>
      <c r="L39" s="37"/>
    </row>
    <row r="40" spans="3:12" ht="12.75" customHeight="1">
      <c r="C40" s="37"/>
      <c r="D40" s="37"/>
      <c r="E40" s="39"/>
      <c r="F40" s="39"/>
      <c r="G40" s="39"/>
      <c r="H40" s="39"/>
      <c r="I40" s="39"/>
      <c r="J40" s="39"/>
      <c r="K40" s="37"/>
      <c r="L40" s="37"/>
    </row>
    <row r="41" spans="3:12" ht="12.75" customHeight="1">
      <c r="C41" s="37"/>
      <c r="D41" s="37"/>
      <c r="E41" s="39"/>
      <c r="F41" s="39"/>
      <c r="G41" s="39"/>
      <c r="H41" s="39"/>
      <c r="I41" s="39"/>
      <c r="J41" s="39"/>
      <c r="K41" s="37"/>
      <c r="L41" s="37"/>
    </row>
    <row r="42" spans="3:12" ht="12.75" customHeight="1">
      <c r="C42" s="37"/>
      <c r="D42" s="37"/>
      <c r="E42" s="39"/>
      <c r="F42" s="39"/>
      <c r="G42" s="39"/>
      <c r="H42" s="39"/>
      <c r="I42" s="39"/>
      <c r="J42" s="39"/>
      <c r="K42" s="37"/>
      <c r="L42" s="37"/>
    </row>
    <row r="43" spans="3:12" ht="12.75" customHeight="1">
      <c r="C43" s="37"/>
      <c r="D43" s="37"/>
      <c r="E43" s="39"/>
      <c r="F43" s="39"/>
      <c r="G43" s="39"/>
      <c r="H43" s="39"/>
      <c r="I43" s="39"/>
      <c r="J43" s="39"/>
      <c r="K43" s="37"/>
      <c r="L43" s="37"/>
    </row>
    <row r="44" spans="3:12" ht="12.75" customHeight="1">
      <c r="C44" s="37"/>
      <c r="D44" s="37"/>
      <c r="E44" s="39"/>
      <c r="F44" s="39"/>
      <c r="G44" s="39"/>
      <c r="H44" s="39"/>
      <c r="I44" s="39"/>
      <c r="J44" s="39"/>
      <c r="K44" s="37"/>
      <c r="L44" s="37"/>
    </row>
    <row r="45" spans="3:12" ht="12.75" customHeight="1">
      <c r="C45" s="37"/>
      <c r="D45" s="37"/>
      <c r="E45" s="39"/>
      <c r="F45" s="39"/>
      <c r="G45" s="39"/>
      <c r="H45" s="39"/>
      <c r="I45" s="39"/>
      <c r="J45" s="39"/>
      <c r="K45" s="37"/>
      <c r="L45" s="37"/>
    </row>
    <row r="46" spans="3:12" ht="12.75" customHeight="1">
      <c r="C46" s="37"/>
      <c r="D46" s="37"/>
      <c r="E46" s="39"/>
      <c r="F46" s="39"/>
      <c r="G46" s="39"/>
      <c r="H46" s="39"/>
      <c r="I46" s="39"/>
      <c r="J46" s="39"/>
      <c r="K46" s="37"/>
      <c r="L46" s="37"/>
    </row>
    <row r="47" spans="3:12" ht="12.75" customHeight="1">
      <c r="C47" s="37"/>
      <c r="D47" s="37"/>
      <c r="E47" s="39"/>
      <c r="F47" s="39"/>
      <c r="G47" s="39"/>
      <c r="H47" s="39"/>
      <c r="I47" s="39"/>
      <c r="J47" s="39"/>
      <c r="K47" s="37"/>
      <c r="L47" s="37"/>
    </row>
    <row r="48" spans="3:12" ht="12.75" customHeight="1">
      <c r="C48" s="37"/>
      <c r="D48" s="37"/>
      <c r="E48" s="39"/>
      <c r="F48" s="39"/>
      <c r="G48" s="39"/>
      <c r="H48" s="39"/>
      <c r="I48" s="39"/>
      <c r="J48" s="39"/>
      <c r="K48" s="37"/>
      <c r="L48" s="37"/>
    </row>
    <row r="49" spans="3:12" ht="12.75" customHeight="1">
      <c r="C49" s="37"/>
      <c r="D49" s="37"/>
      <c r="E49" s="39"/>
      <c r="F49" s="39"/>
      <c r="G49" s="39"/>
      <c r="H49" s="39"/>
      <c r="I49" s="39"/>
      <c r="J49" s="39"/>
      <c r="K49" s="37"/>
      <c r="L49" s="37"/>
    </row>
    <row r="50" spans="3:12" ht="12.75" customHeight="1">
      <c r="C50" s="37"/>
      <c r="D50" s="37"/>
      <c r="E50" s="39"/>
      <c r="F50" s="39"/>
      <c r="G50" s="39"/>
      <c r="H50" s="39"/>
      <c r="I50" s="39"/>
      <c r="J50" s="39"/>
      <c r="K50" s="37"/>
      <c r="L50" s="37"/>
    </row>
    <row r="51" spans="3:12" ht="12.75" customHeight="1">
      <c r="C51" s="37"/>
      <c r="D51" s="37"/>
      <c r="E51" s="39"/>
      <c r="F51" s="39"/>
      <c r="G51" s="39"/>
      <c r="H51" s="39"/>
      <c r="I51" s="39"/>
      <c r="J51" s="39"/>
      <c r="K51" s="37"/>
      <c r="L51" s="37"/>
    </row>
    <row r="52" spans="3:12" ht="12.75" customHeight="1">
      <c r="C52" s="37"/>
      <c r="D52" s="37"/>
      <c r="E52" s="39"/>
      <c r="F52" s="39"/>
      <c r="G52" s="39"/>
      <c r="H52" s="39"/>
      <c r="I52" s="39"/>
      <c r="J52" s="39"/>
      <c r="K52" s="37"/>
      <c r="L52" s="37"/>
    </row>
    <row r="53" spans="3:12" ht="12.75" customHeight="1">
      <c r="C53" s="37"/>
      <c r="D53" s="37"/>
      <c r="E53" s="39"/>
      <c r="F53" s="39"/>
      <c r="G53" s="39"/>
      <c r="H53" s="39"/>
      <c r="I53" s="39"/>
      <c r="J53" s="39"/>
      <c r="K53" s="37"/>
      <c r="L53" s="37"/>
    </row>
    <row r="54" spans="3:12" ht="12.75" customHeight="1">
      <c r="C54" s="37"/>
      <c r="D54" s="37"/>
      <c r="E54" s="39"/>
      <c r="F54" s="39"/>
      <c r="G54" s="39"/>
      <c r="H54" s="39"/>
      <c r="I54" s="39"/>
      <c r="J54" s="39"/>
      <c r="K54" s="37"/>
      <c r="L54" s="37"/>
    </row>
    <row r="55" spans="3:12" ht="12.75" customHeight="1">
      <c r="C55" s="37"/>
      <c r="D55" s="37"/>
      <c r="E55" s="39"/>
      <c r="F55" s="39"/>
      <c r="G55" s="39"/>
      <c r="H55" s="39"/>
      <c r="I55" s="39"/>
      <c r="J55" s="39"/>
      <c r="K55" s="37"/>
      <c r="L55" s="37"/>
    </row>
    <row r="56" spans="3:12" ht="12.75" customHeight="1">
      <c r="C56" s="37"/>
      <c r="D56" s="37"/>
      <c r="E56" s="39"/>
      <c r="F56" s="39"/>
      <c r="G56" s="39"/>
      <c r="H56" s="39"/>
      <c r="I56" s="39"/>
      <c r="J56" s="39"/>
      <c r="K56" s="37"/>
      <c r="L56" s="37"/>
    </row>
    <row r="57" spans="3:12" ht="12.75" customHeight="1">
      <c r="C57" s="37"/>
      <c r="D57" s="37"/>
      <c r="E57" s="39"/>
      <c r="F57" s="39"/>
      <c r="G57" s="39"/>
      <c r="H57" s="39"/>
      <c r="I57" s="39"/>
      <c r="J57" s="39"/>
      <c r="K57" s="37"/>
      <c r="L57" s="37"/>
    </row>
    <row r="58" spans="3:12" ht="12.75" customHeight="1">
      <c r="C58" s="37"/>
      <c r="D58" s="37"/>
      <c r="E58" s="39"/>
      <c r="F58" s="39"/>
      <c r="G58" s="39"/>
      <c r="H58" s="39"/>
      <c r="I58" s="39"/>
      <c r="J58" s="39"/>
      <c r="K58" s="37"/>
      <c r="L58" s="37"/>
    </row>
    <row r="59" spans="3:12" ht="12.75" customHeight="1">
      <c r="C59" s="37"/>
      <c r="D59" s="37"/>
      <c r="E59" s="39"/>
      <c r="F59" s="39"/>
      <c r="G59" s="39"/>
      <c r="H59" s="39"/>
      <c r="I59" s="39"/>
      <c r="J59" s="39"/>
      <c r="K59" s="37"/>
      <c r="L59" s="37"/>
    </row>
    <row r="60" spans="3:12" ht="12.75" customHeight="1">
      <c r="C60" s="37"/>
      <c r="D60" s="37"/>
      <c r="E60" s="39"/>
      <c r="F60" s="39"/>
      <c r="G60" s="39"/>
      <c r="H60" s="39"/>
      <c r="I60" s="39"/>
      <c r="J60" s="39"/>
      <c r="K60" s="37"/>
      <c r="L60" s="37"/>
    </row>
    <row r="61" spans="3:12" ht="12.75" customHeight="1">
      <c r="C61" s="37"/>
      <c r="D61" s="37"/>
      <c r="E61" s="39"/>
      <c r="F61" s="39"/>
      <c r="G61" s="39"/>
      <c r="H61" s="39"/>
      <c r="I61" s="39"/>
      <c r="J61" s="39"/>
      <c r="K61" s="37"/>
      <c r="L61" s="37"/>
    </row>
    <row r="62" spans="3:12" ht="12.75" customHeight="1">
      <c r="C62" s="37"/>
      <c r="D62" s="37"/>
      <c r="E62" s="39"/>
      <c r="F62" s="39"/>
      <c r="G62" s="39"/>
      <c r="H62" s="39"/>
      <c r="I62" s="39"/>
      <c r="J62" s="39"/>
      <c r="K62" s="37"/>
      <c r="L62" s="37"/>
    </row>
    <row r="63" spans="3:12" ht="12.75" customHeight="1">
      <c r="C63" s="37"/>
      <c r="D63" s="37"/>
      <c r="E63" s="39"/>
      <c r="F63" s="39"/>
      <c r="G63" s="39"/>
      <c r="H63" s="39"/>
      <c r="I63" s="39"/>
      <c r="J63" s="39"/>
      <c r="K63" s="37"/>
      <c r="L63" s="37"/>
    </row>
    <row r="64" spans="3:12" ht="12.75" customHeight="1">
      <c r="C64" s="37"/>
      <c r="D64" s="37"/>
      <c r="E64" s="39"/>
      <c r="F64" s="39"/>
      <c r="G64" s="39"/>
      <c r="H64" s="39"/>
      <c r="I64" s="39"/>
      <c r="J64" s="39"/>
      <c r="K64" s="37"/>
      <c r="L64" s="37"/>
    </row>
    <row r="65" spans="3:12" ht="12.75" customHeight="1">
      <c r="C65" s="37"/>
      <c r="D65" s="37"/>
      <c r="E65" s="39"/>
      <c r="F65" s="39"/>
      <c r="G65" s="39"/>
      <c r="H65" s="39"/>
      <c r="I65" s="39"/>
      <c r="J65" s="39"/>
      <c r="K65" s="37"/>
      <c r="L65" s="37"/>
    </row>
    <row r="66" spans="3:12" ht="12.75" customHeight="1">
      <c r="C66" s="37"/>
      <c r="D66" s="37"/>
      <c r="E66" s="39"/>
      <c r="F66" s="39"/>
      <c r="G66" s="39"/>
      <c r="H66" s="39"/>
      <c r="I66" s="39"/>
      <c r="J66" s="39"/>
      <c r="K66" s="37"/>
      <c r="L66" s="37"/>
    </row>
    <row r="67" spans="3:12" ht="12.75" customHeight="1">
      <c r="C67" s="37"/>
      <c r="D67" s="37"/>
      <c r="E67" s="39"/>
      <c r="F67" s="39"/>
      <c r="G67" s="39"/>
      <c r="H67" s="39"/>
      <c r="I67" s="39"/>
      <c r="J67" s="39"/>
      <c r="K67" s="37"/>
      <c r="L67" s="37"/>
    </row>
    <row r="68" spans="3:12" ht="12.75" customHeight="1">
      <c r="C68" s="37"/>
      <c r="D68" s="37"/>
      <c r="E68" s="39"/>
      <c r="F68" s="39"/>
      <c r="G68" s="39"/>
      <c r="H68" s="39"/>
      <c r="I68" s="39"/>
      <c r="J68" s="39"/>
      <c r="K68" s="37"/>
      <c r="L68" s="37"/>
    </row>
    <row r="69" spans="3:12" ht="12.75" customHeight="1">
      <c r="C69" s="37"/>
      <c r="D69" s="37"/>
      <c r="E69" s="39"/>
      <c r="F69" s="39"/>
      <c r="G69" s="39"/>
      <c r="H69" s="39"/>
      <c r="I69" s="39"/>
      <c r="J69" s="39"/>
      <c r="K69" s="37"/>
      <c r="L69" s="37"/>
    </row>
    <row r="70" spans="3:12" ht="12.75" customHeight="1">
      <c r="C70" s="37"/>
      <c r="D70" s="37"/>
      <c r="E70" s="39"/>
      <c r="F70" s="39"/>
      <c r="G70" s="39"/>
      <c r="H70" s="39"/>
      <c r="I70" s="39"/>
      <c r="J70" s="39"/>
      <c r="K70" s="37"/>
      <c r="L70" s="37"/>
    </row>
    <row r="71" spans="3:12" ht="12.75" customHeight="1">
      <c r="C71" s="37"/>
      <c r="D71" s="37"/>
      <c r="E71" s="39"/>
      <c r="F71" s="39"/>
      <c r="G71" s="39"/>
      <c r="H71" s="39"/>
      <c r="I71" s="39"/>
      <c r="J71" s="39"/>
      <c r="K71" s="37"/>
      <c r="L71" s="37"/>
    </row>
    <row r="72" spans="3:12" ht="12.75" customHeight="1">
      <c r="C72" s="37"/>
      <c r="D72" s="37"/>
      <c r="E72" s="39"/>
      <c r="F72" s="39"/>
      <c r="G72" s="39"/>
      <c r="H72" s="39"/>
      <c r="I72" s="39"/>
      <c r="J72" s="39"/>
      <c r="K72" s="37"/>
      <c r="L72" s="37"/>
    </row>
    <row r="73" spans="3:12" ht="12.75" customHeight="1">
      <c r="C73" s="37"/>
      <c r="D73" s="37"/>
      <c r="E73" s="39"/>
      <c r="F73" s="39"/>
      <c r="G73" s="39"/>
      <c r="H73" s="39"/>
      <c r="I73" s="39"/>
      <c r="J73" s="39"/>
      <c r="K73" s="37"/>
      <c r="L73" s="37"/>
    </row>
    <row r="74" spans="3:12" ht="12.75" customHeight="1">
      <c r="C74" s="37"/>
      <c r="D74" s="37"/>
      <c r="E74" s="39"/>
      <c r="F74" s="39"/>
      <c r="G74" s="39"/>
      <c r="H74" s="39"/>
      <c r="I74" s="39"/>
      <c r="J74" s="39"/>
      <c r="K74" s="37"/>
      <c r="L74" s="37"/>
    </row>
    <row r="75" spans="3:12" ht="12.75" customHeight="1">
      <c r="C75" s="37"/>
      <c r="D75" s="37"/>
      <c r="E75" s="39"/>
      <c r="F75" s="39"/>
      <c r="G75" s="39"/>
      <c r="H75" s="39"/>
      <c r="I75" s="39"/>
      <c r="J75" s="39"/>
      <c r="K75" s="37"/>
      <c r="L75" s="37"/>
    </row>
    <row r="76" spans="3:12" ht="12.75" customHeight="1">
      <c r="C76" s="37"/>
      <c r="D76" s="37"/>
      <c r="E76" s="39"/>
      <c r="F76" s="39"/>
      <c r="G76" s="39"/>
      <c r="H76" s="39"/>
      <c r="I76" s="39"/>
      <c r="J76" s="39"/>
      <c r="K76" s="37"/>
      <c r="L76" s="37"/>
    </row>
    <row r="77" spans="3:12" ht="12.75" customHeight="1">
      <c r="C77" s="37"/>
      <c r="D77" s="37"/>
      <c r="E77" s="39"/>
      <c r="F77" s="39"/>
      <c r="G77" s="39"/>
      <c r="H77" s="39"/>
      <c r="I77" s="39"/>
      <c r="J77" s="39"/>
      <c r="K77" s="37"/>
      <c r="L77" s="37"/>
    </row>
    <row r="78" spans="3:12" ht="12.75" customHeight="1">
      <c r="C78" s="37"/>
      <c r="D78" s="37"/>
      <c r="E78" s="39"/>
      <c r="F78" s="39"/>
      <c r="G78" s="39"/>
      <c r="H78" s="39"/>
      <c r="I78" s="39"/>
      <c r="J78" s="39"/>
      <c r="K78" s="37"/>
      <c r="L78" s="37"/>
    </row>
    <row r="79" spans="3:12" ht="12.75" customHeight="1">
      <c r="C79" s="37"/>
      <c r="D79" s="37"/>
      <c r="E79" s="39"/>
      <c r="F79" s="39"/>
      <c r="G79" s="39"/>
      <c r="H79" s="39"/>
      <c r="I79" s="39"/>
      <c r="J79" s="39"/>
      <c r="K79" s="37"/>
      <c r="L79" s="37"/>
    </row>
    <row r="80" spans="3:12" ht="12.75" customHeight="1">
      <c r="C80" s="37"/>
      <c r="D80" s="37"/>
      <c r="E80" s="39"/>
      <c r="F80" s="39"/>
      <c r="G80" s="39"/>
      <c r="H80" s="39"/>
      <c r="I80" s="39"/>
      <c r="J80" s="39"/>
      <c r="K80" s="37"/>
      <c r="L80" s="37"/>
    </row>
    <row r="81" spans="3:12" ht="12.75" customHeight="1">
      <c r="C81" s="37"/>
      <c r="D81" s="37"/>
      <c r="E81" s="39"/>
      <c r="F81" s="39"/>
      <c r="G81" s="39"/>
      <c r="H81" s="39"/>
      <c r="I81" s="39"/>
      <c r="J81" s="39"/>
      <c r="K81" s="37"/>
      <c r="L81" s="37"/>
    </row>
    <row r="82" spans="3:12" ht="12.75" customHeight="1">
      <c r="C82" s="37"/>
      <c r="D82" s="37"/>
      <c r="E82" s="39"/>
      <c r="F82" s="39"/>
      <c r="G82" s="39"/>
      <c r="H82" s="39"/>
      <c r="I82" s="39"/>
      <c r="J82" s="39"/>
      <c r="K82" s="37"/>
      <c r="L82" s="37"/>
    </row>
    <row r="83" spans="3:12" ht="12.75" customHeight="1">
      <c r="C83" s="37"/>
      <c r="D83" s="37"/>
      <c r="E83" s="39"/>
      <c r="F83" s="39"/>
      <c r="G83" s="39"/>
      <c r="H83" s="39"/>
      <c r="I83" s="39"/>
      <c r="J83" s="39"/>
      <c r="K83" s="37"/>
      <c r="L83" s="37"/>
    </row>
    <row r="84" spans="3:12" ht="12.75" customHeight="1">
      <c r="C84" s="37"/>
      <c r="D84" s="37"/>
      <c r="E84" s="39"/>
      <c r="F84" s="39"/>
      <c r="G84" s="39"/>
      <c r="H84" s="39"/>
      <c r="I84" s="39"/>
      <c r="J84" s="39"/>
      <c r="K84" s="37"/>
      <c r="L84" s="37"/>
    </row>
    <row r="85" spans="3:12" ht="12.75" customHeight="1">
      <c r="C85" s="37"/>
      <c r="D85" s="37"/>
      <c r="E85" s="39"/>
      <c r="F85" s="39"/>
      <c r="G85" s="39"/>
      <c r="H85" s="39"/>
      <c r="I85" s="39"/>
      <c r="J85" s="39"/>
      <c r="K85" s="37"/>
      <c r="L85" s="37"/>
    </row>
    <row r="86" spans="3:12" ht="12.75" customHeight="1">
      <c r="C86" s="37"/>
      <c r="D86" s="37"/>
      <c r="E86" s="39"/>
      <c r="F86" s="39"/>
      <c r="G86" s="39"/>
      <c r="H86" s="39"/>
      <c r="I86" s="39"/>
      <c r="J86" s="39"/>
      <c r="K86" s="37"/>
      <c r="L86" s="37"/>
    </row>
    <row r="87" spans="3:12" ht="12.75" customHeight="1">
      <c r="C87" s="37"/>
      <c r="D87" s="37"/>
      <c r="E87" s="39"/>
      <c r="F87" s="39"/>
      <c r="G87" s="39"/>
      <c r="H87" s="39"/>
      <c r="I87" s="39"/>
      <c r="J87" s="39"/>
      <c r="K87" s="37"/>
      <c r="L87" s="37"/>
    </row>
    <row r="88" spans="3:12" ht="12.75" customHeight="1">
      <c r="C88" s="37"/>
      <c r="D88" s="37"/>
      <c r="E88" s="39"/>
      <c r="F88" s="39"/>
      <c r="G88" s="39"/>
      <c r="H88" s="39"/>
      <c r="I88" s="39"/>
      <c r="J88" s="39"/>
      <c r="K88" s="37"/>
      <c r="L88" s="37"/>
    </row>
    <row r="89" spans="3:12" ht="12.75" customHeight="1">
      <c r="C89" s="37"/>
      <c r="D89" s="37"/>
      <c r="E89" s="39"/>
      <c r="F89" s="39"/>
      <c r="G89" s="39"/>
      <c r="H89" s="39"/>
      <c r="I89" s="39"/>
      <c r="J89" s="39"/>
      <c r="K89" s="37"/>
      <c r="L89" s="37"/>
    </row>
    <row r="90" spans="3:12" ht="12.75" customHeight="1">
      <c r="C90" s="37"/>
      <c r="D90" s="37"/>
      <c r="E90" s="39"/>
      <c r="F90" s="39"/>
      <c r="G90" s="39"/>
      <c r="H90" s="39"/>
      <c r="I90" s="39"/>
      <c r="J90" s="39"/>
      <c r="K90" s="37"/>
      <c r="L90" s="37"/>
    </row>
    <row r="91" spans="3:12" ht="12.75" customHeight="1">
      <c r="C91" s="37"/>
      <c r="D91" s="37"/>
      <c r="E91" s="39"/>
      <c r="F91" s="39"/>
      <c r="G91" s="39"/>
      <c r="H91" s="39"/>
      <c r="I91" s="39"/>
      <c r="J91" s="39"/>
      <c r="K91" s="37"/>
      <c r="L91" s="37"/>
    </row>
    <row r="92" spans="3:12" ht="12.75" customHeight="1">
      <c r="C92" s="37"/>
      <c r="D92" s="37"/>
      <c r="E92" s="39"/>
      <c r="F92" s="39"/>
      <c r="G92" s="39"/>
      <c r="H92" s="39"/>
      <c r="I92" s="39"/>
      <c r="J92" s="39"/>
      <c r="K92" s="37"/>
      <c r="L92" s="37"/>
    </row>
    <row r="93" spans="3:12" ht="12.75" customHeight="1">
      <c r="C93" s="37"/>
      <c r="D93" s="37"/>
      <c r="E93" s="39"/>
      <c r="F93" s="39"/>
      <c r="G93" s="39"/>
      <c r="H93" s="39"/>
      <c r="I93" s="39"/>
      <c r="J93" s="39"/>
      <c r="K93" s="37"/>
      <c r="L93" s="37"/>
    </row>
    <row r="94" spans="3:12" ht="12.75" customHeight="1">
      <c r="C94" s="37"/>
      <c r="D94" s="37"/>
      <c r="E94" s="39"/>
      <c r="F94" s="39"/>
      <c r="G94" s="39"/>
      <c r="H94" s="39"/>
      <c r="I94" s="39"/>
      <c r="J94" s="39"/>
      <c r="K94" s="37"/>
      <c r="L94" s="37"/>
    </row>
    <row r="95" spans="3:12" ht="12.75" customHeight="1">
      <c r="C95" s="37"/>
      <c r="D95" s="37"/>
      <c r="E95" s="39"/>
      <c r="F95" s="39"/>
      <c r="G95" s="39"/>
      <c r="H95" s="39"/>
      <c r="I95" s="39"/>
      <c r="J95" s="39"/>
      <c r="K95" s="37"/>
      <c r="L95" s="37"/>
    </row>
    <row r="96" spans="3:12" ht="12.75" customHeight="1">
      <c r="C96" s="37"/>
      <c r="D96" s="37"/>
      <c r="E96" s="39"/>
      <c r="F96" s="39"/>
      <c r="G96" s="39"/>
      <c r="H96" s="39"/>
      <c r="I96" s="39"/>
      <c r="J96" s="39"/>
      <c r="K96" s="37"/>
      <c r="L96" s="37"/>
    </row>
    <row r="97" spans="3:12" ht="12.75" customHeight="1">
      <c r="C97" s="37"/>
      <c r="D97" s="37"/>
      <c r="E97" s="39"/>
      <c r="F97" s="39"/>
      <c r="G97" s="39"/>
      <c r="H97" s="39"/>
      <c r="I97" s="39"/>
      <c r="J97" s="39"/>
      <c r="K97" s="37"/>
      <c r="L97" s="37"/>
    </row>
    <row r="98" spans="3:12" ht="12.75" customHeight="1">
      <c r="C98" s="37"/>
      <c r="D98" s="37"/>
      <c r="E98" s="39"/>
      <c r="F98" s="39"/>
      <c r="G98" s="39"/>
      <c r="H98" s="39"/>
      <c r="I98" s="39"/>
      <c r="J98" s="39"/>
      <c r="K98" s="37"/>
      <c r="L98" s="37"/>
    </row>
    <row r="99" spans="3:12" ht="12.75" customHeight="1">
      <c r="C99" s="37"/>
      <c r="D99" s="37"/>
      <c r="E99" s="39"/>
      <c r="F99" s="39"/>
      <c r="G99" s="39"/>
      <c r="H99" s="39"/>
      <c r="I99" s="39"/>
      <c r="J99" s="39"/>
      <c r="K99" s="37"/>
      <c r="L99" s="37"/>
    </row>
    <row r="100" spans="3:12" ht="12.75" customHeight="1">
      <c r="C100" s="37"/>
      <c r="D100" s="37"/>
      <c r="E100" s="39"/>
      <c r="F100" s="39"/>
      <c r="G100" s="39"/>
      <c r="H100" s="39"/>
      <c r="I100" s="39"/>
      <c r="J100" s="39"/>
      <c r="K100" s="37"/>
      <c r="L100" s="37"/>
    </row>
    <row r="101" spans="3:12" ht="12.75" customHeight="1">
      <c r="C101" s="37"/>
      <c r="D101" s="37"/>
      <c r="E101" s="39"/>
      <c r="F101" s="39"/>
      <c r="G101" s="39"/>
      <c r="H101" s="39"/>
      <c r="I101" s="39"/>
      <c r="J101" s="39"/>
      <c r="K101" s="37"/>
      <c r="L101" s="37"/>
    </row>
    <row r="102" spans="3:12" ht="12.75" customHeight="1">
      <c r="C102" s="37"/>
      <c r="D102" s="37"/>
      <c r="E102" s="39"/>
      <c r="F102" s="39"/>
      <c r="G102" s="39"/>
      <c r="H102" s="39"/>
      <c r="I102" s="39"/>
      <c r="J102" s="39"/>
      <c r="K102" s="37"/>
      <c r="L102" s="37"/>
    </row>
    <row r="103" spans="3:12" ht="12.75" customHeight="1">
      <c r="C103" s="37"/>
      <c r="D103" s="37"/>
      <c r="E103" s="39"/>
      <c r="F103" s="39"/>
      <c r="G103" s="39"/>
      <c r="H103" s="39"/>
      <c r="I103" s="39"/>
      <c r="J103" s="39"/>
      <c r="K103" s="37"/>
      <c r="L103" s="37"/>
    </row>
    <row r="104" spans="3:12" ht="12.75" customHeight="1">
      <c r="C104" s="37"/>
      <c r="D104" s="37"/>
      <c r="E104" s="39"/>
      <c r="F104" s="39"/>
      <c r="G104" s="39"/>
      <c r="H104" s="39"/>
      <c r="I104" s="39"/>
      <c r="J104" s="39"/>
      <c r="K104" s="37"/>
      <c r="L104" s="37"/>
    </row>
    <row r="105" spans="3:12" ht="12.75" customHeight="1">
      <c r="C105" s="37"/>
      <c r="D105" s="37"/>
      <c r="E105" s="39"/>
      <c r="F105" s="39"/>
      <c r="G105" s="39"/>
      <c r="H105" s="39"/>
      <c r="I105" s="39"/>
      <c r="J105" s="39"/>
      <c r="K105" s="37"/>
      <c r="L105" s="37"/>
    </row>
    <row r="106" spans="3:12" ht="12.75" customHeight="1">
      <c r="C106" s="37"/>
      <c r="D106" s="37"/>
      <c r="E106" s="39"/>
      <c r="F106" s="39"/>
      <c r="G106" s="39"/>
      <c r="H106" s="39"/>
      <c r="I106" s="39"/>
      <c r="J106" s="39"/>
      <c r="K106" s="37"/>
      <c r="L106" s="37"/>
    </row>
    <row r="107" spans="3:12" ht="12.75" customHeight="1">
      <c r="C107" s="37"/>
      <c r="D107" s="37"/>
      <c r="E107" s="39"/>
      <c r="F107" s="39"/>
      <c r="G107" s="39"/>
      <c r="H107" s="39"/>
      <c r="I107" s="39"/>
      <c r="J107" s="39"/>
      <c r="K107" s="37"/>
      <c r="L107" s="37"/>
    </row>
    <row r="108" spans="3:12" ht="12.75" customHeight="1">
      <c r="C108" s="37"/>
      <c r="D108" s="37"/>
      <c r="E108" s="39"/>
      <c r="F108" s="39"/>
      <c r="G108" s="39"/>
      <c r="H108" s="39"/>
      <c r="I108" s="39"/>
      <c r="J108" s="39"/>
      <c r="K108" s="37"/>
      <c r="L108" s="37"/>
    </row>
    <row r="109" spans="3:12" ht="12.75" customHeight="1">
      <c r="C109" s="37"/>
      <c r="D109" s="37"/>
      <c r="E109" s="39"/>
      <c r="F109" s="39"/>
      <c r="G109" s="39"/>
      <c r="H109" s="39"/>
      <c r="I109" s="39"/>
      <c r="J109" s="39"/>
      <c r="K109" s="37"/>
      <c r="L109" s="37"/>
    </row>
    <row r="110" spans="3:12" ht="12.75" customHeight="1">
      <c r="C110" s="37"/>
      <c r="D110" s="37"/>
      <c r="E110" s="39"/>
      <c r="F110" s="39"/>
      <c r="G110" s="39"/>
      <c r="H110" s="39"/>
      <c r="I110" s="39"/>
      <c r="J110" s="39"/>
      <c r="K110" s="37"/>
      <c r="L110" s="37"/>
    </row>
    <row r="111" spans="3:12" ht="12.75" customHeight="1">
      <c r="C111" s="37"/>
      <c r="D111" s="37"/>
      <c r="E111" s="39"/>
      <c r="F111" s="39"/>
      <c r="G111" s="39"/>
      <c r="H111" s="39"/>
      <c r="I111" s="39"/>
      <c r="J111" s="39"/>
      <c r="K111" s="37"/>
      <c r="L111" s="37"/>
    </row>
    <row r="112" spans="3:12" ht="12.75" customHeight="1">
      <c r="C112" s="37"/>
      <c r="D112" s="37"/>
      <c r="E112" s="39"/>
      <c r="F112" s="39"/>
      <c r="G112" s="39"/>
      <c r="H112" s="39"/>
      <c r="I112" s="39"/>
      <c r="J112" s="39"/>
      <c r="K112" s="37"/>
      <c r="L112" s="37"/>
    </row>
    <row r="113" spans="3:12" ht="12.75" customHeight="1">
      <c r="C113" s="37"/>
      <c r="D113" s="37"/>
      <c r="E113" s="39"/>
      <c r="F113" s="39"/>
      <c r="G113" s="39"/>
      <c r="H113" s="39"/>
      <c r="I113" s="39"/>
      <c r="J113" s="39"/>
      <c r="K113" s="37"/>
      <c r="L113" s="37"/>
    </row>
    <row r="114" spans="3:12" ht="12.75" customHeight="1">
      <c r="C114" s="37"/>
      <c r="D114" s="37"/>
      <c r="E114" s="39"/>
      <c r="F114" s="39"/>
      <c r="G114" s="39"/>
      <c r="H114" s="39"/>
      <c r="I114" s="39"/>
      <c r="J114" s="39"/>
      <c r="K114" s="37"/>
      <c r="L114" s="37"/>
    </row>
    <row r="115" spans="3:12" ht="12.75" customHeight="1">
      <c r="C115" s="37"/>
      <c r="D115" s="37"/>
      <c r="K115" s="37"/>
      <c r="L115" s="37"/>
    </row>
    <row r="116" spans="3:12" ht="12.75" customHeight="1">
      <c r="C116" s="37"/>
      <c r="D116" s="37"/>
      <c r="K116" s="37"/>
      <c r="L116" s="37"/>
    </row>
    <row r="117" spans="3:12" ht="12.75" customHeight="1">
      <c r="C117" s="37"/>
      <c r="D117" s="37"/>
      <c r="K117" s="37"/>
      <c r="L117" s="37"/>
    </row>
    <row r="118" spans="3:12" ht="12.75" customHeight="1">
      <c r="C118" s="37"/>
      <c r="D118" s="37"/>
      <c r="K118" s="37"/>
      <c r="L118" s="37"/>
    </row>
    <row r="119" spans="3:12" ht="12.75" customHeight="1">
      <c r="C119" s="37"/>
      <c r="D119" s="37"/>
      <c r="K119" s="37"/>
      <c r="L119" s="37"/>
    </row>
    <row r="120" spans="3:12" ht="12.75" customHeight="1">
      <c r="C120" s="37"/>
      <c r="D120" s="37"/>
      <c r="K120" s="37"/>
      <c r="L120" s="37"/>
    </row>
    <row r="121" spans="3:12" ht="12.75" customHeight="1">
      <c r="C121" s="37"/>
      <c r="D121" s="37"/>
      <c r="K121" s="37"/>
      <c r="L121" s="37"/>
    </row>
    <row r="122" spans="3:12" ht="12.75" customHeight="1">
      <c r="C122" s="37"/>
      <c r="D122" s="37"/>
      <c r="K122" s="37"/>
      <c r="L122" s="37"/>
    </row>
    <row r="123" spans="3:12" ht="12.75" customHeight="1">
      <c r="C123" s="37"/>
      <c r="D123" s="37"/>
      <c r="K123" s="37"/>
      <c r="L123" s="37"/>
    </row>
    <row r="124" spans="3:12" ht="12.75" customHeight="1">
      <c r="C124" s="37"/>
      <c r="D124" s="37"/>
      <c r="K124" s="37"/>
      <c r="L124" s="37"/>
    </row>
    <row r="125" spans="3:12" ht="12.75" customHeight="1">
      <c r="C125" s="37"/>
      <c r="D125" s="37"/>
      <c r="K125" s="37"/>
      <c r="L125" s="37"/>
    </row>
    <row r="126" spans="3:12" ht="12.75" customHeight="1">
      <c r="C126" s="37"/>
      <c r="D126" s="37"/>
      <c r="K126" s="37"/>
      <c r="L126" s="37"/>
    </row>
    <row r="127" spans="3:12" ht="12.75" customHeight="1">
      <c r="C127" s="37"/>
      <c r="D127" s="37"/>
      <c r="K127" s="37"/>
      <c r="L127" s="37"/>
    </row>
    <row r="128" spans="3:12" ht="12.75" customHeight="1">
      <c r="C128" s="37"/>
      <c r="D128" s="37"/>
      <c r="K128" s="37"/>
      <c r="L128" s="37"/>
    </row>
    <row r="129" spans="3:12" ht="12.75" customHeight="1">
      <c r="C129" s="37"/>
      <c r="D129" s="37"/>
      <c r="K129" s="37"/>
      <c r="L129" s="37"/>
    </row>
    <row r="130" spans="3:12" ht="12.75" customHeight="1">
      <c r="C130" s="37"/>
      <c r="D130" s="37"/>
      <c r="K130" s="37"/>
      <c r="L130" s="37"/>
    </row>
    <row r="131" spans="3:12" ht="12.75" customHeight="1">
      <c r="C131" s="37"/>
      <c r="D131" s="37"/>
      <c r="K131" s="37"/>
      <c r="L131" s="37"/>
    </row>
    <row r="132" spans="3:12" ht="12.75" customHeight="1">
      <c r="C132" s="37"/>
      <c r="D132" s="37"/>
      <c r="K132" s="37"/>
      <c r="L132" s="37"/>
    </row>
    <row r="133" spans="3:12" ht="12.75" customHeight="1">
      <c r="C133" s="37"/>
      <c r="D133" s="37"/>
      <c r="K133" s="37"/>
      <c r="L133" s="37"/>
    </row>
    <row r="134" spans="3:12" ht="12.75" customHeight="1">
      <c r="C134" s="37"/>
      <c r="D134" s="37"/>
      <c r="K134" s="37"/>
      <c r="L134" s="37"/>
    </row>
    <row r="135" spans="3:12" ht="12.75" customHeight="1">
      <c r="C135" s="37"/>
      <c r="D135" s="37"/>
      <c r="K135" s="37"/>
      <c r="L135" s="37"/>
    </row>
    <row r="136" spans="3:12" ht="12.75" customHeight="1">
      <c r="C136" s="37"/>
      <c r="D136" s="37"/>
      <c r="K136" s="37"/>
      <c r="L136" s="37"/>
    </row>
    <row r="137" spans="3:12" ht="12.75" customHeight="1">
      <c r="C137" s="37"/>
      <c r="D137" s="37"/>
      <c r="K137" s="37"/>
      <c r="L137" s="37"/>
    </row>
    <row r="138" spans="3:12" ht="12.75" customHeight="1">
      <c r="C138" s="37"/>
      <c r="D138" s="37"/>
      <c r="K138" s="37"/>
      <c r="L138" s="37"/>
    </row>
    <row r="139" spans="3:12" ht="12.75" customHeight="1">
      <c r="C139" s="37"/>
      <c r="D139" s="37"/>
      <c r="K139" s="37"/>
      <c r="L139" s="37"/>
    </row>
    <row r="140" spans="3:12" ht="12.75" customHeight="1">
      <c r="C140" s="37"/>
      <c r="D140" s="37"/>
      <c r="K140" s="37"/>
      <c r="L140" s="37"/>
    </row>
    <row r="141" spans="3:12" ht="12.75" customHeight="1">
      <c r="C141" s="37"/>
      <c r="D141" s="37"/>
      <c r="K141" s="37"/>
      <c r="L141" s="37"/>
    </row>
    <row r="142" spans="3:12" ht="12.75" customHeight="1">
      <c r="C142" s="37"/>
      <c r="D142" s="37"/>
      <c r="K142" s="37"/>
      <c r="L142" s="37"/>
    </row>
    <row r="143" spans="3:12" ht="12.75" customHeight="1">
      <c r="C143" s="37"/>
      <c r="D143" s="37"/>
      <c r="K143" s="37"/>
      <c r="L143" s="37"/>
    </row>
    <row r="144" spans="3:12" ht="12.75" customHeight="1">
      <c r="C144" s="37"/>
      <c r="D144" s="37"/>
      <c r="K144" s="37"/>
      <c r="L144" s="37"/>
    </row>
    <row r="145" spans="3:12" ht="12.75" customHeight="1">
      <c r="C145" s="37"/>
      <c r="D145" s="37"/>
      <c r="K145" s="37"/>
      <c r="L145" s="37"/>
    </row>
    <row r="146" spans="3:12" ht="12.75" customHeight="1">
      <c r="C146" s="37"/>
      <c r="D146" s="37"/>
      <c r="K146" s="37"/>
      <c r="L146" s="37"/>
    </row>
    <row r="147" spans="3:12" ht="12.75" customHeight="1">
      <c r="C147" s="37"/>
      <c r="D147" s="37"/>
      <c r="K147" s="37"/>
      <c r="L147" s="37"/>
    </row>
    <row r="148" spans="3:12" ht="12.75" customHeight="1">
      <c r="C148" s="37"/>
      <c r="D148" s="37"/>
      <c r="K148" s="37"/>
      <c r="L148" s="37"/>
    </row>
    <row r="149" spans="3:12" ht="12.75" customHeight="1">
      <c r="C149" s="37"/>
      <c r="D149" s="37"/>
      <c r="K149" s="37"/>
      <c r="L149" s="37"/>
    </row>
    <row r="150" spans="3:12" ht="12.75" customHeight="1">
      <c r="C150" s="37"/>
      <c r="D150" s="37"/>
      <c r="K150" s="37"/>
      <c r="L150" s="37"/>
    </row>
    <row r="151" spans="3:12" ht="12.75" customHeight="1">
      <c r="C151" s="37"/>
      <c r="D151" s="37"/>
      <c r="K151" s="37"/>
      <c r="L151" s="37"/>
    </row>
    <row r="152" spans="3:12" ht="12.75" customHeight="1">
      <c r="C152" s="37"/>
      <c r="D152" s="37"/>
      <c r="K152" s="37"/>
      <c r="L152" s="37"/>
    </row>
    <row r="153" spans="3:12" ht="12.75" customHeight="1">
      <c r="C153" s="37"/>
      <c r="D153" s="37"/>
      <c r="K153" s="37"/>
      <c r="L153" s="37"/>
    </row>
    <row r="154" spans="3:12" ht="12.75" customHeight="1">
      <c r="C154" s="37"/>
      <c r="D154" s="37"/>
      <c r="K154" s="37"/>
      <c r="L154" s="37"/>
    </row>
    <row r="155" spans="3:12" ht="12.75" customHeight="1">
      <c r="C155" s="37"/>
      <c r="D155" s="37"/>
      <c r="K155" s="37"/>
      <c r="L155" s="37"/>
    </row>
    <row r="156" spans="3:12" ht="12.75" customHeight="1">
      <c r="C156" s="37"/>
      <c r="D156" s="37"/>
      <c r="K156" s="37"/>
      <c r="L156" s="37"/>
    </row>
    <row r="157" spans="3:12" ht="12.75" customHeight="1">
      <c r="C157" s="37"/>
      <c r="D157" s="37"/>
      <c r="K157" s="37"/>
      <c r="L157" s="37"/>
    </row>
    <row r="158" spans="3:12" ht="12.75" customHeight="1">
      <c r="C158" s="37"/>
      <c r="D158" s="37"/>
      <c r="K158" s="37"/>
      <c r="L158" s="37"/>
    </row>
    <row r="159" spans="3:12" ht="12.75" customHeight="1">
      <c r="C159" s="37"/>
      <c r="D159" s="37"/>
      <c r="K159" s="37"/>
      <c r="L159" s="37"/>
    </row>
    <row r="160" spans="3:12" ht="12.75" customHeight="1">
      <c r="C160" s="37"/>
      <c r="D160" s="37"/>
      <c r="K160" s="37"/>
      <c r="L160" s="37"/>
    </row>
    <row r="161" spans="3:12" ht="12.75" customHeight="1">
      <c r="C161" s="37"/>
      <c r="D161" s="37"/>
      <c r="K161" s="37"/>
      <c r="L161" s="37"/>
    </row>
    <row r="162" spans="3:12" ht="12.75" customHeight="1">
      <c r="C162" s="37"/>
      <c r="D162" s="37"/>
      <c r="K162" s="37"/>
      <c r="L162" s="37"/>
    </row>
    <row r="163" spans="3:12" ht="12.75" customHeight="1">
      <c r="C163" s="37"/>
      <c r="D163" s="37"/>
      <c r="K163" s="37"/>
      <c r="L163" s="37"/>
    </row>
    <row r="164" spans="3:12" ht="12.75" customHeight="1">
      <c r="C164" s="37"/>
      <c r="D164" s="37"/>
      <c r="K164" s="37"/>
      <c r="L164" s="37"/>
    </row>
    <row r="165" spans="3:12" ht="12.75" customHeight="1">
      <c r="C165" s="37"/>
      <c r="D165" s="37"/>
      <c r="K165" s="37"/>
      <c r="L165" s="37"/>
    </row>
    <row r="166" spans="3:12" ht="12.75" customHeight="1">
      <c r="C166" s="37"/>
      <c r="D166" s="37"/>
      <c r="K166" s="37"/>
      <c r="L166" s="37"/>
    </row>
    <row r="167" spans="3:12" ht="12.75" customHeight="1">
      <c r="C167" s="37"/>
      <c r="D167" s="37"/>
      <c r="K167" s="37"/>
      <c r="L167" s="37"/>
    </row>
    <row r="168" spans="3:12" ht="12.75" customHeight="1">
      <c r="C168" s="37"/>
      <c r="D168" s="37"/>
      <c r="K168" s="37"/>
      <c r="L168" s="37"/>
    </row>
    <row r="169" spans="3:12" ht="12.75" customHeight="1">
      <c r="C169" s="37"/>
      <c r="D169" s="37"/>
      <c r="K169" s="37"/>
      <c r="L169" s="37"/>
    </row>
    <row r="170" spans="3:12" ht="12.75" customHeight="1">
      <c r="C170" s="37"/>
      <c r="D170" s="37"/>
      <c r="K170" s="37"/>
      <c r="L170" s="37"/>
    </row>
    <row r="171" spans="3:12" ht="12.75" customHeight="1">
      <c r="C171" s="37"/>
      <c r="D171" s="37"/>
      <c r="K171" s="37"/>
      <c r="L171" s="37"/>
    </row>
    <row r="172" spans="3:12" ht="12.75" customHeight="1">
      <c r="C172" s="37"/>
      <c r="D172" s="37"/>
      <c r="K172" s="37"/>
      <c r="L172" s="37"/>
    </row>
    <row r="173" spans="3:12" ht="12.75" customHeight="1">
      <c r="C173" s="37"/>
      <c r="D173" s="37"/>
      <c r="K173" s="37"/>
      <c r="L173" s="37"/>
    </row>
    <row r="174" spans="3:12" ht="12.75" customHeight="1">
      <c r="C174" s="37"/>
      <c r="D174" s="37"/>
      <c r="K174" s="37"/>
      <c r="L174" s="37"/>
    </row>
    <row r="175" spans="3:12" ht="12.75" customHeight="1">
      <c r="C175" s="37"/>
      <c r="D175" s="37"/>
      <c r="K175" s="37"/>
      <c r="L175" s="37"/>
    </row>
    <row r="176" spans="3:12" ht="12.75" customHeight="1">
      <c r="C176" s="37"/>
      <c r="D176" s="37"/>
      <c r="K176" s="37"/>
      <c r="L176" s="37"/>
    </row>
    <row r="177" spans="3:12" ht="12.75" customHeight="1">
      <c r="C177" s="37"/>
      <c r="D177" s="37"/>
      <c r="K177" s="37"/>
      <c r="L177" s="37"/>
    </row>
    <row r="178" spans="3:12" ht="12.75" customHeight="1">
      <c r="C178" s="37"/>
      <c r="D178" s="37"/>
      <c r="K178" s="37"/>
      <c r="L178" s="37"/>
    </row>
    <row r="179" spans="3:12" ht="12.75" customHeight="1">
      <c r="C179" s="37"/>
      <c r="D179" s="37"/>
      <c r="K179" s="37"/>
      <c r="L179" s="37"/>
    </row>
    <row r="180" spans="3:12" ht="12.75" customHeight="1">
      <c r="C180" s="37"/>
      <c r="D180" s="37"/>
      <c r="K180" s="37"/>
      <c r="L180" s="37"/>
    </row>
    <row r="181" spans="3:12" ht="12.75" customHeight="1">
      <c r="C181" s="37"/>
      <c r="D181" s="37"/>
      <c r="K181" s="37"/>
      <c r="L181" s="37"/>
    </row>
    <row r="182" spans="3:12" ht="12.75" customHeight="1">
      <c r="C182" s="37"/>
      <c r="D182" s="37"/>
      <c r="K182" s="37"/>
      <c r="L182" s="37"/>
    </row>
    <row r="183" spans="3:12" ht="12.75" customHeight="1">
      <c r="C183" s="37"/>
      <c r="D183" s="37"/>
      <c r="K183" s="37"/>
      <c r="L183" s="37"/>
    </row>
    <row r="184" spans="3:12" ht="12.75" customHeight="1">
      <c r="C184" s="37"/>
      <c r="D184" s="37"/>
      <c r="K184" s="37"/>
      <c r="L184" s="37"/>
    </row>
    <row r="185" spans="3:12" ht="12.75" customHeight="1">
      <c r="C185" s="37"/>
      <c r="D185" s="37"/>
      <c r="K185" s="37"/>
      <c r="L185" s="37"/>
    </row>
    <row r="186" spans="3:12" ht="12.75" customHeight="1">
      <c r="C186" s="37"/>
      <c r="D186" s="37"/>
      <c r="K186" s="37"/>
      <c r="L186" s="37"/>
    </row>
    <row r="187" spans="3:12" ht="12.75" customHeight="1">
      <c r="C187" s="37"/>
      <c r="D187" s="37"/>
      <c r="K187" s="37"/>
      <c r="L187" s="37"/>
    </row>
    <row r="188" spans="3:12" ht="12.75" customHeight="1">
      <c r="C188" s="37"/>
      <c r="D188" s="37"/>
      <c r="K188" s="37"/>
      <c r="L188" s="37"/>
    </row>
    <row r="189" spans="3:12" ht="12.75" customHeight="1">
      <c r="C189" s="37"/>
      <c r="D189" s="37"/>
      <c r="K189" s="37"/>
      <c r="L189" s="37"/>
    </row>
    <row r="190" spans="3:12" ht="12.75" customHeight="1">
      <c r="C190" s="37"/>
      <c r="D190" s="37"/>
      <c r="K190" s="37"/>
      <c r="L190" s="37"/>
    </row>
    <row r="191" spans="3:12" ht="12.75" customHeight="1">
      <c r="C191" s="37"/>
      <c r="D191" s="37"/>
      <c r="K191" s="37"/>
      <c r="L191" s="37"/>
    </row>
    <row r="192" spans="3:12" ht="12.75" customHeight="1">
      <c r="C192" s="37"/>
      <c r="D192" s="37"/>
      <c r="K192" s="37"/>
      <c r="L192" s="37"/>
    </row>
    <row r="193" spans="3:12" ht="12.75" customHeight="1">
      <c r="C193" s="37"/>
      <c r="D193" s="37"/>
      <c r="K193" s="37"/>
      <c r="L193" s="37"/>
    </row>
    <row r="194" spans="3:12" ht="12.75" customHeight="1">
      <c r="C194" s="37"/>
      <c r="D194" s="37"/>
      <c r="K194" s="37"/>
      <c r="L194" s="37"/>
    </row>
    <row r="195" spans="3:12" ht="12.75" customHeight="1">
      <c r="C195" s="37"/>
      <c r="D195" s="37"/>
      <c r="K195" s="37"/>
      <c r="L195" s="37"/>
    </row>
    <row r="196" spans="3:12" ht="12.75" customHeight="1">
      <c r="C196" s="37"/>
      <c r="D196" s="37"/>
      <c r="K196" s="37"/>
      <c r="L196" s="37"/>
    </row>
    <row r="197" spans="3:12" ht="12.75" customHeight="1">
      <c r="C197" s="37"/>
      <c r="D197" s="37"/>
      <c r="K197" s="37"/>
      <c r="L197" s="37"/>
    </row>
    <row r="198" spans="3:12" ht="12.75" customHeight="1">
      <c r="C198" s="37"/>
      <c r="D198" s="37"/>
      <c r="K198" s="37"/>
      <c r="L198" s="37"/>
    </row>
    <row r="199" spans="3:12" ht="12.75" customHeight="1">
      <c r="C199" s="37"/>
      <c r="D199" s="37"/>
      <c r="K199" s="37"/>
      <c r="L199" s="37"/>
    </row>
    <row r="200" spans="3:12" ht="12.75" customHeight="1">
      <c r="C200" s="37"/>
      <c r="D200" s="37"/>
      <c r="K200" s="37"/>
      <c r="L200" s="37"/>
    </row>
    <row r="201" spans="3:12" ht="12.75" customHeight="1">
      <c r="C201" s="37"/>
      <c r="D201" s="37"/>
      <c r="K201" s="37"/>
      <c r="L201" s="37"/>
    </row>
    <row r="202" spans="3:12" ht="12.75" customHeight="1">
      <c r="C202" s="37"/>
      <c r="D202" s="37"/>
      <c r="K202" s="37"/>
      <c r="L202" s="37"/>
    </row>
    <row r="203" spans="3:12" ht="12.75" customHeight="1">
      <c r="C203" s="37"/>
      <c r="D203" s="37"/>
      <c r="K203" s="37"/>
      <c r="L203" s="37"/>
    </row>
    <row r="204" spans="3:12" ht="12.75" customHeight="1">
      <c r="C204" s="37"/>
      <c r="D204" s="37"/>
      <c r="K204" s="37"/>
      <c r="L204" s="37"/>
    </row>
    <row r="205" spans="3:12" ht="12.75" customHeight="1">
      <c r="C205" s="37"/>
      <c r="D205" s="37"/>
      <c r="K205" s="37"/>
      <c r="L205" s="37"/>
    </row>
    <row r="206" spans="3:12" ht="12.75" customHeight="1">
      <c r="C206" s="37"/>
      <c r="D206" s="37"/>
      <c r="K206" s="37"/>
      <c r="L206" s="37"/>
    </row>
    <row r="207" spans="3:12" ht="12.75" customHeight="1">
      <c r="C207" s="37"/>
      <c r="D207" s="37"/>
      <c r="K207" s="37"/>
      <c r="L207" s="37"/>
    </row>
    <row r="208" spans="3:12" ht="12.75" customHeight="1">
      <c r="C208" s="37"/>
      <c r="D208" s="37"/>
      <c r="K208" s="37"/>
      <c r="L208" s="37"/>
    </row>
    <row r="209" spans="3:12" ht="12.75" customHeight="1">
      <c r="C209" s="37"/>
      <c r="D209" s="37"/>
      <c r="K209" s="37"/>
      <c r="L209" s="37"/>
    </row>
    <row r="210" spans="3:12" ht="12.75" customHeight="1">
      <c r="C210" s="37"/>
      <c r="D210" s="37"/>
      <c r="K210" s="37"/>
      <c r="L210" s="37"/>
    </row>
    <row r="211" spans="3:12" ht="12.75" customHeight="1">
      <c r="C211" s="37"/>
      <c r="D211" s="37"/>
      <c r="K211" s="37"/>
      <c r="L211" s="37"/>
    </row>
    <row r="212" spans="3:12" ht="12.75" customHeight="1">
      <c r="C212" s="37"/>
      <c r="D212" s="37"/>
      <c r="K212" s="37"/>
      <c r="L212" s="37"/>
    </row>
    <row r="213" spans="3:12" ht="12.75" customHeight="1">
      <c r="C213" s="37"/>
      <c r="D213" s="37"/>
      <c r="K213" s="37"/>
      <c r="L213" s="37"/>
    </row>
    <row r="214" spans="3:12" ht="12.75" customHeight="1">
      <c r="C214" s="37"/>
      <c r="D214" s="37"/>
      <c r="K214" s="37"/>
      <c r="L214" s="37"/>
    </row>
    <row r="215" spans="3:12" ht="12.75" customHeight="1">
      <c r="C215" s="37"/>
      <c r="D215" s="37"/>
      <c r="K215" s="37"/>
      <c r="L215" s="37"/>
    </row>
    <row r="216" spans="3:12" ht="12.75" customHeight="1">
      <c r="C216" s="37"/>
      <c r="D216" s="37"/>
      <c r="K216" s="37"/>
      <c r="L216" s="37"/>
    </row>
    <row r="217" spans="3:12" ht="12.75" customHeight="1">
      <c r="C217" s="37"/>
      <c r="D217" s="37"/>
      <c r="K217" s="37"/>
      <c r="L217" s="37"/>
    </row>
    <row r="218" spans="3:12" ht="12.75" customHeight="1">
      <c r="C218" s="37"/>
      <c r="D218" s="37"/>
      <c r="K218" s="37"/>
      <c r="L218" s="37"/>
    </row>
    <row r="219" spans="3:12" ht="12.75" customHeight="1">
      <c r="C219" s="37"/>
      <c r="D219" s="37"/>
      <c r="K219" s="37"/>
      <c r="L219" s="37"/>
    </row>
    <row r="220" spans="3:12" ht="12.75" customHeight="1">
      <c r="C220" s="37"/>
      <c r="D220" s="37"/>
      <c r="K220" s="37"/>
      <c r="L220" s="37"/>
    </row>
    <row r="221" spans="3:12" ht="12.75" customHeight="1">
      <c r="C221" s="37"/>
      <c r="D221" s="37"/>
      <c r="K221" s="37"/>
      <c r="L221" s="37"/>
    </row>
    <row r="222" spans="3:12" ht="12.75" customHeight="1">
      <c r="C222" s="37"/>
      <c r="D222" s="37"/>
      <c r="K222" s="37"/>
      <c r="L222" s="37"/>
    </row>
    <row r="223" spans="3:12" ht="12.75" customHeight="1">
      <c r="C223" s="37"/>
      <c r="D223" s="37"/>
      <c r="K223" s="37"/>
      <c r="L223" s="37"/>
    </row>
    <row r="224" spans="3:12" ht="12.75" customHeight="1">
      <c r="C224" s="37"/>
      <c r="D224" s="37"/>
      <c r="K224" s="37"/>
      <c r="L224" s="37"/>
    </row>
    <row r="225" spans="3:12" ht="12.75" customHeight="1">
      <c r="C225" s="37"/>
      <c r="D225" s="37"/>
      <c r="K225" s="37"/>
      <c r="L225" s="37"/>
    </row>
    <row r="226" spans="3:12" ht="12.75" customHeight="1">
      <c r="C226" s="37"/>
      <c r="D226" s="37"/>
      <c r="K226" s="37"/>
      <c r="L226" s="37"/>
    </row>
    <row r="227" spans="3:12" ht="12.75" customHeight="1">
      <c r="C227" s="37"/>
      <c r="D227" s="37"/>
      <c r="K227" s="37"/>
      <c r="L227" s="37"/>
    </row>
    <row r="228" spans="3:12" ht="12.75" customHeight="1">
      <c r="C228" s="37"/>
      <c r="D228" s="37"/>
      <c r="K228" s="37"/>
      <c r="L228" s="37"/>
    </row>
    <row r="229" spans="3:12" ht="12.75" customHeight="1">
      <c r="C229" s="37"/>
      <c r="D229" s="37"/>
      <c r="K229" s="37"/>
      <c r="L229" s="37"/>
    </row>
    <row r="230" spans="3:12" ht="12.75" customHeight="1">
      <c r="C230" s="37"/>
      <c r="D230" s="37"/>
      <c r="K230" s="37"/>
      <c r="L230" s="37"/>
    </row>
    <row r="231" spans="3:12" ht="12.75" customHeight="1">
      <c r="C231" s="37"/>
      <c r="D231" s="37"/>
      <c r="K231" s="37"/>
      <c r="L231" s="37"/>
    </row>
    <row r="232" spans="3:12" ht="12.75" customHeight="1">
      <c r="C232" s="37"/>
      <c r="D232" s="37"/>
      <c r="K232" s="37"/>
      <c r="L232" s="37"/>
    </row>
    <row r="233" spans="3:12" ht="12.75" customHeight="1">
      <c r="C233" s="37"/>
      <c r="D233" s="37"/>
      <c r="K233" s="37"/>
      <c r="L233" s="37"/>
    </row>
    <row r="234" spans="3:12" ht="12.75" customHeight="1">
      <c r="C234" s="37"/>
      <c r="D234" s="37"/>
      <c r="K234" s="37"/>
      <c r="L234" s="37"/>
    </row>
    <row r="235" spans="3:12" ht="12.75" customHeight="1">
      <c r="C235" s="37"/>
      <c r="D235" s="37"/>
      <c r="K235" s="37"/>
      <c r="L235" s="37"/>
    </row>
    <row r="236" spans="3:12" ht="12.75" customHeight="1">
      <c r="C236" s="37"/>
      <c r="D236" s="37"/>
      <c r="K236" s="37"/>
      <c r="L236" s="37"/>
    </row>
    <row r="237" spans="3:12" ht="12.75" customHeight="1">
      <c r="C237" s="37"/>
      <c r="D237" s="37"/>
      <c r="K237" s="37"/>
      <c r="L237" s="37"/>
    </row>
    <row r="238" spans="3:12" ht="12.75" customHeight="1">
      <c r="C238" s="37"/>
      <c r="D238" s="37"/>
      <c r="K238" s="37"/>
      <c r="L238" s="37"/>
    </row>
    <row r="239" spans="3:12" ht="12.75" customHeight="1">
      <c r="C239" s="37"/>
      <c r="D239" s="37"/>
      <c r="K239" s="37"/>
      <c r="L239" s="37"/>
    </row>
    <row r="240" spans="3:12" ht="12.75" customHeight="1">
      <c r="C240" s="37"/>
      <c r="D240" s="37"/>
      <c r="K240" s="37"/>
      <c r="L240" s="37"/>
    </row>
    <row r="241" spans="3:12" ht="12.75" customHeight="1">
      <c r="C241" s="37"/>
      <c r="D241" s="37"/>
      <c r="K241" s="37"/>
      <c r="L241" s="37"/>
    </row>
    <row r="242" spans="3:12" ht="12.75" customHeight="1">
      <c r="C242" s="37"/>
      <c r="D242" s="37"/>
      <c r="K242" s="37"/>
      <c r="L242" s="37"/>
    </row>
    <row r="243" spans="3:12" ht="12.75" customHeight="1">
      <c r="C243" s="37"/>
      <c r="D243" s="37"/>
      <c r="K243" s="37"/>
      <c r="L243" s="37"/>
    </row>
    <row r="244" spans="3:12" ht="12.75" customHeight="1">
      <c r="C244" s="37"/>
      <c r="D244" s="37"/>
      <c r="K244" s="37"/>
      <c r="L244" s="37"/>
    </row>
    <row r="245" spans="3:12" ht="12.75" customHeight="1">
      <c r="C245" s="37"/>
      <c r="D245" s="37"/>
      <c r="K245" s="37"/>
      <c r="L245" s="37"/>
    </row>
    <row r="246" spans="3:12" ht="12.75" customHeight="1">
      <c r="C246" s="37"/>
      <c r="D246" s="37"/>
      <c r="K246" s="37"/>
      <c r="L246" s="37"/>
    </row>
    <row r="247" spans="3:12" ht="12.75" customHeight="1">
      <c r="C247" s="37"/>
      <c r="D247" s="37"/>
      <c r="K247" s="37"/>
      <c r="L247" s="37"/>
    </row>
    <row r="248" spans="3:12" ht="12.75" customHeight="1">
      <c r="C248" s="37"/>
      <c r="D248" s="37"/>
      <c r="K248" s="37"/>
      <c r="L248" s="37"/>
    </row>
    <row r="249" spans="3:12" ht="12.75" customHeight="1">
      <c r="C249" s="37"/>
      <c r="D249" s="37"/>
      <c r="K249" s="37"/>
      <c r="L249" s="37"/>
    </row>
    <row r="250" spans="3:12" ht="12.75" customHeight="1">
      <c r="C250" s="37"/>
      <c r="D250" s="37"/>
      <c r="K250" s="37"/>
      <c r="L250" s="37"/>
    </row>
    <row r="251" spans="3:12" ht="12.75" customHeight="1">
      <c r="C251" s="37"/>
      <c r="D251" s="37"/>
      <c r="K251" s="37"/>
      <c r="L251" s="37"/>
    </row>
    <row r="252" spans="3:12" ht="12.75" customHeight="1">
      <c r="C252" s="37"/>
      <c r="D252" s="37"/>
      <c r="K252" s="37"/>
      <c r="L252" s="37"/>
    </row>
    <row r="253" spans="3:12" ht="12.75" customHeight="1">
      <c r="C253" s="37"/>
      <c r="D253" s="37"/>
      <c r="K253" s="37"/>
      <c r="L253" s="37"/>
    </row>
    <row r="254" spans="3:12" ht="12.75" customHeight="1">
      <c r="C254" s="37"/>
      <c r="D254" s="37"/>
      <c r="K254" s="37"/>
      <c r="L254" s="37"/>
    </row>
    <row r="255" spans="3:12" ht="12.75" customHeight="1">
      <c r="C255" s="37"/>
      <c r="D255" s="37"/>
      <c r="K255" s="37"/>
      <c r="L255" s="37"/>
    </row>
    <row r="256" spans="3:12" ht="12.75" customHeight="1">
      <c r="C256" s="37"/>
      <c r="D256" s="37"/>
      <c r="K256" s="37"/>
      <c r="L256" s="37"/>
    </row>
    <row r="257" spans="3:12" ht="12.75" customHeight="1">
      <c r="C257" s="37"/>
      <c r="D257" s="37"/>
      <c r="K257" s="37"/>
      <c r="L257" s="37"/>
    </row>
    <row r="258" spans="3:12" ht="12.75" customHeight="1">
      <c r="C258" s="37"/>
      <c r="D258" s="37"/>
      <c r="K258" s="37"/>
      <c r="L258" s="37"/>
    </row>
    <row r="259" spans="3:12" ht="12.75" customHeight="1">
      <c r="C259" s="37"/>
      <c r="D259" s="37"/>
      <c r="K259" s="37"/>
      <c r="L259" s="37"/>
    </row>
    <row r="260" spans="3:12" ht="12.75" customHeight="1">
      <c r="C260" s="37"/>
      <c r="D260" s="37"/>
      <c r="K260" s="37"/>
      <c r="L260" s="37"/>
    </row>
    <row r="261" spans="3:12" ht="12.75" customHeight="1">
      <c r="C261" s="37"/>
      <c r="D261" s="37"/>
      <c r="K261" s="37"/>
      <c r="L261" s="37"/>
    </row>
    <row r="262" spans="3:12" ht="12.75" customHeight="1">
      <c r="C262" s="37"/>
      <c r="D262" s="37"/>
      <c r="K262" s="37"/>
      <c r="L262" s="37"/>
    </row>
    <row r="263" spans="3:12" ht="12.75" customHeight="1">
      <c r="C263" s="37"/>
      <c r="D263" s="37"/>
      <c r="K263" s="37"/>
      <c r="L263" s="37"/>
    </row>
    <row r="264" spans="3:12" ht="12.75" customHeight="1">
      <c r="C264" s="37"/>
      <c r="D264" s="37"/>
      <c r="K264" s="37"/>
      <c r="L264" s="37"/>
    </row>
    <row r="265" spans="3:12" ht="12.75" customHeight="1">
      <c r="C265" s="37"/>
      <c r="D265" s="37"/>
      <c r="K265" s="37"/>
      <c r="L265" s="37"/>
    </row>
    <row r="266" spans="3:12" ht="12.75" customHeight="1">
      <c r="C266" s="37"/>
      <c r="D266" s="37"/>
      <c r="K266" s="37"/>
      <c r="L266" s="37"/>
    </row>
    <row r="267" spans="3:12" ht="12.75" customHeight="1">
      <c r="C267" s="37"/>
      <c r="D267" s="37"/>
      <c r="K267" s="37"/>
      <c r="L267" s="37"/>
    </row>
    <row r="268" spans="3:12" ht="12.75" customHeight="1">
      <c r="C268" s="37"/>
      <c r="D268" s="37"/>
      <c r="K268" s="37"/>
      <c r="L268" s="37"/>
    </row>
    <row r="269" spans="3:12" ht="12.75" customHeight="1">
      <c r="C269" s="37"/>
      <c r="D269" s="37"/>
      <c r="K269" s="37"/>
      <c r="L269" s="37"/>
    </row>
    <row r="270" spans="3:12" ht="12.75" customHeight="1">
      <c r="C270" s="37"/>
      <c r="D270" s="37"/>
      <c r="K270" s="37"/>
      <c r="L270" s="37"/>
    </row>
    <row r="271" spans="3:12" ht="12.75" customHeight="1">
      <c r="C271" s="37"/>
      <c r="D271" s="37"/>
      <c r="K271" s="37"/>
      <c r="L271" s="37"/>
    </row>
    <row r="272" spans="3:12" ht="12.75" customHeight="1">
      <c r="C272" s="37"/>
      <c r="D272" s="37"/>
      <c r="K272" s="37"/>
      <c r="L272" s="37"/>
    </row>
    <row r="273" spans="3:12" ht="12.75" customHeight="1">
      <c r="C273" s="37"/>
      <c r="D273" s="37"/>
      <c r="K273" s="37"/>
      <c r="L273" s="37"/>
    </row>
    <row r="274" spans="3:12" ht="12.75" customHeight="1">
      <c r="C274" s="37"/>
      <c r="D274" s="37"/>
      <c r="K274" s="37"/>
      <c r="L274" s="37"/>
    </row>
    <row r="275" spans="3:12" ht="12.75" customHeight="1">
      <c r="C275" s="37"/>
      <c r="D275" s="37"/>
      <c r="K275" s="37"/>
      <c r="L275" s="37"/>
    </row>
    <row r="276" spans="3:12" ht="12.75" customHeight="1">
      <c r="C276" s="37"/>
      <c r="D276" s="37"/>
      <c r="K276" s="37"/>
      <c r="L276" s="37"/>
    </row>
    <row r="277" spans="3:12" ht="12.75" customHeight="1">
      <c r="C277" s="37"/>
      <c r="D277" s="37"/>
      <c r="K277" s="37"/>
      <c r="L277" s="37"/>
    </row>
    <row r="278" spans="3:12" ht="12.75" customHeight="1">
      <c r="C278" s="37"/>
      <c r="D278" s="37"/>
      <c r="K278" s="37"/>
      <c r="L278" s="37"/>
    </row>
    <row r="279" spans="3:12" ht="12.75" customHeight="1">
      <c r="C279" s="37"/>
      <c r="D279" s="37"/>
      <c r="K279" s="37"/>
      <c r="L279" s="37"/>
    </row>
    <row r="280" spans="3:12" ht="12.75" customHeight="1">
      <c r="C280" s="37"/>
      <c r="D280" s="37"/>
      <c r="K280" s="37"/>
      <c r="L280" s="37"/>
    </row>
    <row r="281" spans="3:12" ht="12.75" customHeight="1">
      <c r="C281" s="37"/>
      <c r="D281" s="37"/>
      <c r="K281" s="37"/>
      <c r="L281" s="37"/>
    </row>
    <row r="282" spans="3:12" ht="12.75" customHeight="1">
      <c r="C282" s="37"/>
      <c r="D282" s="37"/>
      <c r="K282" s="37"/>
      <c r="L282" s="37"/>
    </row>
    <row r="283" spans="3:12" ht="12.75" customHeight="1">
      <c r="C283" s="37"/>
      <c r="D283" s="37"/>
      <c r="K283" s="37"/>
      <c r="L283" s="37"/>
    </row>
    <row r="284" spans="3:12" ht="12.75" customHeight="1">
      <c r="C284" s="37"/>
      <c r="D284" s="37"/>
      <c r="K284" s="37"/>
      <c r="L284" s="37"/>
    </row>
    <row r="285" spans="3:12" ht="12.75" customHeight="1">
      <c r="C285" s="37"/>
      <c r="D285" s="37"/>
      <c r="K285" s="37"/>
      <c r="L285" s="37"/>
    </row>
    <row r="286" spans="3:12" ht="12.75" customHeight="1">
      <c r="C286" s="37"/>
      <c r="D286" s="37"/>
      <c r="K286" s="37"/>
      <c r="L286" s="37"/>
    </row>
    <row r="287" spans="3:12" ht="12.75" customHeight="1">
      <c r="C287" s="37"/>
      <c r="D287" s="37"/>
      <c r="K287" s="37"/>
      <c r="L287" s="37"/>
    </row>
    <row r="288" spans="3:12" ht="12.75" customHeight="1">
      <c r="C288" s="37"/>
      <c r="D288" s="37"/>
      <c r="K288" s="37"/>
      <c r="L288" s="37"/>
    </row>
    <row r="289" spans="3:12" ht="12.75" customHeight="1">
      <c r="C289" s="37"/>
      <c r="D289" s="37"/>
      <c r="K289" s="37"/>
      <c r="L289" s="37"/>
    </row>
    <row r="290" spans="3:12" ht="12.75" customHeight="1">
      <c r="C290" s="37"/>
      <c r="D290" s="37"/>
      <c r="K290" s="37"/>
      <c r="L290" s="37"/>
    </row>
    <row r="291" spans="3:12" ht="12.75" customHeight="1">
      <c r="C291" s="37"/>
      <c r="D291" s="37"/>
      <c r="K291" s="37"/>
      <c r="L291" s="37"/>
    </row>
    <row r="292" spans="3:12" ht="12.75" customHeight="1">
      <c r="C292" s="37"/>
      <c r="D292" s="37"/>
      <c r="K292" s="37"/>
      <c r="L292" s="37"/>
    </row>
    <row r="293" spans="3:12" ht="12.75" customHeight="1">
      <c r="C293" s="37"/>
      <c r="D293" s="37"/>
      <c r="K293" s="37"/>
      <c r="L293" s="37"/>
    </row>
    <row r="294" spans="3:12" ht="12.75" customHeight="1">
      <c r="C294" s="37"/>
      <c r="D294" s="37"/>
      <c r="K294" s="37"/>
      <c r="L294" s="37"/>
    </row>
    <row r="295" spans="3:12" ht="12.75" customHeight="1">
      <c r="C295" s="37"/>
      <c r="D295" s="37"/>
      <c r="K295" s="37"/>
      <c r="L295" s="37"/>
    </row>
    <row r="296" spans="3:12" ht="12.75" customHeight="1">
      <c r="C296" s="37"/>
      <c r="D296" s="37"/>
      <c r="K296" s="37"/>
      <c r="L296" s="37"/>
    </row>
    <row r="297" spans="3:12" ht="12.75" customHeight="1">
      <c r="C297" s="37"/>
      <c r="D297" s="37"/>
      <c r="K297" s="37"/>
      <c r="L297" s="37"/>
    </row>
    <row r="298" spans="3:12" ht="12.75" customHeight="1">
      <c r="C298" s="37"/>
      <c r="D298" s="37"/>
      <c r="K298" s="37"/>
      <c r="L298" s="37"/>
    </row>
    <row r="299" spans="3:12" ht="12.75" customHeight="1">
      <c r="C299" s="37"/>
      <c r="D299" s="37"/>
      <c r="K299" s="37"/>
      <c r="L299" s="37"/>
    </row>
    <row r="300" spans="3:12" ht="12.75" customHeight="1">
      <c r="C300" s="37"/>
      <c r="D300" s="37"/>
      <c r="K300" s="37"/>
      <c r="L300" s="37"/>
    </row>
    <row r="301" spans="3:12" ht="12.75" customHeight="1">
      <c r="C301" s="37"/>
      <c r="D301" s="37"/>
      <c r="K301" s="37"/>
      <c r="L301" s="37"/>
    </row>
    <row r="302" spans="3:12" ht="12.75" customHeight="1">
      <c r="C302" s="37"/>
      <c r="D302" s="37"/>
      <c r="K302" s="37"/>
      <c r="L302" s="37"/>
    </row>
    <row r="303" spans="3:12" ht="12.75" customHeight="1">
      <c r="C303" s="37"/>
      <c r="D303" s="37"/>
      <c r="K303" s="37"/>
      <c r="L303" s="37"/>
    </row>
    <row r="304" spans="3:12" ht="12.75" customHeight="1">
      <c r="C304" s="37"/>
      <c r="D304" s="37"/>
      <c r="K304" s="37"/>
      <c r="L304" s="37"/>
    </row>
    <row r="305" spans="3:12" ht="12.75" customHeight="1">
      <c r="C305" s="37"/>
      <c r="D305" s="37"/>
      <c r="K305" s="37"/>
      <c r="L305" s="37"/>
    </row>
    <row r="306" spans="3:12" ht="12.75" customHeight="1">
      <c r="C306" s="37"/>
      <c r="D306" s="37"/>
      <c r="K306" s="37"/>
      <c r="L306" s="37"/>
    </row>
    <row r="307" spans="3:12" ht="12.75" customHeight="1">
      <c r="C307" s="37"/>
      <c r="D307" s="37"/>
      <c r="K307" s="37"/>
      <c r="L307" s="37"/>
    </row>
    <row r="308" spans="3:12" ht="12.75" customHeight="1">
      <c r="C308" s="37"/>
      <c r="D308" s="37"/>
      <c r="K308" s="37"/>
      <c r="L308" s="37"/>
    </row>
    <row r="309" spans="3:12" ht="12.75" customHeight="1">
      <c r="C309" s="37"/>
      <c r="D309" s="37"/>
      <c r="K309" s="37"/>
      <c r="L309" s="37"/>
    </row>
    <row r="310" spans="3:12" ht="12.75" customHeight="1">
      <c r="C310" s="37"/>
      <c r="D310" s="37"/>
      <c r="K310" s="37"/>
      <c r="L310" s="37"/>
    </row>
    <row r="311" spans="3:12" ht="12.75" customHeight="1">
      <c r="C311" s="37"/>
      <c r="D311" s="37"/>
      <c r="K311" s="37"/>
      <c r="L311" s="37"/>
    </row>
    <row r="312" spans="3:12" ht="12.75" customHeight="1">
      <c r="C312" s="37"/>
      <c r="D312" s="37"/>
      <c r="K312" s="37"/>
      <c r="L312" s="37"/>
    </row>
    <row r="313" spans="3:12" ht="12.75" customHeight="1">
      <c r="C313" s="37"/>
      <c r="D313" s="37"/>
      <c r="K313" s="37"/>
      <c r="L313" s="37"/>
    </row>
    <row r="314" spans="3:12" ht="12.75" customHeight="1">
      <c r="C314" s="37"/>
      <c r="D314" s="37"/>
      <c r="K314" s="37"/>
      <c r="L314" s="37"/>
    </row>
    <row r="315" spans="3:12" ht="12.75" customHeight="1">
      <c r="C315" s="37"/>
      <c r="D315" s="37"/>
      <c r="K315" s="37"/>
      <c r="L315" s="37"/>
    </row>
    <row r="316" spans="3:12" ht="12.75" customHeight="1">
      <c r="C316" s="37"/>
      <c r="D316" s="37"/>
      <c r="K316" s="37"/>
      <c r="L316" s="37"/>
    </row>
    <row r="317" spans="3:12" ht="12.75" customHeight="1">
      <c r="C317" s="37"/>
      <c r="D317" s="37"/>
      <c r="K317" s="37"/>
      <c r="L317" s="37"/>
    </row>
    <row r="318" spans="3:12" ht="12.75" customHeight="1">
      <c r="C318" s="37"/>
      <c r="D318" s="37"/>
      <c r="K318" s="37"/>
      <c r="L318" s="37"/>
    </row>
    <row r="319" spans="3:12" ht="12.75" customHeight="1">
      <c r="C319" s="37"/>
      <c r="D319" s="37"/>
      <c r="K319" s="37"/>
      <c r="L319" s="37"/>
    </row>
    <row r="320" spans="3:12" ht="12.75" customHeight="1">
      <c r="C320" s="37"/>
      <c r="D320" s="37"/>
      <c r="K320" s="37"/>
      <c r="L320" s="37"/>
    </row>
    <row r="321" spans="3:12" ht="12.75" customHeight="1">
      <c r="C321" s="37"/>
      <c r="D321" s="37"/>
      <c r="K321" s="37"/>
      <c r="L321" s="37"/>
    </row>
    <row r="322" spans="3:12" ht="12.75" customHeight="1">
      <c r="C322" s="37"/>
      <c r="D322" s="37"/>
      <c r="K322" s="37"/>
      <c r="L322" s="37"/>
    </row>
    <row r="323" spans="3:12" ht="12.75" customHeight="1">
      <c r="C323" s="37"/>
      <c r="D323" s="37"/>
      <c r="K323" s="37"/>
      <c r="L323" s="37"/>
    </row>
    <row r="324" spans="3:12" ht="12.75" customHeight="1">
      <c r="C324" s="37"/>
      <c r="D324" s="37"/>
      <c r="K324" s="37"/>
      <c r="L324" s="37"/>
    </row>
    <row r="325" spans="3:12" ht="12.75" customHeight="1">
      <c r="C325" s="37"/>
      <c r="D325" s="37"/>
      <c r="K325" s="37"/>
      <c r="L325" s="37"/>
    </row>
    <row r="326" spans="3:12" ht="12.75" customHeight="1">
      <c r="C326" s="37"/>
      <c r="D326" s="37"/>
      <c r="K326" s="37"/>
      <c r="L326" s="37"/>
    </row>
    <row r="327" spans="3:12" ht="12.75" customHeight="1">
      <c r="C327" s="37"/>
      <c r="D327" s="37"/>
      <c r="K327" s="37"/>
      <c r="L327" s="37"/>
    </row>
    <row r="328" spans="3:12" ht="12.75" customHeight="1">
      <c r="C328" s="37"/>
      <c r="D328" s="37"/>
      <c r="K328" s="37"/>
      <c r="L328" s="37"/>
    </row>
    <row r="329" spans="3:12" ht="12.75" customHeight="1">
      <c r="C329" s="37"/>
      <c r="D329" s="37"/>
      <c r="K329" s="37"/>
      <c r="L329" s="37"/>
    </row>
    <row r="330" spans="3:12" ht="12.75" customHeight="1">
      <c r="C330" s="37"/>
      <c r="D330" s="37"/>
      <c r="K330" s="37"/>
      <c r="L330" s="37"/>
    </row>
    <row r="331" spans="3:12" ht="12.75" customHeight="1">
      <c r="C331" s="37"/>
      <c r="D331" s="37"/>
      <c r="K331" s="37"/>
      <c r="L331" s="37"/>
    </row>
    <row r="332" spans="3:12" ht="12.75" customHeight="1">
      <c r="C332" s="37"/>
      <c r="D332" s="37"/>
      <c r="K332" s="37"/>
      <c r="L332" s="37"/>
    </row>
    <row r="333" spans="3:12" ht="12.75" customHeight="1">
      <c r="C333" s="37"/>
      <c r="D333" s="37"/>
      <c r="K333" s="37"/>
      <c r="L333" s="37"/>
    </row>
    <row r="334" spans="3:12" ht="12.75" customHeight="1">
      <c r="C334" s="37"/>
      <c r="D334" s="37"/>
      <c r="K334" s="37"/>
      <c r="L334" s="37"/>
    </row>
    <row r="335" spans="3:12" ht="12.75" customHeight="1">
      <c r="C335" s="37"/>
      <c r="D335" s="37"/>
      <c r="K335" s="37"/>
      <c r="L335" s="37"/>
    </row>
    <row r="336" spans="3:12" ht="12.75" customHeight="1">
      <c r="C336" s="37"/>
      <c r="D336" s="37"/>
      <c r="K336" s="37"/>
      <c r="L336" s="37"/>
    </row>
    <row r="337" spans="3:12" ht="12.75" customHeight="1">
      <c r="C337" s="37"/>
      <c r="D337" s="37"/>
      <c r="K337" s="37"/>
      <c r="L337" s="37"/>
    </row>
    <row r="338" spans="3:12" ht="12.75" customHeight="1">
      <c r="C338" s="37"/>
      <c r="D338" s="37"/>
      <c r="K338" s="37"/>
      <c r="L338" s="37"/>
    </row>
    <row r="339" spans="3:12" ht="12.75" customHeight="1">
      <c r="C339" s="37"/>
      <c r="D339" s="37"/>
      <c r="K339" s="37"/>
      <c r="L339" s="37"/>
    </row>
    <row r="340" spans="3:12" ht="12.75" customHeight="1">
      <c r="C340" s="37"/>
      <c r="D340" s="37"/>
      <c r="K340" s="37"/>
      <c r="L340" s="37"/>
    </row>
    <row r="341" spans="3:12" ht="12.75" customHeight="1">
      <c r="C341" s="37"/>
      <c r="D341" s="37"/>
      <c r="K341" s="37"/>
      <c r="L341" s="37"/>
    </row>
    <row r="342" spans="3:12" ht="12.75" customHeight="1">
      <c r="C342" s="37"/>
      <c r="D342" s="37"/>
      <c r="K342" s="37"/>
      <c r="L342" s="37"/>
    </row>
    <row r="343" spans="3:12" ht="12.75" customHeight="1">
      <c r="C343" s="37"/>
      <c r="D343" s="37"/>
      <c r="K343" s="37"/>
      <c r="L343" s="37"/>
    </row>
    <row r="344" spans="3:12" ht="12.75" customHeight="1">
      <c r="C344" s="37"/>
      <c r="D344" s="37"/>
      <c r="K344" s="37"/>
      <c r="L344" s="37"/>
    </row>
    <row r="345" spans="3:12" ht="12.75" customHeight="1">
      <c r="C345" s="37"/>
      <c r="D345" s="37"/>
      <c r="K345" s="37"/>
      <c r="L345" s="37"/>
    </row>
    <row r="346" spans="3:12" ht="12.75" customHeight="1">
      <c r="C346" s="37"/>
      <c r="D346" s="37"/>
      <c r="K346" s="37"/>
      <c r="L346" s="37"/>
    </row>
    <row r="347" spans="3:12" ht="12.75" customHeight="1">
      <c r="C347" s="37"/>
      <c r="D347" s="37"/>
      <c r="K347" s="37"/>
      <c r="L347" s="37"/>
    </row>
    <row r="348" spans="3:12" ht="12.75" customHeight="1">
      <c r="C348" s="37"/>
      <c r="D348" s="37"/>
      <c r="K348" s="37"/>
      <c r="L348" s="37"/>
    </row>
    <row r="349" spans="3:12" ht="12.75" customHeight="1">
      <c r="C349" s="37"/>
      <c r="D349" s="37"/>
      <c r="K349" s="37"/>
      <c r="L349" s="37"/>
    </row>
    <row r="350" spans="3:12" ht="12.75" customHeight="1">
      <c r="C350" s="37"/>
      <c r="D350" s="37"/>
      <c r="K350" s="37"/>
      <c r="L350" s="37"/>
    </row>
    <row r="351" spans="3:12" ht="12.75" customHeight="1">
      <c r="C351" s="37"/>
      <c r="D351" s="37"/>
      <c r="K351" s="37"/>
      <c r="L351" s="37"/>
    </row>
    <row r="352" spans="3:12" ht="12.75" customHeight="1">
      <c r="C352" s="37"/>
      <c r="D352" s="37"/>
      <c r="K352" s="37"/>
      <c r="L352" s="37"/>
    </row>
    <row r="353" spans="3:12" ht="12.75" customHeight="1">
      <c r="C353" s="37"/>
      <c r="D353" s="37"/>
      <c r="K353" s="37"/>
      <c r="L353" s="37"/>
    </row>
    <row r="354" spans="3:12" ht="12.75" customHeight="1">
      <c r="C354" s="37"/>
      <c r="D354" s="37"/>
      <c r="K354" s="37"/>
      <c r="L354" s="37"/>
    </row>
    <row r="355" spans="3:12" ht="12.75" customHeight="1">
      <c r="C355" s="37"/>
      <c r="D355" s="37"/>
      <c r="K355" s="37"/>
      <c r="L355" s="37"/>
    </row>
    <row r="356" spans="3:12" ht="12.75" customHeight="1">
      <c r="C356" s="37"/>
      <c r="D356" s="37"/>
      <c r="K356" s="37"/>
      <c r="L356" s="37"/>
    </row>
    <row r="357" spans="3:12" ht="12.75" customHeight="1">
      <c r="C357" s="37"/>
      <c r="D357" s="37"/>
      <c r="K357" s="37"/>
      <c r="L357" s="37"/>
    </row>
    <row r="358" spans="3:12" ht="12.75" customHeight="1">
      <c r="C358" s="37"/>
      <c r="D358" s="37"/>
      <c r="K358" s="37"/>
      <c r="L358" s="37"/>
    </row>
    <row r="359" spans="3:12" ht="12.75" customHeight="1">
      <c r="C359" s="37"/>
      <c r="D359" s="37"/>
      <c r="K359" s="37"/>
      <c r="L359" s="37"/>
    </row>
    <row r="360" spans="3:12" ht="12.75" customHeight="1">
      <c r="C360" s="37"/>
      <c r="D360" s="37"/>
      <c r="K360" s="37"/>
      <c r="L360" s="37"/>
    </row>
    <row r="361" spans="3:12" ht="12.75" customHeight="1">
      <c r="C361" s="37"/>
      <c r="D361" s="37"/>
      <c r="K361" s="37"/>
      <c r="L361" s="37"/>
    </row>
    <row r="362" spans="3:12" ht="12.75" customHeight="1">
      <c r="C362" s="37"/>
      <c r="D362" s="37"/>
      <c r="K362" s="37"/>
      <c r="L362" s="37"/>
    </row>
    <row r="363" spans="3:12" ht="12.75" customHeight="1">
      <c r="C363" s="37"/>
      <c r="D363" s="37"/>
      <c r="K363" s="37"/>
      <c r="L363" s="37"/>
    </row>
    <row r="364" spans="3:12" ht="12.75" customHeight="1">
      <c r="C364" s="37"/>
      <c r="D364" s="37"/>
      <c r="K364" s="37"/>
      <c r="L364" s="37"/>
    </row>
    <row r="365" spans="3:12" ht="12.75" customHeight="1">
      <c r="C365" s="37"/>
      <c r="D365" s="37"/>
      <c r="K365" s="37"/>
      <c r="L365" s="37"/>
    </row>
    <row r="366" spans="3:12" ht="12.75" customHeight="1">
      <c r="C366" s="37"/>
      <c r="D366" s="37"/>
      <c r="K366" s="37"/>
      <c r="L366" s="37"/>
    </row>
    <row r="367" spans="3:12" ht="12.75" customHeight="1">
      <c r="C367" s="37"/>
      <c r="D367" s="37"/>
      <c r="K367" s="37"/>
      <c r="L367" s="37"/>
    </row>
    <row r="368" spans="3:12" ht="12.75" customHeight="1">
      <c r="C368" s="37"/>
      <c r="D368" s="37"/>
      <c r="K368" s="37"/>
      <c r="L368" s="37"/>
    </row>
    <row r="369" spans="3:12" ht="12.75" customHeight="1">
      <c r="C369" s="37"/>
      <c r="D369" s="37"/>
      <c r="K369" s="37"/>
      <c r="L369" s="37"/>
    </row>
    <row r="370" spans="3:12" ht="12.75" customHeight="1">
      <c r="C370" s="37"/>
      <c r="D370" s="37"/>
      <c r="K370" s="37"/>
      <c r="L370" s="37"/>
    </row>
    <row r="371" spans="3:12" ht="12.75" customHeight="1">
      <c r="C371" s="37"/>
      <c r="D371" s="37"/>
      <c r="K371" s="37"/>
      <c r="L371" s="37"/>
    </row>
    <row r="372" spans="3:12" ht="12.75" customHeight="1">
      <c r="C372" s="37"/>
      <c r="D372" s="37"/>
      <c r="K372" s="37"/>
      <c r="L372" s="37"/>
    </row>
    <row r="373" spans="3:12" ht="12.75" customHeight="1">
      <c r="C373" s="37"/>
      <c r="D373" s="37"/>
      <c r="K373" s="37"/>
      <c r="L373" s="37"/>
    </row>
    <row r="374" spans="3:12" ht="12.75" customHeight="1">
      <c r="C374" s="37"/>
      <c r="D374" s="37"/>
      <c r="K374" s="37"/>
      <c r="L374" s="37"/>
    </row>
    <row r="375" spans="3:12" ht="12.75" customHeight="1">
      <c r="C375" s="37"/>
      <c r="D375" s="37"/>
      <c r="K375" s="37"/>
      <c r="L375" s="37"/>
    </row>
    <row r="376" spans="3:12" ht="12.75" customHeight="1">
      <c r="C376" s="37"/>
      <c r="D376" s="37"/>
      <c r="K376" s="37"/>
      <c r="L376" s="37"/>
    </row>
    <row r="377" spans="3:12" ht="12.75" customHeight="1">
      <c r="C377" s="37"/>
      <c r="D377" s="37"/>
      <c r="K377" s="37"/>
      <c r="L377" s="37"/>
    </row>
    <row r="378" spans="3:12" ht="12.75" customHeight="1">
      <c r="C378" s="37"/>
      <c r="D378" s="37"/>
      <c r="K378" s="37"/>
      <c r="L378" s="37"/>
    </row>
    <row r="379" spans="3:12" ht="12.75" customHeight="1">
      <c r="C379" s="37"/>
      <c r="D379" s="37"/>
      <c r="K379" s="37"/>
      <c r="L379" s="37"/>
    </row>
    <row r="380" spans="3:12" ht="12.75" customHeight="1">
      <c r="C380" s="37"/>
      <c r="D380" s="37"/>
      <c r="K380" s="37"/>
      <c r="L380" s="37"/>
    </row>
    <row r="381" spans="3:12" ht="12.75" customHeight="1">
      <c r="C381" s="37"/>
      <c r="D381" s="37"/>
      <c r="K381" s="37"/>
      <c r="L381" s="37"/>
    </row>
    <row r="382" spans="3:12" ht="12.75" customHeight="1">
      <c r="C382" s="37"/>
      <c r="D382" s="37"/>
      <c r="K382" s="37"/>
      <c r="L382" s="37"/>
    </row>
    <row r="383" spans="3:12" ht="12.75" customHeight="1">
      <c r="C383" s="37"/>
      <c r="D383" s="37"/>
      <c r="K383" s="37"/>
      <c r="L383" s="37"/>
    </row>
    <row r="384" spans="3:12" ht="12.75" customHeight="1">
      <c r="C384" s="37"/>
      <c r="D384" s="37"/>
      <c r="K384" s="37"/>
      <c r="L384" s="37"/>
    </row>
    <row r="385" spans="3:12" ht="12.75" customHeight="1">
      <c r="C385" s="37"/>
      <c r="D385" s="37"/>
      <c r="K385" s="37"/>
      <c r="L385" s="37"/>
    </row>
    <row r="386" spans="3:12" ht="12.75" customHeight="1">
      <c r="C386" s="37"/>
      <c r="D386" s="37"/>
      <c r="K386" s="37"/>
      <c r="L386" s="37"/>
    </row>
    <row r="387" spans="3:12" ht="12.75" customHeight="1">
      <c r="C387" s="37"/>
      <c r="D387" s="37"/>
      <c r="K387" s="37"/>
      <c r="L387" s="37"/>
    </row>
    <row r="388" spans="3:12" ht="12.75" customHeight="1">
      <c r="C388" s="37"/>
      <c r="D388" s="37"/>
      <c r="K388" s="37"/>
      <c r="L388" s="37"/>
    </row>
    <row r="389" spans="3:12" ht="12.75" customHeight="1">
      <c r="C389" s="37"/>
      <c r="D389" s="37"/>
      <c r="K389" s="37"/>
      <c r="L389" s="37"/>
    </row>
    <row r="390" spans="3:12" ht="12.75" customHeight="1">
      <c r="C390" s="37"/>
      <c r="D390" s="37"/>
      <c r="K390" s="37"/>
      <c r="L390" s="37"/>
    </row>
    <row r="391" spans="3:12" ht="12.75" customHeight="1">
      <c r="C391" s="37"/>
      <c r="D391" s="37"/>
      <c r="K391" s="37"/>
      <c r="L391" s="37"/>
    </row>
    <row r="392" spans="3:12" ht="12.75" customHeight="1">
      <c r="C392" s="37"/>
      <c r="D392" s="37"/>
      <c r="K392" s="37"/>
      <c r="L392" s="37"/>
    </row>
    <row r="393" spans="3:12" ht="12.75" customHeight="1">
      <c r="C393" s="37"/>
      <c r="D393" s="37"/>
      <c r="K393" s="37"/>
      <c r="L393" s="37"/>
    </row>
    <row r="394" spans="3:12" ht="12.75" customHeight="1">
      <c r="C394" s="37"/>
      <c r="D394" s="37"/>
      <c r="K394" s="37"/>
      <c r="L394" s="37"/>
    </row>
    <row r="395" spans="3:12" ht="12.75" customHeight="1">
      <c r="C395" s="37"/>
      <c r="D395" s="37"/>
      <c r="K395" s="37"/>
      <c r="L395" s="37"/>
    </row>
    <row r="396" spans="3:12" ht="12.75" customHeight="1">
      <c r="C396" s="37"/>
      <c r="D396" s="37"/>
      <c r="K396" s="37"/>
      <c r="L396" s="37"/>
    </row>
    <row r="397" spans="3:12" ht="12.75" customHeight="1">
      <c r="C397" s="37"/>
      <c r="D397" s="37"/>
      <c r="K397" s="37"/>
      <c r="L397" s="37"/>
    </row>
    <row r="398" spans="3:12" ht="12.75" customHeight="1">
      <c r="C398" s="37"/>
      <c r="D398" s="37"/>
      <c r="K398" s="37"/>
      <c r="L398" s="37"/>
    </row>
    <row r="399" spans="3:12" ht="12.75" customHeight="1">
      <c r="C399" s="37"/>
      <c r="D399" s="37"/>
      <c r="K399" s="37"/>
      <c r="L399" s="37"/>
    </row>
    <row r="400" spans="3:12" ht="12.75" customHeight="1">
      <c r="C400" s="37"/>
      <c r="D400" s="37"/>
      <c r="K400" s="37"/>
      <c r="L400" s="37"/>
    </row>
    <row r="401" spans="3:12" ht="12.75" customHeight="1">
      <c r="C401" s="37"/>
      <c r="D401" s="37"/>
      <c r="K401" s="37"/>
      <c r="L401" s="37"/>
    </row>
    <row r="402" spans="3:12" ht="12.75" customHeight="1">
      <c r="C402" s="37"/>
      <c r="D402" s="37"/>
      <c r="K402" s="37"/>
      <c r="L402" s="37"/>
    </row>
    <row r="403" spans="3:12" ht="12.75" customHeight="1">
      <c r="C403" s="37"/>
      <c r="D403" s="37"/>
      <c r="K403" s="37"/>
      <c r="L403" s="37"/>
    </row>
    <row r="404" spans="3:12" ht="12.75" customHeight="1">
      <c r="C404" s="37"/>
      <c r="D404" s="37"/>
      <c r="K404" s="37"/>
      <c r="L404" s="37"/>
    </row>
    <row r="405" spans="3:12" ht="12.75" customHeight="1">
      <c r="C405" s="37"/>
      <c r="D405" s="37"/>
      <c r="K405" s="37"/>
      <c r="L405" s="37"/>
    </row>
    <row r="406" spans="3:12" ht="12.75" customHeight="1">
      <c r="C406" s="37"/>
      <c r="D406" s="37"/>
      <c r="K406" s="37"/>
      <c r="L406" s="37"/>
    </row>
    <row r="407" spans="3:12" ht="12.75" customHeight="1">
      <c r="C407" s="37"/>
      <c r="D407" s="37"/>
      <c r="K407" s="37"/>
      <c r="L407" s="37"/>
    </row>
    <row r="408" spans="3:12" ht="12.75" customHeight="1">
      <c r="C408" s="37"/>
      <c r="D408" s="37"/>
      <c r="K408" s="37"/>
      <c r="L408" s="37"/>
    </row>
    <row r="409" spans="3:12" ht="12.75" customHeight="1">
      <c r="C409" s="37"/>
      <c r="D409" s="37"/>
      <c r="K409" s="37"/>
      <c r="L409" s="37"/>
    </row>
    <row r="410" spans="3:12" ht="12.75" customHeight="1">
      <c r="C410" s="37"/>
      <c r="D410" s="37"/>
      <c r="K410" s="37"/>
      <c r="L410" s="37"/>
    </row>
    <row r="411" spans="3:12" ht="12.75" customHeight="1">
      <c r="C411" s="37"/>
      <c r="D411" s="37"/>
      <c r="K411" s="37"/>
      <c r="L411" s="37"/>
    </row>
    <row r="412" spans="3:12" ht="12.75" customHeight="1">
      <c r="C412" s="37"/>
      <c r="D412" s="37"/>
      <c r="K412" s="37"/>
      <c r="L412" s="37"/>
    </row>
    <row r="413" spans="3:12" ht="12.75" customHeight="1">
      <c r="C413" s="37"/>
      <c r="D413" s="37"/>
      <c r="K413" s="37"/>
      <c r="L413" s="37"/>
    </row>
    <row r="414" spans="3:12" ht="12.75" customHeight="1">
      <c r="C414" s="37"/>
      <c r="D414" s="37"/>
      <c r="K414" s="37"/>
      <c r="L414" s="37"/>
    </row>
    <row r="415" spans="3:12" ht="12.75" customHeight="1">
      <c r="C415" s="37"/>
      <c r="D415" s="37"/>
      <c r="K415" s="37"/>
      <c r="L415" s="37"/>
    </row>
    <row r="416" spans="3:12" ht="12.75" customHeight="1">
      <c r="C416" s="37"/>
      <c r="D416" s="37"/>
      <c r="K416" s="37"/>
      <c r="L416" s="37"/>
    </row>
    <row r="417" spans="3:12" ht="12.75" customHeight="1">
      <c r="C417" s="37"/>
      <c r="D417" s="37"/>
      <c r="K417" s="37"/>
      <c r="L417" s="37"/>
    </row>
    <row r="418" spans="3:12" ht="12.75" customHeight="1">
      <c r="C418" s="37"/>
      <c r="D418" s="37"/>
      <c r="K418" s="37"/>
      <c r="L418" s="37"/>
    </row>
    <row r="419" spans="3:12" ht="12.75" customHeight="1">
      <c r="C419" s="37"/>
      <c r="D419" s="37"/>
      <c r="K419" s="37"/>
      <c r="L419" s="37"/>
    </row>
    <row r="420" spans="3:12" ht="12.75" customHeight="1">
      <c r="C420" s="37"/>
      <c r="D420" s="37"/>
      <c r="K420" s="37"/>
      <c r="L420" s="37"/>
    </row>
    <row r="421" spans="3:12" ht="12.75" customHeight="1">
      <c r="C421" s="37"/>
      <c r="D421" s="37"/>
      <c r="K421" s="37"/>
      <c r="L421" s="37"/>
    </row>
    <row r="422" spans="3:12" ht="12.75" customHeight="1">
      <c r="C422" s="37"/>
      <c r="D422" s="37"/>
      <c r="K422" s="37"/>
      <c r="L422" s="37"/>
    </row>
    <row r="423" spans="3:12" ht="12.75" customHeight="1">
      <c r="C423" s="37"/>
      <c r="D423" s="37"/>
      <c r="K423" s="37"/>
      <c r="L423" s="37"/>
    </row>
    <row r="424" spans="3:12" ht="12.75" customHeight="1">
      <c r="C424" s="37"/>
      <c r="D424" s="37"/>
      <c r="K424" s="37"/>
      <c r="L424" s="37"/>
    </row>
    <row r="425" spans="3:12" ht="12.75" customHeight="1">
      <c r="C425" s="37"/>
      <c r="D425" s="37"/>
      <c r="K425" s="37"/>
      <c r="L425" s="37"/>
    </row>
    <row r="426" spans="3:12" ht="12.75" customHeight="1">
      <c r="C426" s="37"/>
      <c r="D426" s="37"/>
      <c r="K426" s="37"/>
      <c r="L426" s="37"/>
    </row>
    <row r="427" spans="3:12" ht="12.75" customHeight="1">
      <c r="C427" s="37"/>
      <c r="D427" s="37"/>
      <c r="K427" s="37"/>
      <c r="L427" s="37"/>
    </row>
    <row r="428" spans="3:12" ht="12.75" customHeight="1">
      <c r="C428" s="37"/>
      <c r="D428" s="37"/>
      <c r="K428" s="37"/>
      <c r="L428" s="37"/>
    </row>
    <row r="429" spans="3:12" ht="12.75" customHeight="1">
      <c r="C429" s="37"/>
      <c r="D429" s="37"/>
      <c r="K429" s="37"/>
      <c r="L429" s="37"/>
    </row>
    <row r="430" spans="3:12" ht="12.75" customHeight="1">
      <c r="C430" s="37"/>
      <c r="D430" s="37"/>
      <c r="K430" s="37"/>
      <c r="L430" s="37"/>
    </row>
    <row r="431" spans="3:12" ht="12.75" customHeight="1">
      <c r="C431" s="37"/>
      <c r="D431" s="37"/>
      <c r="K431" s="37"/>
      <c r="L431" s="37"/>
    </row>
    <row r="432" spans="3:12" ht="12.75" customHeight="1">
      <c r="C432" s="37"/>
      <c r="D432" s="37"/>
      <c r="K432" s="37"/>
      <c r="L432" s="37"/>
    </row>
    <row r="433" spans="3:12" ht="12.75" customHeight="1">
      <c r="C433" s="37"/>
      <c r="D433" s="37"/>
      <c r="K433" s="37"/>
      <c r="L433" s="37"/>
    </row>
    <row r="434" spans="3:12" ht="12.75" customHeight="1">
      <c r="C434" s="37"/>
      <c r="D434" s="37"/>
      <c r="K434" s="37"/>
      <c r="L434" s="37"/>
    </row>
    <row r="435" spans="3:12" ht="12.75" customHeight="1">
      <c r="C435" s="37"/>
      <c r="D435" s="37"/>
      <c r="K435" s="37"/>
      <c r="L435" s="37"/>
    </row>
    <row r="436" spans="3:12" ht="12.75" customHeight="1">
      <c r="C436" s="37"/>
      <c r="D436" s="37"/>
      <c r="K436" s="37"/>
      <c r="L436" s="37"/>
    </row>
    <row r="437" spans="3:12" ht="12.75" customHeight="1">
      <c r="C437" s="37"/>
      <c r="D437" s="37"/>
      <c r="K437" s="37"/>
      <c r="L437" s="37"/>
    </row>
    <row r="438" spans="3:12" ht="12.75" customHeight="1">
      <c r="C438" s="37"/>
      <c r="D438" s="37"/>
      <c r="K438" s="37"/>
      <c r="L438" s="37"/>
    </row>
    <row r="439" spans="3:12" ht="12.75" customHeight="1">
      <c r="C439" s="37"/>
      <c r="D439" s="37"/>
      <c r="K439" s="37"/>
      <c r="L439" s="37"/>
    </row>
    <row r="440" spans="3:12" ht="12.75" customHeight="1">
      <c r="C440" s="37"/>
      <c r="D440" s="37"/>
      <c r="K440" s="37"/>
      <c r="L440" s="37"/>
    </row>
    <row r="441" spans="3:12" ht="12.75" customHeight="1">
      <c r="C441" s="37"/>
      <c r="D441" s="37"/>
      <c r="K441" s="37"/>
      <c r="L441" s="37"/>
    </row>
    <row r="442" spans="3:12" ht="12.75" customHeight="1">
      <c r="C442" s="37"/>
      <c r="D442" s="37"/>
      <c r="K442" s="37"/>
      <c r="L442" s="37"/>
    </row>
    <row r="443" spans="3:12" ht="12.75" customHeight="1">
      <c r="C443" s="37"/>
      <c r="D443" s="37"/>
      <c r="K443" s="37"/>
      <c r="L443" s="37"/>
    </row>
    <row r="444" spans="3:12" ht="12.75" customHeight="1">
      <c r="C444" s="37"/>
      <c r="D444" s="37"/>
      <c r="K444" s="37"/>
      <c r="L444" s="37"/>
    </row>
    <row r="445" spans="3:12" ht="12.75" customHeight="1">
      <c r="C445" s="37"/>
      <c r="D445" s="37"/>
      <c r="K445" s="37"/>
      <c r="L445" s="37"/>
    </row>
    <row r="446" spans="3:12" ht="12.75" customHeight="1">
      <c r="C446" s="37"/>
      <c r="D446" s="37"/>
      <c r="K446" s="37"/>
      <c r="L446" s="37"/>
    </row>
    <row r="447" spans="3:12" ht="12.75" customHeight="1">
      <c r="C447" s="37"/>
      <c r="D447" s="37"/>
      <c r="K447" s="37"/>
      <c r="L447" s="37"/>
    </row>
    <row r="448" spans="3:12" ht="12.75" customHeight="1">
      <c r="C448" s="37"/>
      <c r="D448" s="37"/>
      <c r="K448" s="37"/>
      <c r="L448" s="37"/>
    </row>
    <row r="449" spans="3:12" ht="12.75" customHeight="1">
      <c r="C449" s="37"/>
      <c r="D449" s="37"/>
      <c r="K449" s="37"/>
      <c r="L449" s="37"/>
    </row>
    <row r="450" spans="3:12" ht="12.75" customHeight="1">
      <c r="C450" s="37"/>
      <c r="D450" s="37"/>
      <c r="K450" s="37"/>
      <c r="L450" s="37"/>
    </row>
    <row r="451" spans="3:12" ht="12.75" customHeight="1">
      <c r="C451" s="37"/>
      <c r="D451" s="37"/>
      <c r="K451" s="37"/>
      <c r="L451" s="37"/>
    </row>
    <row r="452" spans="3:12" ht="12.75" customHeight="1">
      <c r="C452" s="37"/>
      <c r="D452" s="37"/>
      <c r="K452" s="37"/>
      <c r="L452" s="37"/>
    </row>
    <row r="453" spans="3:12" ht="12.75" customHeight="1">
      <c r="C453" s="37"/>
      <c r="D453" s="37"/>
      <c r="K453" s="37"/>
      <c r="L453" s="37"/>
    </row>
    <row r="454" spans="3:12" ht="12.75" customHeight="1">
      <c r="C454" s="37"/>
      <c r="D454" s="37"/>
      <c r="K454" s="37"/>
      <c r="L454" s="37"/>
    </row>
    <row r="455" spans="3:12" ht="12.75" customHeight="1">
      <c r="C455" s="37"/>
      <c r="D455" s="37"/>
      <c r="K455" s="37"/>
      <c r="L455" s="37"/>
    </row>
    <row r="456" spans="3:12" ht="12.75" customHeight="1">
      <c r="C456" s="37"/>
      <c r="D456" s="37"/>
      <c r="K456" s="37"/>
      <c r="L456" s="37"/>
    </row>
    <row r="457" spans="3:12" ht="12.75" customHeight="1">
      <c r="C457" s="37"/>
      <c r="D457" s="37"/>
      <c r="K457" s="37"/>
      <c r="L457" s="37"/>
    </row>
    <row r="458" spans="3:12" ht="12.75" customHeight="1">
      <c r="C458" s="37"/>
      <c r="D458" s="37"/>
      <c r="K458" s="37"/>
      <c r="L458" s="37"/>
    </row>
    <row r="459" spans="3:12" ht="12.75" customHeight="1">
      <c r="C459" s="37"/>
      <c r="D459" s="37"/>
      <c r="K459" s="37"/>
      <c r="L459" s="37"/>
    </row>
    <row r="460" spans="3:12" ht="12.75" customHeight="1">
      <c r="C460" s="37"/>
      <c r="D460" s="37"/>
      <c r="K460" s="37"/>
      <c r="L460" s="37"/>
    </row>
    <row r="461" spans="3:12" ht="12.75" customHeight="1">
      <c r="C461" s="37"/>
      <c r="D461" s="37"/>
      <c r="K461" s="37"/>
      <c r="L461" s="37"/>
    </row>
    <row r="462" spans="3:12" ht="12.75" customHeight="1">
      <c r="C462" s="37"/>
      <c r="D462" s="37"/>
      <c r="K462" s="37"/>
      <c r="L462" s="37"/>
    </row>
    <row r="463" spans="3:12" ht="12.75" customHeight="1">
      <c r="C463" s="37"/>
      <c r="D463" s="37"/>
      <c r="K463" s="37"/>
      <c r="L463" s="37"/>
    </row>
    <row r="464" spans="3:12" ht="12.75" customHeight="1">
      <c r="C464" s="37"/>
      <c r="D464" s="37"/>
      <c r="K464" s="37"/>
      <c r="L464" s="37"/>
    </row>
    <row r="465" spans="3:12" ht="12.75" customHeight="1">
      <c r="C465" s="37"/>
      <c r="D465" s="37"/>
      <c r="K465" s="37"/>
      <c r="L465" s="37"/>
    </row>
    <row r="466" spans="3:12" ht="12.75" customHeight="1">
      <c r="C466" s="37"/>
      <c r="D466" s="37"/>
      <c r="K466" s="37"/>
      <c r="L466" s="37"/>
    </row>
    <row r="467" spans="3:12" ht="12.75" customHeight="1">
      <c r="C467" s="37"/>
      <c r="D467" s="37"/>
      <c r="K467" s="37"/>
      <c r="L467" s="37"/>
    </row>
    <row r="468" spans="3:12" ht="12.75" customHeight="1">
      <c r="C468" s="37"/>
      <c r="D468" s="37"/>
      <c r="K468" s="37"/>
      <c r="L468" s="37"/>
    </row>
    <row r="469" spans="3:12" ht="12.75" customHeight="1">
      <c r="C469" s="37"/>
      <c r="D469" s="37"/>
      <c r="K469" s="37"/>
      <c r="L469" s="37"/>
    </row>
    <row r="470" spans="3:12" ht="12.75" customHeight="1">
      <c r="C470" s="37"/>
      <c r="D470" s="37"/>
      <c r="K470" s="37"/>
      <c r="L470" s="37"/>
    </row>
    <row r="471" spans="3:12" ht="12.75" customHeight="1">
      <c r="C471" s="37"/>
      <c r="D471" s="37"/>
      <c r="K471" s="37"/>
      <c r="L471" s="37"/>
    </row>
    <row r="472" spans="3:12" ht="12.75" customHeight="1">
      <c r="C472" s="37"/>
      <c r="D472" s="37"/>
      <c r="K472" s="37"/>
      <c r="L472" s="37"/>
    </row>
    <row r="473" spans="3:12" ht="12.75" customHeight="1">
      <c r="C473" s="37"/>
      <c r="D473" s="37"/>
      <c r="K473" s="37"/>
      <c r="L473" s="37"/>
    </row>
    <row r="474" spans="3:12" ht="12.75" customHeight="1">
      <c r="C474" s="37"/>
      <c r="D474" s="37"/>
      <c r="K474" s="37"/>
      <c r="L474" s="37"/>
    </row>
    <row r="475" spans="3:12" ht="12.75" customHeight="1">
      <c r="C475" s="37"/>
      <c r="D475" s="37"/>
      <c r="K475" s="37"/>
      <c r="L475" s="37"/>
    </row>
    <row r="476" spans="3:12" ht="12.75" customHeight="1">
      <c r="C476" s="37"/>
      <c r="D476" s="37"/>
      <c r="K476" s="37"/>
      <c r="L476" s="37"/>
    </row>
    <row r="477" spans="3:12" ht="12.75" customHeight="1">
      <c r="C477" s="37"/>
      <c r="D477" s="37"/>
      <c r="K477" s="37"/>
      <c r="L477" s="37"/>
    </row>
    <row r="478" spans="3:12" ht="12.75" customHeight="1">
      <c r="C478" s="37"/>
      <c r="D478" s="37"/>
      <c r="K478" s="37"/>
      <c r="L478" s="37"/>
    </row>
    <row r="479" spans="3:12" ht="12.75" customHeight="1">
      <c r="C479" s="37"/>
      <c r="D479" s="37"/>
      <c r="K479" s="37"/>
      <c r="L479" s="37"/>
    </row>
    <row r="480" spans="3:12" ht="12.75" customHeight="1">
      <c r="C480" s="37"/>
      <c r="D480" s="37"/>
      <c r="K480" s="37"/>
      <c r="L480" s="37"/>
    </row>
    <row r="481" spans="3:12" ht="12.75" customHeight="1">
      <c r="C481" s="37"/>
      <c r="D481" s="37"/>
      <c r="K481" s="37"/>
      <c r="L481" s="37"/>
    </row>
    <row r="482" spans="3:12" ht="12.75" customHeight="1">
      <c r="C482" s="37"/>
      <c r="D482" s="37"/>
      <c r="K482" s="37"/>
      <c r="L482" s="37"/>
    </row>
    <row r="483" spans="3:12" ht="12.75" customHeight="1">
      <c r="C483" s="37"/>
      <c r="D483" s="37"/>
      <c r="K483" s="37"/>
      <c r="L483" s="37"/>
    </row>
    <row r="484" spans="3:12" ht="12.75" customHeight="1">
      <c r="C484" s="37"/>
      <c r="D484" s="37"/>
      <c r="K484" s="37"/>
      <c r="L484" s="37"/>
    </row>
    <row r="485" spans="3:12" ht="12.75" customHeight="1">
      <c r="C485" s="37"/>
      <c r="D485" s="37"/>
      <c r="K485" s="37"/>
      <c r="L485" s="37"/>
    </row>
    <row r="486" spans="3:12" ht="12.75" customHeight="1">
      <c r="C486" s="37"/>
      <c r="D486" s="37"/>
      <c r="K486" s="37"/>
      <c r="L486" s="37"/>
    </row>
    <row r="487" spans="3:12" ht="12.75" customHeight="1">
      <c r="C487" s="37"/>
      <c r="D487" s="37"/>
      <c r="K487" s="37"/>
      <c r="L487" s="37"/>
    </row>
    <row r="488" spans="3:12" ht="12.75" customHeight="1">
      <c r="C488" s="37"/>
      <c r="D488" s="37"/>
      <c r="K488" s="37"/>
      <c r="L488" s="37"/>
    </row>
    <row r="489" spans="3:12" ht="12.75" customHeight="1">
      <c r="C489" s="37"/>
      <c r="D489" s="37"/>
      <c r="K489" s="37"/>
      <c r="L489" s="37"/>
    </row>
    <row r="490" spans="3:12" ht="12.75" customHeight="1">
      <c r="C490" s="37"/>
      <c r="D490" s="37"/>
      <c r="K490" s="37"/>
      <c r="L490" s="37"/>
    </row>
    <row r="491" spans="3:12" ht="12.75" customHeight="1">
      <c r="C491" s="37"/>
      <c r="D491" s="37"/>
      <c r="K491" s="37"/>
      <c r="L491" s="37"/>
    </row>
    <row r="492" spans="3:12" ht="12.75" customHeight="1">
      <c r="C492" s="37"/>
      <c r="D492" s="37"/>
      <c r="K492" s="37"/>
      <c r="L492" s="37"/>
    </row>
    <row r="493" spans="3:12" ht="12.75" customHeight="1">
      <c r="C493" s="37"/>
      <c r="D493" s="37"/>
      <c r="K493" s="37"/>
      <c r="L493" s="37"/>
    </row>
    <row r="494" spans="3:12" ht="12.75" customHeight="1">
      <c r="C494" s="37"/>
      <c r="D494" s="37"/>
      <c r="K494" s="37"/>
      <c r="L494" s="37"/>
    </row>
    <row r="495" spans="3:12" ht="12.75" customHeight="1">
      <c r="C495" s="37"/>
      <c r="D495" s="37"/>
      <c r="K495" s="37"/>
      <c r="L495" s="37"/>
    </row>
    <row r="496" spans="3:12" ht="12.75" customHeight="1">
      <c r="C496" s="37"/>
      <c r="D496" s="37"/>
      <c r="K496" s="37"/>
      <c r="L496" s="37"/>
    </row>
    <row r="497" spans="3:12" ht="12.75" customHeight="1">
      <c r="C497" s="37"/>
      <c r="D497" s="37"/>
      <c r="K497" s="37"/>
      <c r="L497" s="37"/>
    </row>
    <row r="498" spans="3:12" ht="12.75" customHeight="1">
      <c r="C498" s="37"/>
      <c r="D498" s="37"/>
      <c r="K498" s="37"/>
      <c r="L498" s="37"/>
    </row>
    <row r="499" spans="3:12" ht="12.75" customHeight="1">
      <c r="C499" s="37"/>
      <c r="D499" s="37"/>
      <c r="K499" s="37"/>
      <c r="L499" s="37"/>
    </row>
    <row r="500" spans="3:12" ht="12.75" customHeight="1">
      <c r="C500" s="37"/>
      <c r="D500" s="37"/>
      <c r="K500" s="37"/>
      <c r="L500" s="37"/>
    </row>
    <row r="501" spans="3:12" ht="12.75" customHeight="1">
      <c r="C501" s="37"/>
      <c r="D501" s="37"/>
      <c r="K501" s="37"/>
      <c r="L501" s="37"/>
    </row>
    <row r="502" spans="3:12" ht="12.75" customHeight="1">
      <c r="C502" s="37"/>
      <c r="D502" s="37"/>
      <c r="K502" s="37"/>
      <c r="L502" s="37"/>
    </row>
    <row r="503" spans="3:12" ht="12.75" customHeight="1">
      <c r="C503" s="37"/>
      <c r="D503" s="37"/>
      <c r="K503" s="37"/>
      <c r="L503" s="37"/>
    </row>
    <row r="504" spans="3:12" ht="12.75" customHeight="1">
      <c r="C504" s="37"/>
      <c r="D504" s="37"/>
      <c r="K504" s="37"/>
      <c r="L504" s="37"/>
    </row>
    <row r="505" spans="3:12" ht="12.75" customHeight="1">
      <c r="C505" s="37"/>
      <c r="D505" s="37"/>
      <c r="K505" s="37"/>
      <c r="L505" s="37"/>
    </row>
    <row r="506" spans="3:12" ht="12.75" customHeight="1">
      <c r="C506" s="37"/>
      <c r="D506" s="37"/>
      <c r="K506" s="37"/>
      <c r="L506" s="37"/>
    </row>
    <row r="507" spans="3:12" ht="12.75" customHeight="1">
      <c r="C507" s="37"/>
      <c r="D507" s="37"/>
      <c r="K507" s="37"/>
      <c r="L507" s="37"/>
    </row>
    <row r="508" spans="3:12" ht="12.75" customHeight="1">
      <c r="C508" s="37"/>
      <c r="D508" s="37"/>
      <c r="K508" s="37"/>
      <c r="L508" s="37"/>
    </row>
    <row r="509" spans="3:12" ht="12.75" customHeight="1">
      <c r="C509" s="37"/>
      <c r="D509" s="37"/>
      <c r="K509" s="37"/>
      <c r="L509" s="37"/>
    </row>
    <row r="510" spans="3:12" ht="12.75" customHeight="1">
      <c r="C510" s="37"/>
      <c r="D510" s="37"/>
      <c r="K510" s="37"/>
      <c r="L510" s="37"/>
    </row>
    <row r="511" spans="3:12" ht="12.75" customHeight="1">
      <c r="C511" s="37"/>
      <c r="D511" s="37"/>
      <c r="K511" s="37"/>
      <c r="L511" s="37"/>
    </row>
    <row r="512" spans="3:12" ht="12.75" customHeight="1">
      <c r="C512" s="37"/>
      <c r="D512" s="37"/>
      <c r="K512" s="37"/>
      <c r="L512" s="37"/>
    </row>
    <row r="513" spans="3:12" ht="12.75" customHeight="1">
      <c r="C513" s="37"/>
      <c r="D513" s="37"/>
      <c r="K513" s="37"/>
      <c r="L513" s="37"/>
    </row>
    <row r="514" spans="3:12" ht="12.75" customHeight="1">
      <c r="C514" s="37"/>
      <c r="D514" s="37"/>
      <c r="K514" s="37"/>
      <c r="L514" s="37"/>
    </row>
    <row r="515" spans="3:12" ht="12.75" customHeight="1">
      <c r="C515" s="37"/>
      <c r="D515" s="37"/>
      <c r="K515" s="37"/>
      <c r="L515" s="37"/>
    </row>
    <row r="516" spans="3:12" ht="12.75" customHeight="1">
      <c r="C516" s="37"/>
      <c r="D516" s="37"/>
      <c r="K516" s="37"/>
      <c r="L516" s="37"/>
    </row>
    <row r="517" spans="3:12" ht="12.75" customHeight="1">
      <c r="C517" s="37"/>
      <c r="D517" s="37"/>
      <c r="K517" s="37"/>
      <c r="L517" s="37"/>
    </row>
    <row r="518" spans="3:12" ht="12.75" customHeight="1">
      <c r="C518" s="37"/>
      <c r="D518" s="37"/>
      <c r="K518" s="37"/>
      <c r="L518" s="37"/>
    </row>
    <row r="519" spans="3:12" ht="12.75" customHeight="1">
      <c r="C519" s="37"/>
      <c r="D519" s="37"/>
      <c r="K519" s="37"/>
      <c r="L519" s="37"/>
    </row>
    <row r="520" spans="3:12" ht="12.75" customHeight="1">
      <c r="C520" s="37"/>
      <c r="D520" s="37"/>
      <c r="K520" s="37"/>
      <c r="L520" s="37"/>
    </row>
    <row r="521" spans="3:12" ht="12.75" customHeight="1">
      <c r="C521" s="37"/>
      <c r="D521" s="37"/>
      <c r="K521" s="37"/>
      <c r="L521" s="37"/>
    </row>
    <row r="522" spans="3:12" ht="12.75" customHeight="1">
      <c r="C522" s="37"/>
      <c r="D522" s="37"/>
      <c r="K522" s="37"/>
      <c r="L522" s="37"/>
    </row>
    <row r="523" spans="3:12" ht="12.75" customHeight="1">
      <c r="C523" s="37"/>
      <c r="D523" s="37"/>
      <c r="K523" s="37"/>
      <c r="L523" s="37"/>
    </row>
    <row r="524" spans="3:12" ht="12.75" customHeight="1">
      <c r="C524" s="37"/>
      <c r="D524" s="37"/>
      <c r="K524" s="37"/>
      <c r="L524" s="37"/>
    </row>
    <row r="525" spans="3:12" ht="12.75" customHeight="1">
      <c r="C525" s="37"/>
      <c r="D525" s="37"/>
      <c r="K525" s="37"/>
      <c r="L525" s="37"/>
    </row>
    <row r="526" spans="3:12" ht="12.75" customHeight="1">
      <c r="C526" s="37"/>
      <c r="D526" s="37"/>
      <c r="K526" s="37"/>
      <c r="L526" s="37"/>
    </row>
    <row r="527" spans="3:12" ht="12.75" customHeight="1">
      <c r="C527" s="37"/>
      <c r="D527" s="37"/>
      <c r="K527" s="37"/>
      <c r="L527" s="37"/>
    </row>
    <row r="528" spans="3:12" ht="12.75" customHeight="1">
      <c r="C528" s="37"/>
      <c r="D528" s="37"/>
      <c r="K528" s="37"/>
      <c r="L528" s="37"/>
    </row>
    <row r="529" spans="3:12" ht="12.75" customHeight="1">
      <c r="C529" s="37"/>
      <c r="D529" s="37"/>
      <c r="K529" s="37"/>
      <c r="L529" s="37"/>
    </row>
    <row r="530" spans="3:12" ht="12.75" customHeight="1">
      <c r="C530" s="37"/>
      <c r="D530" s="37"/>
      <c r="K530" s="37"/>
      <c r="L530" s="37"/>
    </row>
    <row r="531" spans="3:12" ht="12.75" customHeight="1">
      <c r="C531" s="37"/>
      <c r="D531" s="37"/>
      <c r="K531" s="37"/>
      <c r="L531" s="37"/>
    </row>
    <row r="532" spans="3:12" ht="12.75" customHeight="1">
      <c r="C532" s="37"/>
      <c r="D532" s="37"/>
      <c r="K532" s="37"/>
      <c r="L532" s="37"/>
    </row>
    <row r="533" spans="3:12" ht="12.75" customHeight="1">
      <c r="C533" s="37"/>
      <c r="D533" s="37"/>
      <c r="K533" s="37"/>
      <c r="L533" s="37"/>
    </row>
    <row r="534" spans="3:12" ht="12.75" customHeight="1">
      <c r="C534" s="37"/>
      <c r="D534" s="37"/>
      <c r="K534" s="37"/>
      <c r="L534" s="37"/>
    </row>
    <row r="535" spans="3:12" ht="12.75" customHeight="1">
      <c r="C535" s="37"/>
      <c r="D535" s="37"/>
      <c r="K535" s="37"/>
      <c r="L535" s="37"/>
    </row>
    <row r="536" spans="3:12" ht="12.75" customHeight="1">
      <c r="C536" s="37"/>
      <c r="D536" s="37"/>
      <c r="K536" s="37"/>
      <c r="L536" s="37"/>
    </row>
    <row r="537" spans="3:12" ht="12.75" customHeight="1">
      <c r="C537" s="37"/>
      <c r="D537" s="37"/>
      <c r="K537" s="37"/>
      <c r="L537" s="37"/>
    </row>
    <row r="538" spans="3:12" ht="12.75" customHeight="1">
      <c r="C538" s="37"/>
      <c r="D538" s="37"/>
      <c r="K538" s="37"/>
      <c r="L538" s="37"/>
    </row>
    <row r="539" spans="3:12" ht="12.75" customHeight="1">
      <c r="C539" s="37"/>
      <c r="D539" s="37"/>
      <c r="K539" s="37"/>
      <c r="L539" s="37"/>
    </row>
    <row r="540" spans="3:12" ht="12.75" customHeight="1">
      <c r="C540" s="37"/>
      <c r="D540" s="37"/>
      <c r="K540" s="37"/>
      <c r="L540" s="37"/>
    </row>
    <row r="541" spans="3:12" ht="12.75" customHeight="1">
      <c r="C541" s="37"/>
      <c r="D541" s="37"/>
      <c r="K541" s="37"/>
      <c r="L541" s="37"/>
    </row>
    <row r="542" spans="3:12" ht="12.75" customHeight="1">
      <c r="C542" s="37"/>
      <c r="D542" s="37"/>
      <c r="K542" s="37"/>
      <c r="L542" s="37"/>
    </row>
    <row r="543" spans="3:12" ht="12.75" customHeight="1">
      <c r="C543" s="37"/>
      <c r="D543" s="37"/>
      <c r="K543" s="37"/>
      <c r="L543" s="37"/>
    </row>
    <row r="544" spans="3:12" ht="12.75" customHeight="1">
      <c r="C544" s="37"/>
      <c r="D544" s="37"/>
      <c r="K544" s="37"/>
      <c r="L544" s="37"/>
    </row>
    <row r="545" spans="3:12" ht="12.75" customHeight="1">
      <c r="C545" s="37"/>
      <c r="D545" s="37"/>
      <c r="K545" s="37"/>
      <c r="L545" s="37"/>
    </row>
    <row r="546" spans="3:12" ht="12.75" customHeight="1">
      <c r="C546" s="37"/>
      <c r="D546" s="37"/>
      <c r="K546" s="37"/>
      <c r="L546" s="37"/>
    </row>
    <row r="547" spans="3:12" ht="12.75" customHeight="1">
      <c r="C547" s="37"/>
      <c r="D547" s="37"/>
      <c r="K547" s="37"/>
      <c r="L547" s="37"/>
    </row>
    <row r="548" spans="3:12" ht="12.75" customHeight="1">
      <c r="C548" s="37"/>
      <c r="D548" s="37"/>
      <c r="K548" s="37"/>
      <c r="L548" s="37"/>
    </row>
    <row r="549" spans="3:12" ht="12.75" customHeight="1">
      <c r="C549" s="37"/>
      <c r="D549" s="37"/>
      <c r="K549" s="37"/>
      <c r="L549" s="37"/>
    </row>
    <row r="550" spans="3:12" ht="12.75" customHeight="1">
      <c r="C550" s="37"/>
      <c r="D550" s="37"/>
      <c r="K550" s="37"/>
      <c r="L550" s="37"/>
    </row>
    <row r="551" spans="3:12" ht="12.75" customHeight="1">
      <c r="C551" s="37"/>
      <c r="D551" s="37"/>
      <c r="K551" s="37"/>
      <c r="L551" s="37"/>
    </row>
    <row r="552" spans="3:12" ht="12.75" customHeight="1">
      <c r="C552" s="37"/>
      <c r="D552" s="37"/>
      <c r="K552" s="37"/>
      <c r="L552" s="37"/>
    </row>
    <row r="553" spans="3:12" ht="12.75" customHeight="1">
      <c r="C553" s="37"/>
      <c r="D553" s="37"/>
      <c r="K553" s="37"/>
      <c r="L553" s="37"/>
    </row>
    <row r="554" spans="3:12" ht="12.75" customHeight="1">
      <c r="C554" s="37"/>
      <c r="D554" s="37"/>
      <c r="K554" s="37"/>
      <c r="L554" s="37"/>
    </row>
    <row r="555" spans="3:12" ht="12.75" customHeight="1">
      <c r="C555" s="37"/>
      <c r="D555" s="37"/>
      <c r="K555" s="37"/>
      <c r="L555" s="37"/>
    </row>
    <row r="556" spans="3:12" ht="12.75" customHeight="1">
      <c r="C556" s="37"/>
      <c r="D556" s="37"/>
      <c r="K556" s="37"/>
      <c r="L556" s="37"/>
    </row>
    <row r="557" spans="3:12" ht="12.75" customHeight="1">
      <c r="C557" s="37"/>
      <c r="D557" s="37"/>
      <c r="K557" s="37"/>
      <c r="L557" s="37"/>
    </row>
    <row r="558" spans="3:12" ht="12.75" customHeight="1">
      <c r="C558" s="37"/>
      <c r="D558" s="37"/>
      <c r="K558" s="37"/>
      <c r="L558" s="37"/>
    </row>
    <row r="559" spans="3:12" ht="12.75" customHeight="1">
      <c r="C559" s="37"/>
      <c r="D559" s="37"/>
      <c r="K559" s="37"/>
      <c r="L559" s="37"/>
    </row>
    <row r="560" spans="3:12" ht="12.75" customHeight="1">
      <c r="C560" s="37"/>
      <c r="D560" s="37"/>
      <c r="K560" s="37"/>
      <c r="L560" s="37"/>
    </row>
    <row r="561" spans="3:12" ht="12.75" customHeight="1">
      <c r="C561" s="37"/>
      <c r="D561" s="37"/>
      <c r="K561" s="37"/>
      <c r="L561" s="37"/>
    </row>
    <row r="562" spans="3:12" ht="12.75" customHeight="1">
      <c r="C562" s="37"/>
      <c r="D562" s="37"/>
      <c r="K562" s="37"/>
      <c r="L562" s="37"/>
    </row>
    <row r="563" spans="3:12" ht="12.75" customHeight="1">
      <c r="C563" s="37"/>
      <c r="D563" s="37"/>
      <c r="K563" s="37"/>
      <c r="L563" s="37"/>
    </row>
    <row r="564" spans="3:12" ht="12.75" customHeight="1">
      <c r="C564" s="37"/>
      <c r="D564" s="37"/>
      <c r="K564" s="37"/>
      <c r="L564" s="37"/>
    </row>
    <row r="565" spans="3:12" ht="12.75" customHeight="1">
      <c r="C565" s="37"/>
      <c r="D565" s="37"/>
      <c r="K565" s="37"/>
      <c r="L565" s="37"/>
    </row>
    <row r="566" spans="3:12" ht="12.75" customHeight="1">
      <c r="C566" s="37"/>
      <c r="D566" s="37"/>
      <c r="K566" s="37"/>
      <c r="L566" s="37"/>
    </row>
    <row r="567" spans="3:12" ht="12.75" customHeight="1">
      <c r="C567" s="37"/>
      <c r="D567" s="37"/>
      <c r="K567" s="37"/>
      <c r="L567" s="37"/>
    </row>
    <row r="568" spans="3:12" ht="12.75" customHeight="1">
      <c r="C568" s="37"/>
      <c r="D568" s="37"/>
      <c r="K568" s="37"/>
      <c r="L568" s="37"/>
    </row>
    <row r="569" spans="3:12" ht="12.75" customHeight="1">
      <c r="C569" s="37"/>
      <c r="D569" s="37"/>
      <c r="K569" s="37"/>
      <c r="L569" s="37"/>
    </row>
    <row r="570" spans="3:12" ht="12.75" customHeight="1">
      <c r="C570" s="37"/>
      <c r="D570" s="37"/>
      <c r="K570" s="37"/>
      <c r="L570" s="37"/>
    </row>
    <row r="571" spans="3:12" ht="12.75" customHeight="1">
      <c r="C571" s="37"/>
      <c r="D571" s="37"/>
      <c r="K571" s="37"/>
      <c r="L571" s="37"/>
    </row>
    <row r="572" spans="3:12" ht="12.75" customHeight="1">
      <c r="C572" s="37"/>
      <c r="D572" s="37"/>
      <c r="K572" s="37"/>
      <c r="L572" s="37"/>
    </row>
    <row r="573" spans="3:12" ht="12.75" customHeight="1">
      <c r="C573" s="37"/>
      <c r="D573" s="37"/>
      <c r="K573" s="37"/>
      <c r="L573" s="37"/>
    </row>
    <row r="574" spans="3:12" ht="12.75" customHeight="1">
      <c r="C574" s="37"/>
      <c r="D574" s="37"/>
      <c r="K574" s="37"/>
      <c r="L574" s="37"/>
    </row>
    <row r="575" spans="3:12" ht="12.75" customHeight="1">
      <c r="C575" s="37"/>
      <c r="D575" s="37"/>
      <c r="K575" s="37"/>
      <c r="L575" s="37"/>
    </row>
    <row r="576" spans="3:12" ht="12.75" customHeight="1">
      <c r="C576" s="37"/>
      <c r="D576" s="37"/>
      <c r="K576" s="37"/>
      <c r="L576" s="37"/>
    </row>
    <row r="577" spans="3:12" ht="12.75" customHeight="1">
      <c r="C577" s="37"/>
      <c r="D577" s="37"/>
      <c r="K577" s="37"/>
      <c r="L577" s="37"/>
    </row>
    <row r="578" spans="3:12" ht="12.75" customHeight="1">
      <c r="C578" s="37"/>
      <c r="D578" s="37"/>
      <c r="K578" s="37"/>
      <c r="L578" s="37"/>
    </row>
    <row r="579" spans="3:12" ht="12.75" customHeight="1">
      <c r="C579" s="37"/>
      <c r="D579" s="37"/>
      <c r="K579" s="37"/>
      <c r="L579" s="37"/>
    </row>
    <row r="580" spans="3:12" ht="12.75" customHeight="1">
      <c r="C580" s="37"/>
      <c r="D580" s="37"/>
      <c r="K580" s="37"/>
      <c r="L580" s="37"/>
    </row>
    <row r="581" spans="3:12" ht="12.75" customHeight="1">
      <c r="C581" s="37"/>
      <c r="D581" s="37"/>
      <c r="K581" s="37"/>
      <c r="L581" s="37"/>
    </row>
    <row r="582" spans="3:12" ht="12.75" customHeight="1">
      <c r="C582" s="37"/>
      <c r="D582" s="37"/>
      <c r="K582" s="37"/>
      <c r="L582" s="37"/>
    </row>
    <row r="583" spans="3:12" ht="12.75" customHeight="1">
      <c r="C583" s="37"/>
      <c r="D583" s="37"/>
      <c r="K583" s="37"/>
      <c r="L583" s="37"/>
    </row>
    <row r="584" spans="3:12" ht="12.75" customHeight="1">
      <c r="C584" s="37"/>
      <c r="D584" s="37"/>
      <c r="K584" s="37"/>
      <c r="L584" s="37"/>
    </row>
    <row r="585" spans="3:12" ht="12.75" customHeight="1">
      <c r="C585" s="37"/>
      <c r="D585" s="37"/>
      <c r="K585" s="37"/>
      <c r="L585" s="37"/>
    </row>
    <row r="586" spans="3:12" ht="12.75" customHeight="1">
      <c r="C586" s="37"/>
      <c r="D586" s="37"/>
      <c r="K586" s="37"/>
      <c r="L586" s="37"/>
    </row>
    <row r="587" spans="3:12" ht="12.75" customHeight="1">
      <c r="C587" s="37"/>
      <c r="D587" s="37"/>
      <c r="K587" s="37"/>
      <c r="L587" s="37"/>
    </row>
    <row r="588" spans="3:12" ht="12.75" customHeight="1">
      <c r="C588" s="37"/>
      <c r="D588" s="37"/>
      <c r="K588" s="37"/>
      <c r="L588" s="37"/>
    </row>
    <row r="589" spans="3:12" ht="12.75" customHeight="1">
      <c r="C589" s="37"/>
      <c r="D589" s="37"/>
      <c r="K589" s="37"/>
      <c r="L589" s="37"/>
    </row>
    <row r="590" spans="3:12" ht="12.75" customHeight="1">
      <c r="C590" s="37"/>
      <c r="D590" s="37"/>
      <c r="K590" s="37"/>
      <c r="L590" s="37"/>
    </row>
    <row r="591" spans="3:12" ht="12.75" customHeight="1">
      <c r="C591" s="37"/>
      <c r="D591" s="37"/>
      <c r="K591" s="37"/>
      <c r="L591" s="37"/>
    </row>
    <row r="592" spans="3:12" ht="12.75" customHeight="1">
      <c r="C592" s="37"/>
      <c r="D592" s="37"/>
      <c r="K592" s="37"/>
      <c r="L592" s="37"/>
    </row>
    <row r="593" spans="3:12" ht="12.75" customHeight="1">
      <c r="C593" s="37"/>
      <c r="D593" s="37"/>
      <c r="K593" s="37"/>
      <c r="L593" s="37"/>
    </row>
    <row r="594" spans="3:12" ht="12.75" customHeight="1">
      <c r="C594" s="37"/>
      <c r="D594" s="37"/>
      <c r="K594" s="37"/>
      <c r="L594" s="37"/>
    </row>
    <row r="595" spans="3:12" ht="12.75" customHeight="1">
      <c r="C595" s="37"/>
      <c r="D595" s="37"/>
      <c r="K595" s="37"/>
      <c r="L595" s="37"/>
    </row>
    <row r="596" spans="3:12" ht="12.75" customHeight="1">
      <c r="C596" s="37"/>
      <c r="D596" s="37"/>
      <c r="K596" s="37"/>
      <c r="L596" s="37"/>
    </row>
    <row r="597" spans="3:12" ht="12.75" customHeight="1">
      <c r="C597" s="37"/>
      <c r="D597" s="37"/>
      <c r="K597" s="37"/>
      <c r="L597" s="37"/>
    </row>
    <row r="598" spans="3:12" ht="12.75" customHeight="1">
      <c r="C598" s="37"/>
      <c r="D598" s="37"/>
      <c r="K598" s="37"/>
      <c r="L598" s="37"/>
    </row>
    <row r="599" spans="3:12" ht="12.75" customHeight="1">
      <c r="C599" s="37"/>
      <c r="D599" s="37"/>
      <c r="K599" s="37"/>
      <c r="L599" s="37"/>
    </row>
    <row r="600" spans="3:12" ht="12.75" customHeight="1">
      <c r="C600" s="37"/>
      <c r="D600" s="37"/>
      <c r="K600" s="37"/>
      <c r="L600" s="37"/>
    </row>
    <row r="601" spans="3:12" ht="12.75" customHeight="1">
      <c r="C601" s="37"/>
      <c r="D601" s="37"/>
      <c r="K601" s="37"/>
      <c r="L601" s="37"/>
    </row>
    <row r="602" spans="3:12" ht="12.75" customHeight="1">
      <c r="C602" s="37"/>
      <c r="D602" s="37"/>
      <c r="K602" s="37"/>
      <c r="L602" s="37"/>
    </row>
    <row r="603" spans="3:12" ht="12.75" customHeight="1">
      <c r="C603" s="37"/>
      <c r="D603" s="37"/>
      <c r="K603" s="37"/>
      <c r="L603" s="37"/>
    </row>
    <row r="604" spans="3:12" ht="12.75" customHeight="1">
      <c r="C604" s="37"/>
      <c r="D604" s="37"/>
      <c r="K604" s="37"/>
      <c r="L604" s="37"/>
    </row>
    <row r="605" spans="3:12" ht="12.75" customHeight="1">
      <c r="C605" s="37"/>
      <c r="D605" s="37"/>
      <c r="K605" s="37"/>
      <c r="L605" s="37"/>
    </row>
    <row r="606" spans="3:12" ht="12.75" customHeight="1">
      <c r="C606" s="37"/>
      <c r="D606" s="37"/>
      <c r="K606" s="37"/>
      <c r="L606" s="37"/>
    </row>
    <row r="607" spans="3:12" ht="12.75" customHeight="1">
      <c r="C607" s="37"/>
      <c r="D607" s="37"/>
      <c r="K607" s="37"/>
      <c r="L607" s="37"/>
    </row>
    <row r="608" spans="3:12" ht="12.75" customHeight="1">
      <c r="C608" s="37"/>
      <c r="D608" s="37"/>
      <c r="K608" s="37"/>
      <c r="L608" s="37"/>
    </row>
    <row r="609" spans="3:12" ht="12.75" customHeight="1">
      <c r="C609" s="37"/>
      <c r="D609" s="37"/>
      <c r="K609" s="37"/>
      <c r="L609" s="37"/>
    </row>
    <row r="610" spans="3:12" ht="12.75" customHeight="1">
      <c r="C610" s="37"/>
      <c r="D610" s="37"/>
      <c r="K610" s="37"/>
      <c r="L610" s="37"/>
    </row>
    <row r="611" spans="3:12" ht="12.75" customHeight="1">
      <c r="C611" s="37"/>
      <c r="D611" s="37"/>
      <c r="K611" s="37"/>
      <c r="L611" s="37"/>
    </row>
    <row r="612" spans="3:12" ht="12.75" customHeight="1">
      <c r="C612" s="37"/>
      <c r="D612" s="37"/>
      <c r="K612" s="37"/>
      <c r="L612" s="37"/>
    </row>
    <row r="613" spans="3:12" ht="12.75" customHeight="1">
      <c r="C613" s="37"/>
      <c r="D613" s="37"/>
      <c r="K613" s="37"/>
      <c r="L613" s="37"/>
    </row>
    <row r="614" spans="3:12" ht="12.75" customHeight="1">
      <c r="C614" s="37"/>
      <c r="D614" s="37"/>
      <c r="K614" s="37"/>
      <c r="L614" s="37"/>
    </row>
    <row r="615" spans="3:12" ht="12.75" customHeight="1">
      <c r="C615" s="37"/>
      <c r="D615" s="37"/>
      <c r="K615" s="37"/>
      <c r="L615" s="37"/>
    </row>
    <row r="616" spans="3:12" ht="12.75" customHeight="1">
      <c r="C616" s="37"/>
      <c r="D616" s="37"/>
      <c r="K616" s="37"/>
      <c r="L616" s="37"/>
    </row>
    <row r="617" spans="3:12" ht="12.75" customHeight="1">
      <c r="C617" s="37"/>
      <c r="D617" s="37"/>
      <c r="K617" s="37"/>
      <c r="L617" s="37"/>
    </row>
    <row r="618" spans="3:12" ht="12.75" customHeight="1">
      <c r="C618" s="37"/>
      <c r="D618" s="37"/>
      <c r="K618" s="37"/>
      <c r="L618" s="37"/>
    </row>
    <row r="619" spans="3:12" ht="12.75" customHeight="1">
      <c r="C619" s="37"/>
      <c r="D619" s="37"/>
      <c r="K619" s="37"/>
      <c r="L619" s="37"/>
    </row>
    <row r="620" spans="3:12" ht="12.75" customHeight="1">
      <c r="C620" s="37"/>
      <c r="D620" s="37"/>
      <c r="K620" s="37"/>
      <c r="L620" s="37"/>
    </row>
    <row r="621" spans="3:12" ht="12.75" customHeight="1">
      <c r="C621" s="37"/>
      <c r="D621" s="37"/>
      <c r="K621" s="37"/>
      <c r="L621" s="37"/>
    </row>
    <row r="622" spans="3:12" ht="12.75" customHeight="1">
      <c r="C622" s="37"/>
      <c r="D622" s="37"/>
      <c r="K622" s="37"/>
      <c r="L622" s="37"/>
    </row>
    <row r="623" spans="3:12" ht="12.75" customHeight="1">
      <c r="C623" s="37"/>
      <c r="D623" s="37"/>
      <c r="K623" s="37"/>
      <c r="L623" s="37"/>
    </row>
    <row r="624" spans="3:12" ht="12.75" customHeight="1">
      <c r="C624" s="37"/>
      <c r="D624" s="37"/>
      <c r="K624" s="37"/>
      <c r="L624" s="37"/>
    </row>
    <row r="625" spans="3:12" ht="12.75" customHeight="1">
      <c r="C625" s="37"/>
      <c r="D625" s="37"/>
      <c r="K625" s="37"/>
      <c r="L625" s="37"/>
    </row>
    <row r="626" spans="3:12" ht="12.75" customHeight="1">
      <c r="C626" s="37"/>
      <c r="D626" s="37"/>
      <c r="K626" s="37"/>
      <c r="L626" s="37"/>
    </row>
    <row r="627" spans="3:12" ht="12.75" customHeight="1">
      <c r="C627" s="37"/>
      <c r="D627" s="37"/>
      <c r="K627" s="37"/>
      <c r="L627" s="37"/>
    </row>
    <row r="628" spans="3:12" ht="12.75" customHeight="1">
      <c r="C628" s="37"/>
      <c r="D628" s="37"/>
      <c r="K628" s="37"/>
      <c r="L628" s="37"/>
    </row>
    <row r="629" spans="3:12" ht="12.75" customHeight="1">
      <c r="C629" s="37"/>
      <c r="D629" s="37"/>
      <c r="K629" s="37"/>
      <c r="L629" s="37"/>
    </row>
    <row r="630" spans="3:12" ht="12.75" customHeight="1">
      <c r="C630" s="37"/>
      <c r="D630" s="37"/>
      <c r="K630" s="37"/>
      <c r="L630" s="37"/>
    </row>
    <row r="631" spans="3:12" ht="12.75" customHeight="1">
      <c r="C631" s="37"/>
      <c r="D631" s="37"/>
      <c r="K631" s="37"/>
      <c r="L631" s="37"/>
    </row>
    <row r="632" spans="3:12" ht="12.75" customHeight="1">
      <c r="C632" s="37"/>
      <c r="D632" s="37"/>
      <c r="K632" s="37"/>
      <c r="L632" s="37"/>
    </row>
    <row r="633" spans="3:12" ht="12.75" customHeight="1">
      <c r="C633" s="37"/>
      <c r="D633" s="37"/>
      <c r="K633" s="37"/>
      <c r="L633" s="37"/>
    </row>
    <row r="634" spans="3:12" ht="12.75" customHeight="1">
      <c r="C634" s="37"/>
      <c r="D634" s="37"/>
      <c r="K634" s="37"/>
      <c r="L634" s="37"/>
    </row>
    <row r="635" spans="3:12" ht="12.75" customHeight="1">
      <c r="C635" s="37"/>
      <c r="D635" s="37"/>
      <c r="K635" s="37"/>
      <c r="L635" s="37"/>
    </row>
    <row r="636" spans="3:12" ht="12.75" customHeight="1">
      <c r="C636" s="37"/>
      <c r="D636" s="37"/>
      <c r="K636" s="37"/>
      <c r="L636" s="37"/>
    </row>
    <row r="637" spans="3:12" ht="12.75" customHeight="1">
      <c r="C637" s="37"/>
      <c r="D637" s="37"/>
      <c r="K637" s="37"/>
      <c r="L637" s="37"/>
    </row>
    <row r="638" spans="3:12" ht="12.75" customHeight="1">
      <c r="C638" s="37"/>
      <c r="D638" s="37"/>
      <c r="K638" s="37"/>
      <c r="L638" s="37"/>
    </row>
    <row r="639" spans="3:12" ht="12.75" customHeight="1">
      <c r="C639" s="37"/>
      <c r="D639" s="37"/>
      <c r="K639" s="37"/>
      <c r="L639" s="37"/>
    </row>
    <row r="640" spans="3:12" ht="12.75" customHeight="1">
      <c r="C640" s="37"/>
      <c r="D640" s="37"/>
      <c r="K640" s="37"/>
      <c r="L640" s="37"/>
    </row>
    <row r="641" spans="3:12" ht="12.75" customHeight="1">
      <c r="C641" s="37"/>
      <c r="D641" s="37"/>
      <c r="K641" s="37"/>
      <c r="L641" s="37"/>
    </row>
    <row r="642" spans="3:12" ht="12.75" customHeight="1">
      <c r="C642" s="37"/>
      <c r="D642" s="37"/>
      <c r="K642" s="37"/>
      <c r="L642" s="37"/>
    </row>
    <row r="643" spans="3:12" ht="12.75" customHeight="1">
      <c r="C643" s="37"/>
      <c r="D643" s="37"/>
      <c r="K643" s="37"/>
      <c r="L643" s="37"/>
    </row>
    <row r="644" spans="3:12" ht="12.75" customHeight="1">
      <c r="C644" s="37"/>
      <c r="D644" s="37"/>
      <c r="K644" s="37"/>
      <c r="L644" s="37"/>
    </row>
    <row r="645" spans="3:12" ht="12.75" customHeight="1">
      <c r="C645" s="37"/>
      <c r="D645" s="37"/>
      <c r="K645" s="37"/>
      <c r="L645" s="37"/>
    </row>
    <row r="646" spans="3:12" ht="12.75" customHeight="1">
      <c r="C646" s="37"/>
      <c r="D646" s="37"/>
      <c r="K646" s="37"/>
      <c r="L646" s="37"/>
    </row>
    <row r="647" spans="3:12" ht="12.75" customHeight="1">
      <c r="C647" s="37"/>
      <c r="D647" s="37"/>
      <c r="K647" s="37"/>
      <c r="L647" s="37"/>
    </row>
    <row r="648" spans="3:12" ht="12.75" customHeight="1">
      <c r="C648" s="37"/>
      <c r="D648" s="37"/>
      <c r="K648" s="37"/>
      <c r="L648" s="37"/>
    </row>
    <row r="649" spans="3:12" ht="12.75" customHeight="1">
      <c r="C649" s="37"/>
      <c r="D649" s="37"/>
      <c r="K649" s="37"/>
      <c r="L649" s="37"/>
    </row>
    <row r="650" spans="3:12" ht="12.75" customHeight="1">
      <c r="C650" s="37"/>
      <c r="D650" s="37"/>
      <c r="K650" s="37"/>
      <c r="L650" s="37"/>
    </row>
    <row r="651" spans="3:12" ht="12.75" customHeight="1">
      <c r="C651" s="37"/>
      <c r="D651" s="37"/>
      <c r="K651" s="37"/>
      <c r="L651" s="37"/>
    </row>
    <row r="652" spans="3:12" ht="12.75" customHeight="1">
      <c r="C652" s="37"/>
      <c r="D652" s="37"/>
      <c r="K652" s="37"/>
      <c r="L652" s="37"/>
    </row>
    <row r="653" spans="3:12" ht="12.75" customHeight="1">
      <c r="C653" s="37"/>
      <c r="D653" s="37"/>
      <c r="K653" s="37"/>
      <c r="L653" s="37"/>
    </row>
    <row r="654" spans="3:12" ht="12.75" customHeight="1">
      <c r="C654" s="37"/>
      <c r="D654" s="37"/>
      <c r="K654" s="37"/>
      <c r="L654" s="37"/>
    </row>
    <row r="655" spans="3:12" ht="12.75" customHeight="1">
      <c r="C655" s="37"/>
      <c r="D655" s="37"/>
      <c r="K655" s="37"/>
      <c r="L655" s="37"/>
    </row>
    <row r="656" spans="3:12" ht="12.75" customHeight="1">
      <c r="C656" s="37"/>
      <c r="D656" s="37"/>
      <c r="K656" s="37"/>
      <c r="L656" s="37"/>
    </row>
    <row r="657" spans="3:12" ht="12.75" customHeight="1">
      <c r="C657" s="37"/>
      <c r="D657" s="37"/>
      <c r="K657" s="37"/>
      <c r="L657" s="37"/>
    </row>
    <row r="658" spans="3:12" ht="12.75" customHeight="1">
      <c r="C658" s="37"/>
      <c r="D658" s="37"/>
      <c r="K658" s="37"/>
      <c r="L658" s="37"/>
    </row>
    <row r="659" spans="3:12" ht="12.75" customHeight="1">
      <c r="C659" s="37"/>
      <c r="D659" s="37"/>
      <c r="K659" s="37"/>
      <c r="L659" s="37"/>
    </row>
    <row r="660" spans="3:12" ht="12.75" customHeight="1">
      <c r="C660" s="37"/>
      <c r="D660" s="37"/>
      <c r="K660" s="37"/>
      <c r="L660" s="37"/>
    </row>
    <row r="661" spans="3:12" ht="12.75" customHeight="1">
      <c r="C661" s="37"/>
      <c r="D661" s="37"/>
      <c r="K661" s="37"/>
      <c r="L661" s="37"/>
    </row>
    <row r="662" spans="3:12" ht="12.75" customHeight="1">
      <c r="C662" s="37"/>
      <c r="D662" s="37"/>
      <c r="K662" s="37"/>
      <c r="L662" s="37"/>
    </row>
    <row r="663" spans="3:12" ht="12.75" customHeight="1">
      <c r="C663" s="37"/>
      <c r="D663" s="37"/>
      <c r="K663" s="37"/>
      <c r="L663" s="37"/>
    </row>
    <row r="664" spans="3:12" ht="12.75" customHeight="1">
      <c r="C664" s="37"/>
      <c r="D664" s="37"/>
      <c r="K664" s="37"/>
      <c r="L664" s="37"/>
    </row>
    <row r="665" spans="3:12" ht="12.75" customHeight="1">
      <c r="C665" s="37"/>
      <c r="D665" s="37"/>
      <c r="K665" s="37"/>
      <c r="L665" s="37"/>
    </row>
    <row r="666" spans="3:12" ht="12.75" customHeight="1">
      <c r="C666" s="37"/>
      <c r="D666" s="37"/>
      <c r="K666" s="37"/>
      <c r="L666" s="37"/>
    </row>
    <row r="667" spans="3:12" ht="12.75" customHeight="1">
      <c r="C667" s="37"/>
      <c r="D667" s="37"/>
      <c r="K667" s="37"/>
      <c r="L667" s="37"/>
    </row>
    <row r="668" spans="3:12" ht="12.75" customHeight="1">
      <c r="C668" s="37"/>
      <c r="D668" s="37"/>
      <c r="K668" s="37"/>
      <c r="L668" s="37"/>
    </row>
    <row r="669" spans="3:12" ht="12.75" customHeight="1">
      <c r="C669" s="37"/>
      <c r="D669" s="37"/>
      <c r="K669" s="37"/>
      <c r="L669" s="37"/>
    </row>
    <row r="670" spans="3:12" ht="12.75" customHeight="1">
      <c r="C670" s="37"/>
      <c r="D670" s="37"/>
      <c r="K670" s="37"/>
      <c r="L670" s="37"/>
    </row>
    <row r="671" spans="3:12" ht="12.75" customHeight="1">
      <c r="C671" s="37"/>
      <c r="D671" s="37"/>
      <c r="K671" s="37"/>
      <c r="L671" s="37"/>
    </row>
    <row r="672" spans="3:12" ht="12.75" customHeight="1">
      <c r="C672" s="37"/>
      <c r="D672" s="37"/>
      <c r="K672" s="37"/>
      <c r="L672" s="37"/>
    </row>
    <row r="673" spans="3:12" ht="12.75" customHeight="1">
      <c r="C673" s="37"/>
      <c r="D673" s="37"/>
      <c r="K673" s="37"/>
      <c r="L673" s="37"/>
    </row>
    <row r="674" spans="3:12" ht="12.75" customHeight="1">
      <c r="C674" s="37"/>
      <c r="D674" s="37"/>
      <c r="K674" s="37"/>
      <c r="L674" s="37"/>
    </row>
    <row r="675" spans="3:12" ht="12.75" customHeight="1">
      <c r="C675" s="37"/>
      <c r="D675" s="37"/>
      <c r="K675" s="37"/>
      <c r="L675" s="37"/>
    </row>
    <row r="676" spans="3:12" ht="12.75" customHeight="1">
      <c r="C676" s="37"/>
      <c r="D676" s="37"/>
      <c r="K676" s="37"/>
      <c r="L676" s="37"/>
    </row>
    <row r="677" spans="3:12" ht="12.75" customHeight="1">
      <c r="C677" s="37"/>
      <c r="D677" s="37"/>
      <c r="K677" s="37"/>
      <c r="L677" s="37"/>
    </row>
    <row r="678" spans="3:12" ht="12.75" customHeight="1">
      <c r="C678" s="37"/>
      <c r="D678" s="37"/>
      <c r="K678" s="37"/>
      <c r="L678" s="37"/>
    </row>
    <row r="679" spans="3:12" ht="12.75" customHeight="1">
      <c r="C679" s="37"/>
      <c r="D679" s="37"/>
      <c r="K679" s="37"/>
      <c r="L679" s="37"/>
    </row>
    <row r="680" spans="3:12" ht="12.75" customHeight="1">
      <c r="C680" s="37"/>
      <c r="D680" s="37"/>
      <c r="K680" s="37"/>
      <c r="L680" s="37"/>
    </row>
    <row r="681" spans="3:12" ht="12.75" customHeight="1">
      <c r="C681" s="37"/>
      <c r="D681" s="37"/>
      <c r="K681" s="37"/>
      <c r="L681" s="37"/>
    </row>
    <row r="682" spans="3:12" ht="12.75" customHeight="1">
      <c r="C682" s="37"/>
      <c r="D682" s="37"/>
      <c r="K682" s="37"/>
      <c r="L682" s="37"/>
    </row>
    <row r="683" spans="3:12" ht="12.75" customHeight="1">
      <c r="C683" s="37"/>
      <c r="D683" s="37"/>
      <c r="K683" s="37"/>
      <c r="L683" s="37"/>
    </row>
    <row r="684" spans="3:12" ht="12.75" customHeight="1">
      <c r="C684" s="37"/>
      <c r="D684" s="37"/>
      <c r="K684" s="37"/>
      <c r="L684" s="37"/>
    </row>
    <row r="685" spans="3:12" ht="12.75" customHeight="1">
      <c r="C685" s="37"/>
      <c r="D685" s="37"/>
      <c r="K685" s="37"/>
      <c r="L685" s="37"/>
    </row>
    <row r="686" spans="3:12" ht="12.75" customHeight="1">
      <c r="C686" s="37"/>
      <c r="D686" s="37"/>
      <c r="K686" s="37"/>
      <c r="L686" s="37"/>
    </row>
    <row r="687" spans="3:12" ht="12.75" customHeight="1">
      <c r="C687" s="37"/>
      <c r="D687" s="37"/>
      <c r="K687" s="37"/>
      <c r="L687" s="37"/>
    </row>
    <row r="688" spans="3:12" ht="12.75" customHeight="1">
      <c r="C688" s="37"/>
      <c r="D688" s="37"/>
      <c r="K688" s="37"/>
      <c r="L688" s="37"/>
    </row>
    <row r="689" spans="3:12" ht="12.75" customHeight="1">
      <c r="C689" s="37"/>
      <c r="D689" s="37"/>
      <c r="K689" s="37"/>
      <c r="L689" s="37"/>
    </row>
    <row r="690" spans="3:12" ht="12.75" customHeight="1">
      <c r="C690" s="37"/>
      <c r="D690" s="37"/>
      <c r="K690" s="37"/>
      <c r="L690" s="37"/>
    </row>
    <row r="691" spans="3:12" ht="12.75" customHeight="1">
      <c r="C691" s="37"/>
      <c r="D691" s="37"/>
      <c r="K691" s="37"/>
      <c r="L691" s="37"/>
    </row>
    <row r="692" spans="3:12" ht="12.75" customHeight="1">
      <c r="C692" s="37"/>
      <c r="D692" s="37"/>
      <c r="K692" s="37"/>
      <c r="L692" s="37"/>
    </row>
    <row r="693" spans="3:12" ht="12.75" customHeight="1">
      <c r="C693" s="37"/>
      <c r="D693" s="37"/>
      <c r="K693" s="37"/>
      <c r="L693" s="37"/>
    </row>
    <row r="694" spans="3:12" ht="12.75" customHeight="1">
      <c r="C694" s="37"/>
      <c r="D694" s="37"/>
      <c r="K694" s="37"/>
      <c r="L694" s="37"/>
    </row>
    <row r="695" spans="3:12" ht="12.75" customHeight="1">
      <c r="C695" s="37"/>
      <c r="D695" s="37"/>
      <c r="K695" s="37"/>
      <c r="L695" s="37"/>
    </row>
    <row r="696" spans="3:12" ht="12.75" customHeight="1">
      <c r="C696" s="37"/>
      <c r="D696" s="37"/>
      <c r="K696" s="37"/>
      <c r="L696" s="37"/>
    </row>
    <row r="697" spans="3:12" ht="12.75" customHeight="1">
      <c r="C697" s="37"/>
      <c r="D697" s="37"/>
      <c r="K697" s="37"/>
      <c r="L697" s="37"/>
    </row>
    <row r="698" spans="3:12" ht="12.75" customHeight="1">
      <c r="C698" s="37"/>
      <c r="D698" s="37"/>
      <c r="K698" s="37"/>
      <c r="L698" s="37"/>
    </row>
    <row r="699" spans="3:12" ht="12.75" customHeight="1">
      <c r="C699" s="37"/>
      <c r="D699" s="37"/>
      <c r="K699" s="37"/>
      <c r="L699" s="37"/>
    </row>
    <row r="700" spans="3:12" ht="12.75" customHeight="1">
      <c r="C700" s="37"/>
      <c r="D700" s="37"/>
      <c r="K700" s="37"/>
      <c r="L700" s="37"/>
    </row>
    <row r="701" spans="3:12" ht="12.75" customHeight="1">
      <c r="C701" s="37"/>
      <c r="D701" s="37"/>
      <c r="K701" s="37"/>
      <c r="L701" s="37"/>
    </row>
    <row r="702" spans="3:12" ht="12.75" customHeight="1">
      <c r="C702" s="37"/>
      <c r="D702" s="37"/>
      <c r="K702" s="37"/>
      <c r="L702" s="37"/>
    </row>
    <row r="703" spans="3:12" ht="12.75" customHeight="1">
      <c r="C703" s="37"/>
      <c r="D703" s="37"/>
      <c r="K703" s="37"/>
      <c r="L703" s="37"/>
    </row>
    <row r="704" spans="3:12" ht="12.75" customHeight="1">
      <c r="C704" s="37"/>
      <c r="D704" s="37"/>
      <c r="K704" s="37"/>
      <c r="L704" s="37"/>
    </row>
    <row r="705" spans="3:12" ht="12.75" customHeight="1">
      <c r="C705" s="37"/>
      <c r="D705" s="37"/>
      <c r="K705" s="37"/>
      <c r="L705" s="37"/>
    </row>
    <row r="706" spans="3:12" ht="12.75" customHeight="1">
      <c r="C706" s="37"/>
      <c r="D706" s="37"/>
      <c r="K706" s="37"/>
      <c r="L706" s="37"/>
    </row>
    <row r="707" spans="3:12" ht="12.75" customHeight="1">
      <c r="C707" s="37"/>
      <c r="D707" s="37"/>
      <c r="K707" s="37"/>
      <c r="L707" s="37"/>
    </row>
    <row r="708" spans="3:12" ht="12.75" customHeight="1">
      <c r="C708" s="37"/>
      <c r="D708" s="37"/>
      <c r="K708" s="37"/>
      <c r="L708" s="37"/>
    </row>
    <row r="709" spans="3:12" ht="12.75" customHeight="1">
      <c r="C709" s="37"/>
      <c r="D709" s="37"/>
      <c r="K709" s="37"/>
      <c r="L709" s="37"/>
    </row>
    <row r="710" spans="3:12" ht="12.75" customHeight="1">
      <c r="C710" s="37"/>
      <c r="D710" s="37"/>
      <c r="K710" s="37"/>
      <c r="L710" s="37"/>
    </row>
    <row r="711" spans="3:12" ht="12.75" customHeight="1">
      <c r="C711" s="37"/>
      <c r="D711" s="37"/>
      <c r="K711" s="37"/>
      <c r="L711" s="37"/>
    </row>
    <row r="712" spans="3:12" ht="12.75" customHeight="1">
      <c r="C712" s="37"/>
      <c r="D712" s="37"/>
      <c r="K712" s="37"/>
      <c r="L712" s="37"/>
    </row>
    <row r="713" spans="3:12" ht="12.75" customHeight="1">
      <c r="C713" s="37"/>
      <c r="D713" s="37"/>
      <c r="K713" s="37"/>
      <c r="L713" s="37"/>
    </row>
    <row r="714" spans="3:12" ht="12.75" customHeight="1">
      <c r="C714" s="37"/>
      <c r="D714" s="37"/>
      <c r="K714" s="37"/>
      <c r="L714" s="37"/>
    </row>
    <row r="715" spans="3:12" ht="12.75" customHeight="1">
      <c r="C715" s="37"/>
      <c r="D715" s="37"/>
      <c r="K715" s="37"/>
      <c r="L715" s="37"/>
    </row>
    <row r="716" spans="3:12" ht="12.75" customHeight="1">
      <c r="C716" s="37"/>
      <c r="D716" s="37"/>
      <c r="K716" s="37"/>
      <c r="L716" s="37"/>
    </row>
    <row r="717" spans="3:12" ht="12.75" customHeight="1">
      <c r="C717" s="37"/>
      <c r="D717" s="37"/>
      <c r="K717" s="37"/>
      <c r="L717" s="37"/>
    </row>
    <row r="718" spans="3:12" ht="12.75" customHeight="1">
      <c r="C718" s="37"/>
      <c r="D718" s="37"/>
      <c r="K718" s="37"/>
      <c r="L718" s="37"/>
    </row>
    <row r="719" spans="3:12" ht="12.75" customHeight="1">
      <c r="C719" s="37"/>
      <c r="D719" s="37"/>
      <c r="K719" s="37"/>
      <c r="L719" s="37"/>
    </row>
    <row r="720" spans="3:12" ht="12.75" customHeight="1">
      <c r="C720" s="37"/>
      <c r="D720" s="37"/>
      <c r="K720" s="37"/>
      <c r="L720" s="37"/>
    </row>
    <row r="721" spans="3:12" ht="12.75" customHeight="1">
      <c r="C721" s="37"/>
      <c r="D721" s="37"/>
      <c r="K721" s="37"/>
      <c r="L721" s="37"/>
    </row>
    <row r="722" spans="3:12" ht="12.75" customHeight="1">
      <c r="C722" s="37"/>
      <c r="D722" s="37"/>
      <c r="K722" s="37"/>
      <c r="L722" s="37"/>
    </row>
    <row r="723" spans="3:12" ht="12.75" customHeight="1">
      <c r="C723" s="37"/>
      <c r="D723" s="37"/>
      <c r="K723" s="37"/>
      <c r="L723" s="37"/>
    </row>
    <row r="724" spans="3:12" ht="12.75" customHeight="1">
      <c r="C724" s="37"/>
      <c r="D724" s="37"/>
      <c r="K724" s="37"/>
      <c r="L724" s="37"/>
    </row>
    <row r="725" spans="3:12" ht="12.75" customHeight="1">
      <c r="C725" s="37"/>
      <c r="D725" s="37"/>
      <c r="K725" s="37"/>
      <c r="L725" s="37"/>
    </row>
    <row r="726" spans="3:12" ht="12.75" customHeight="1">
      <c r="C726" s="37"/>
      <c r="D726" s="37"/>
      <c r="K726" s="37"/>
      <c r="L726" s="37"/>
    </row>
    <row r="727" spans="3:12" ht="12.75" customHeight="1">
      <c r="C727" s="37"/>
      <c r="D727" s="37"/>
      <c r="K727" s="37"/>
      <c r="L727" s="37"/>
    </row>
    <row r="728" spans="3:12" ht="12.75" customHeight="1">
      <c r="C728" s="37"/>
      <c r="D728" s="37"/>
      <c r="K728" s="37"/>
      <c r="L728" s="37"/>
    </row>
    <row r="729" spans="3:12" ht="12.75" customHeight="1">
      <c r="C729" s="37"/>
      <c r="D729" s="37"/>
      <c r="K729" s="37"/>
      <c r="L729" s="37"/>
    </row>
    <row r="730" spans="3:12" ht="12.75" customHeight="1">
      <c r="C730" s="37"/>
      <c r="D730" s="37"/>
      <c r="K730" s="37"/>
      <c r="L730" s="37"/>
    </row>
    <row r="731" spans="3:12" ht="12.75" customHeight="1">
      <c r="C731" s="37"/>
      <c r="D731" s="37"/>
      <c r="K731" s="37"/>
      <c r="L731" s="37"/>
    </row>
    <row r="732" spans="3:12" ht="12.75" customHeight="1">
      <c r="C732" s="37"/>
      <c r="D732" s="37"/>
      <c r="K732" s="37"/>
      <c r="L732" s="37"/>
    </row>
    <row r="733" spans="3:12" ht="12.75" customHeight="1">
      <c r="C733" s="37"/>
      <c r="D733" s="37"/>
      <c r="K733" s="37"/>
      <c r="L733" s="37"/>
    </row>
    <row r="734" spans="3:12" ht="12.75" customHeight="1">
      <c r="C734" s="37"/>
      <c r="D734" s="37"/>
      <c r="K734" s="37"/>
      <c r="L734" s="37"/>
    </row>
    <row r="735" spans="3:12" ht="12.75" customHeight="1">
      <c r="C735" s="37"/>
      <c r="D735" s="37"/>
      <c r="K735" s="37"/>
      <c r="L735" s="37"/>
    </row>
    <row r="736" spans="3:12" ht="12.75" customHeight="1">
      <c r="C736" s="37"/>
      <c r="D736" s="37"/>
      <c r="K736" s="37"/>
      <c r="L736" s="37"/>
    </row>
    <row r="737" spans="3:12" ht="12.75" customHeight="1">
      <c r="C737" s="37"/>
      <c r="D737" s="37"/>
      <c r="K737" s="37"/>
      <c r="L737" s="37"/>
    </row>
    <row r="738" spans="3:12" ht="12.75" customHeight="1">
      <c r="C738" s="37"/>
      <c r="D738" s="37"/>
      <c r="K738" s="37"/>
      <c r="L738" s="37"/>
    </row>
    <row r="739" spans="3:12" ht="12.75" customHeight="1">
      <c r="C739" s="37"/>
      <c r="D739" s="37"/>
      <c r="K739" s="37"/>
      <c r="L739" s="37"/>
    </row>
    <row r="740" spans="3:12" ht="12.75" customHeight="1">
      <c r="C740" s="37"/>
      <c r="D740" s="37"/>
      <c r="K740" s="37"/>
      <c r="L740" s="37"/>
    </row>
    <row r="741" spans="3:12" ht="12.75" customHeight="1">
      <c r="C741" s="37"/>
      <c r="D741" s="37"/>
      <c r="K741" s="37"/>
      <c r="L741" s="37"/>
    </row>
    <row r="742" spans="3:12" ht="12.75" customHeight="1">
      <c r="C742" s="37"/>
      <c r="D742" s="37"/>
      <c r="K742" s="37"/>
      <c r="L742" s="37"/>
    </row>
    <row r="743" spans="3:12" ht="12.75" customHeight="1">
      <c r="C743" s="37"/>
      <c r="D743" s="37"/>
      <c r="K743" s="37"/>
      <c r="L743" s="37"/>
    </row>
    <row r="744" spans="3:12" ht="12.75" customHeight="1">
      <c r="C744" s="37"/>
      <c r="D744" s="37"/>
      <c r="K744" s="37"/>
      <c r="L744" s="37"/>
    </row>
    <row r="745" spans="3:12" ht="12.75" customHeight="1">
      <c r="C745" s="37"/>
      <c r="D745" s="37"/>
      <c r="K745" s="37"/>
      <c r="L745" s="37"/>
    </row>
    <row r="746" spans="3:12" ht="12.75" customHeight="1">
      <c r="C746" s="37"/>
      <c r="D746" s="37"/>
      <c r="K746" s="37"/>
      <c r="L746" s="37"/>
    </row>
    <row r="747" spans="3:12" ht="12.75" customHeight="1">
      <c r="C747" s="37"/>
      <c r="D747" s="37"/>
      <c r="K747" s="37"/>
      <c r="L747" s="37"/>
    </row>
    <row r="748" spans="3:12" ht="12.75" customHeight="1">
      <c r="C748" s="37"/>
      <c r="D748" s="37"/>
      <c r="K748" s="37"/>
      <c r="L748" s="37"/>
    </row>
    <row r="749" spans="3:12" ht="12.75" customHeight="1">
      <c r="C749" s="37"/>
      <c r="D749" s="37"/>
      <c r="K749" s="37"/>
      <c r="L749" s="37"/>
    </row>
    <row r="750" spans="3:12" ht="12.75" customHeight="1">
      <c r="C750" s="37"/>
      <c r="D750" s="37"/>
      <c r="K750" s="37"/>
      <c r="L750" s="37"/>
    </row>
    <row r="751" spans="3:12" ht="12.75" customHeight="1">
      <c r="C751" s="37"/>
      <c r="D751" s="37"/>
      <c r="K751" s="37"/>
      <c r="L751" s="37"/>
    </row>
    <row r="752" spans="3:12" ht="12.75" customHeight="1">
      <c r="C752" s="37"/>
      <c r="D752" s="37"/>
      <c r="K752" s="37"/>
      <c r="L752" s="37"/>
    </row>
    <row r="753" spans="3:12" ht="12.75" customHeight="1">
      <c r="C753" s="37"/>
      <c r="D753" s="37"/>
      <c r="K753" s="37"/>
      <c r="L753" s="37"/>
    </row>
    <row r="754" spans="3:12" ht="12.75" customHeight="1">
      <c r="C754" s="37"/>
      <c r="D754" s="37"/>
      <c r="K754" s="37"/>
      <c r="L754" s="37"/>
    </row>
    <row r="755" spans="3:12" ht="12.75" customHeight="1">
      <c r="C755" s="37"/>
      <c r="D755" s="37"/>
      <c r="K755" s="37"/>
      <c r="L755" s="37"/>
    </row>
    <row r="756" spans="3:12" ht="12.75" customHeight="1">
      <c r="C756" s="37"/>
      <c r="D756" s="37"/>
      <c r="K756" s="37"/>
      <c r="L756" s="37"/>
    </row>
    <row r="757" spans="3:12" ht="12.75" customHeight="1">
      <c r="C757" s="37"/>
      <c r="D757" s="37"/>
      <c r="K757" s="37"/>
      <c r="L757" s="37"/>
    </row>
    <row r="758" spans="3:12" ht="12.75" customHeight="1">
      <c r="C758" s="37"/>
      <c r="D758" s="37"/>
      <c r="K758" s="37"/>
      <c r="L758" s="37"/>
    </row>
    <row r="759" spans="3:12" ht="12.75" customHeight="1">
      <c r="C759" s="37"/>
      <c r="D759" s="37"/>
      <c r="K759" s="37"/>
      <c r="L759" s="37"/>
    </row>
    <row r="760" spans="3:12" ht="12.75" customHeight="1">
      <c r="C760" s="37"/>
      <c r="D760" s="37"/>
      <c r="K760" s="37"/>
      <c r="L760" s="37"/>
    </row>
    <row r="761" spans="3:12" ht="12.75" customHeight="1">
      <c r="C761" s="37"/>
      <c r="D761" s="37"/>
      <c r="K761" s="37"/>
      <c r="L761" s="37"/>
    </row>
    <row r="762" spans="3:12" ht="12.75" customHeight="1">
      <c r="C762" s="37"/>
      <c r="D762" s="37"/>
      <c r="K762" s="37"/>
      <c r="L762" s="37"/>
    </row>
    <row r="763" spans="3:12" ht="12.75" customHeight="1">
      <c r="C763" s="37"/>
      <c r="D763" s="37"/>
      <c r="K763" s="37"/>
      <c r="L763" s="37"/>
    </row>
    <row r="764" spans="3:12" ht="12.75" customHeight="1">
      <c r="C764" s="37"/>
      <c r="D764" s="37"/>
      <c r="K764" s="37"/>
      <c r="L764" s="37"/>
    </row>
    <row r="765" spans="3:12" ht="12.75" customHeight="1">
      <c r="C765" s="37"/>
      <c r="D765" s="37"/>
      <c r="K765" s="37"/>
      <c r="L765" s="37"/>
    </row>
    <row r="766" spans="3:12" ht="12.75" customHeight="1">
      <c r="C766" s="37"/>
      <c r="D766" s="37"/>
      <c r="K766" s="37"/>
      <c r="L766" s="37"/>
    </row>
    <row r="767" spans="3:12" ht="12.75" customHeight="1">
      <c r="C767" s="37"/>
      <c r="D767" s="37"/>
      <c r="K767" s="37"/>
      <c r="L767" s="37"/>
    </row>
    <row r="768" spans="3:12" ht="12.75" customHeight="1">
      <c r="C768" s="37"/>
      <c r="D768" s="37"/>
      <c r="K768" s="37"/>
      <c r="L768" s="37"/>
    </row>
    <row r="769" spans="3:12" ht="12.75" customHeight="1">
      <c r="C769" s="37"/>
      <c r="D769" s="37"/>
      <c r="K769" s="37"/>
      <c r="L769" s="37"/>
    </row>
    <row r="770" spans="3:12" ht="12.75" customHeight="1">
      <c r="C770" s="37"/>
      <c r="D770" s="37"/>
      <c r="K770" s="37"/>
      <c r="L770" s="37"/>
    </row>
    <row r="771" spans="3:12" ht="12.75" customHeight="1">
      <c r="C771" s="37"/>
      <c r="D771" s="37"/>
      <c r="K771" s="37"/>
      <c r="L771" s="37"/>
    </row>
    <row r="772" spans="3:12" ht="12.75" customHeight="1">
      <c r="C772" s="37"/>
      <c r="D772" s="37"/>
      <c r="K772" s="37"/>
      <c r="L772" s="37"/>
    </row>
    <row r="773" spans="3:12" ht="12.75" customHeight="1">
      <c r="C773" s="37"/>
      <c r="D773" s="37"/>
      <c r="K773" s="37"/>
      <c r="L773" s="37"/>
    </row>
    <row r="774" spans="3:12" ht="12.75" customHeight="1">
      <c r="C774" s="37"/>
      <c r="D774" s="37"/>
      <c r="K774" s="37"/>
      <c r="L774" s="37"/>
    </row>
    <row r="775" spans="3:12" ht="12.75" customHeight="1">
      <c r="C775" s="37"/>
      <c r="D775" s="37"/>
      <c r="K775" s="37"/>
      <c r="L775" s="37"/>
    </row>
    <row r="776" spans="3:12" ht="12.75" customHeight="1">
      <c r="C776" s="37"/>
      <c r="D776" s="37"/>
      <c r="K776" s="37"/>
      <c r="L776" s="37"/>
    </row>
    <row r="777" spans="3:12" ht="12.75" customHeight="1">
      <c r="C777" s="37"/>
      <c r="D777" s="37"/>
      <c r="K777" s="37"/>
      <c r="L777" s="37"/>
    </row>
    <row r="778" spans="3:12" ht="12.75" customHeight="1">
      <c r="C778" s="37"/>
      <c r="D778" s="37"/>
      <c r="K778" s="37"/>
      <c r="L778" s="37"/>
    </row>
    <row r="779" spans="3:12" ht="12.75" customHeight="1">
      <c r="C779" s="37"/>
      <c r="D779" s="37"/>
      <c r="K779" s="37"/>
      <c r="L779" s="37"/>
    </row>
    <row r="780" spans="3:12" ht="12.75" customHeight="1">
      <c r="C780" s="37"/>
      <c r="D780" s="37"/>
      <c r="K780" s="37"/>
      <c r="L780" s="37"/>
    </row>
    <row r="781" spans="3:12" ht="12.75" customHeight="1">
      <c r="C781" s="37"/>
      <c r="D781" s="37"/>
      <c r="K781" s="37"/>
      <c r="L781" s="37"/>
    </row>
    <row r="782" spans="3:12" ht="12.75" customHeight="1">
      <c r="C782" s="37"/>
      <c r="D782" s="37"/>
      <c r="K782" s="37"/>
      <c r="L782" s="37"/>
    </row>
    <row r="783" spans="3:12" ht="12.75" customHeight="1">
      <c r="C783" s="37"/>
      <c r="D783" s="37"/>
      <c r="K783" s="37"/>
      <c r="L783" s="37"/>
    </row>
    <row r="784" spans="3:12" ht="12.75" customHeight="1">
      <c r="C784" s="37"/>
      <c r="D784" s="37"/>
      <c r="K784" s="37"/>
      <c r="L784" s="37"/>
    </row>
    <row r="785" spans="3:12" ht="12.75" customHeight="1">
      <c r="C785" s="37"/>
      <c r="D785" s="37"/>
      <c r="K785" s="37"/>
      <c r="L785" s="37"/>
    </row>
    <row r="786" spans="3:12" ht="12.75" customHeight="1">
      <c r="C786" s="37"/>
      <c r="D786" s="37"/>
      <c r="K786" s="37"/>
      <c r="L786" s="37"/>
    </row>
    <row r="787" spans="3:12" ht="12.75" customHeight="1">
      <c r="C787" s="37"/>
      <c r="D787" s="37"/>
      <c r="K787" s="37"/>
      <c r="L787" s="37"/>
    </row>
    <row r="788" spans="3:12" ht="12.75" customHeight="1">
      <c r="C788" s="37"/>
      <c r="D788" s="37"/>
      <c r="K788" s="37"/>
      <c r="L788" s="37"/>
    </row>
    <row r="789" spans="3:12" ht="12.75" customHeight="1">
      <c r="C789" s="37"/>
      <c r="D789" s="37"/>
      <c r="K789" s="37"/>
      <c r="L789" s="37"/>
    </row>
    <row r="790" spans="3:12" ht="12.75" customHeight="1">
      <c r="C790" s="37"/>
      <c r="D790" s="37"/>
      <c r="K790" s="37"/>
      <c r="L790" s="37"/>
    </row>
    <row r="791" spans="3:12" ht="12.75" customHeight="1">
      <c r="C791" s="37"/>
      <c r="D791" s="37"/>
      <c r="K791" s="37"/>
      <c r="L791" s="37"/>
    </row>
    <row r="792" spans="3:12" ht="12.75" customHeight="1">
      <c r="C792" s="37"/>
      <c r="D792" s="37"/>
      <c r="K792" s="37"/>
      <c r="L792" s="37"/>
    </row>
    <row r="793" spans="3:12" ht="12.75" customHeight="1">
      <c r="C793" s="37"/>
      <c r="D793" s="37"/>
      <c r="K793" s="37"/>
      <c r="L793" s="37"/>
    </row>
    <row r="794" spans="3:12" ht="12.75" customHeight="1">
      <c r="C794" s="37"/>
      <c r="D794" s="37"/>
      <c r="K794" s="37"/>
      <c r="L794" s="37"/>
    </row>
    <row r="795" spans="3:12" ht="12.75" customHeight="1">
      <c r="C795" s="37"/>
      <c r="D795" s="37"/>
      <c r="K795" s="37"/>
      <c r="L795" s="37"/>
    </row>
    <row r="796" spans="3:12" ht="12.75" customHeight="1">
      <c r="C796" s="37"/>
      <c r="D796" s="37"/>
      <c r="K796" s="37"/>
      <c r="L796" s="37"/>
    </row>
    <row r="797" spans="3:12" ht="12.75" customHeight="1">
      <c r="C797" s="37"/>
      <c r="D797" s="37"/>
      <c r="K797" s="37"/>
      <c r="L797" s="37"/>
    </row>
    <row r="798" spans="3:12" ht="12.75" customHeight="1">
      <c r="C798" s="37"/>
      <c r="D798" s="37"/>
      <c r="K798" s="37"/>
      <c r="L798" s="37"/>
    </row>
    <row r="799" spans="3:12" ht="12.75" customHeight="1">
      <c r="C799" s="37"/>
      <c r="D799" s="37"/>
      <c r="K799" s="37"/>
      <c r="L799" s="37"/>
    </row>
    <row r="800" spans="3:12" ht="12.75" customHeight="1">
      <c r="C800" s="37"/>
      <c r="D800" s="37"/>
      <c r="K800" s="37"/>
      <c r="L800" s="37"/>
    </row>
    <row r="801" spans="3:12" ht="12.75" customHeight="1">
      <c r="C801" s="37"/>
      <c r="D801" s="37"/>
      <c r="K801" s="37"/>
      <c r="L801" s="37"/>
    </row>
    <row r="802" spans="3:12" ht="12.75" customHeight="1">
      <c r="C802" s="37"/>
      <c r="D802" s="37"/>
      <c r="K802" s="37"/>
      <c r="L802" s="37"/>
    </row>
    <row r="803" spans="3:12" ht="12.75" customHeight="1">
      <c r="C803" s="37"/>
      <c r="D803" s="37"/>
      <c r="K803" s="37"/>
      <c r="L803" s="37"/>
    </row>
    <row r="804" spans="3:12" ht="12.75" customHeight="1">
      <c r="C804" s="37"/>
      <c r="D804" s="37"/>
      <c r="K804" s="37"/>
      <c r="L804" s="37"/>
    </row>
    <row r="805" spans="3:12" ht="12.75" customHeight="1">
      <c r="C805" s="37"/>
      <c r="D805" s="37"/>
      <c r="K805" s="37"/>
      <c r="L805" s="37"/>
    </row>
    <row r="806" spans="3:12" ht="12.75" customHeight="1">
      <c r="C806" s="37"/>
      <c r="D806" s="37"/>
      <c r="K806" s="37"/>
      <c r="L806" s="37"/>
    </row>
    <row r="807" spans="3:12" ht="12.75" customHeight="1">
      <c r="C807" s="37"/>
      <c r="D807" s="37"/>
      <c r="K807" s="37"/>
      <c r="L807" s="37"/>
    </row>
    <row r="808" spans="3:12" ht="12.75" customHeight="1">
      <c r="C808" s="37"/>
      <c r="D808" s="37"/>
      <c r="K808" s="37"/>
      <c r="L808" s="37"/>
    </row>
    <row r="809" spans="3:12" ht="12.75" customHeight="1">
      <c r="C809" s="37"/>
      <c r="D809" s="37"/>
      <c r="K809" s="37"/>
      <c r="L809" s="37"/>
    </row>
    <row r="810" spans="3:12" ht="12.75" customHeight="1">
      <c r="C810" s="37"/>
      <c r="D810" s="37"/>
      <c r="K810" s="37"/>
      <c r="L810" s="37"/>
    </row>
    <row r="811" spans="3:12" ht="12.75" customHeight="1">
      <c r="C811" s="37"/>
      <c r="D811" s="37"/>
      <c r="K811" s="37"/>
      <c r="L811" s="37"/>
    </row>
    <row r="812" spans="3:12" ht="12.75" customHeight="1">
      <c r="C812" s="37"/>
      <c r="D812" s="37"/>
      <c r="K812" s="37"/>
      <c r="L812" s="37"/>
    </row>
    <row r="813" spans="3:12" ht="12.75" customHeight="1">
      <c r="C813" s="37"/>
      <c r="D813" s="37"/>
      <c r="K813" s="37"/>
      <c r="L813" s="37"/>
    </row>
    <row r="814" spans="3:12" ht="12.75" customHeight="1">
      <c r="C814" s="37"/>
      <c r="D814" s="37"/>
      <c r="K814" s="37"/>
      <c r="L814" s="37"/>
    </row>
    <row r="815" spans="3:12" ht="12.75" customHeight="1">
      <c r="C815" s="37"/>
      <c r="D815" s="37"/>
      <c r="K815" s="37"/>
      <c r="L815" s="37"/>
    </row>
    <row r="816" spans="3:12" ht="12.75" customHeight="1">
      <c r="C816" s="37"/>
      <c r="D816" s="37"/>
      <c r="K816" s="37"/>
      <c r="L816" s="37"/>
    </row>
    <row r="817" spans="3:12" ht="12.75" customHeight="1">
      <c r="C817" s="37"/>
      <c r="D817" s="37"/>
      <c r="K817" s="37"/>
      <c r="L817" s="37"/>
    </row>
    <row r="818" spans="3:12" ht="12.75" customHeight="1">
      <c r="C818" s="37"/>
      <c r="D818" s="37"/>
      <c r="K818" s="37"/>
      <c r="L818" s="37"/>
    </row>
    <row r="819" spans="3:12" ht="12.75" customHeight="1">
      <c r="C819" s="37"/>
      <c r="D819" s="37"/>
      <c r="K819" s="37"/>
      <c r="L819" s="37"/>
    </row>
    <row r="820" spans="3:12" ht="12.75" customHeight="1">
      <c r="C820" s="37"/>
      <c r="D820" s="37"/>
      <c r="K820" s="37"/>
      <c r="L820" s="37"/>
    </row>
    <row r="821" spans="3:12" ht="12.75" customHeight="1">
      <c r="C821" s="37"/>
      <c r="D821" s="37"/>
      <c r="K821" s="37"/>
      <c r="L821" s="37"/>
    </row>
    <row r="822" spans="3:12" ht="12.75" customHeight="1">
      <c r="C822" s="37"/>
      <c r="D822" s="37"/>
      <c r="K822" s="37"/>
      <c r="L822" s="37"/>
    </row>
    <row r="823" spans="3:12" ht="12.75" customHeight="1">
      <c r="C823" s="37"/>
      <c r="D823" s="37"/>
      <c r="K823" s="37"/>
      <c r="L823" s="37"/>
    </row>
    <row r="824" spans="3:12" ht="12.75" customHeight="1">
      <c r="C824" s="37"/>
      <c r="D824" s="37"/>
      <c r="K824" s="37"/>
      <c r="L824" s="37"/>
    </row>
    <row r="825" spans="3:12" ht="12.75" customHeight="1">
      <c r="C825" s="37"/>
      <c r="D825" s="37"/>
      <c r="K825" s="37"/>
      <c r="L825" s="37"/>
    </row>
    <row r="826" spans="3:12" ht="12.75" customHeight="1">
      <c r="C826" s="37"/>
      <c r="D826" s="37"/>
      <c r="K826" s="37"/>
      <c r="L826" s="37"/>
    </row>
    <row r="827" spans="3:12" ht="12.75" customHeight="1">
      <c r="C827" s="37"/>
      <c r="D827" s="37"/>
      <c r="K827" s="37"/>
      <c r="L827" s="37"/>
    </row>
    <row r="828" spans="3:12" ht="12.75" customHeight="1">
      <c r="C828" s="37"/>
      <c r="D828" s="37"/>
      <c r="K828" s="37"/>
      <c r="L828" s="37"/>
    </row>
    <row r="829" spans="3:12" ht="12.75" customHeight="1">
      <c r="C829" s="37"/>
      <c r="D829" s="37"/>
      <c r="K829" s="37"/>
      <c r="L829" s="37"/>
    </row>
    <row r="830" spans="3:12" ht="12.75" customHeight="1">
      <c r="C830" s="37"/>
      <c r="D830" s="37"/>
      <c r="K830" s="37"/>
      <c r="L830" s="37"/>
    </row>
    <row r="831" spans="3:12" ht="12.75" customHeight="1">
      <c r="C831" s="37"/>
      <c r="D831" s="37"/>
      <c r="K831" s="37"/>
      <c r="L831" s="37"/>
    </row>
    <row r="832" spans="3:12" ht="12.75" customHeight="1">
      <c r="C832" s="37"/>
      <c r="D832" s="37"/>
      <c r="K832" s="37"/>
      <c r="L832" s="37"/>
    </row>
    <row r="833" spans="3:12" ht="12.75" customHeight="1">
      <c r="C833" s="37"/>
      <c r="D833" s="37"/>
      <c r="K833" s="37"/>
      <c r="L833" s="37"/>
    </row>
    <row r="834" spans="3:12" ht="12.75" customHeight="1">
      <c r="C834" s="37"/>
      <c r="D834" s="37"/>
      <c r="K834" s="37"/>
      <c r="L834" s="37"/>
    </row>
    <row r="835" spans="3:12" ht="12.75" customHeight="1">
      <c r="C835" s="37"/>
      <c r="D835" s="37"/>
      <c r="K835" s="37"/>
      <c r="L835" s="37"/>
    </row>
    <row r="836" spans="3:12" ht="12.75" customHeight="1">
      <c r="C836" s="37"/>
      <c r="D836" s="37"/>
      <c r="K836" s="37"/>
      <c r="L836" s="37"/>
    </row>
    <row r="837" spans="3:12" ht="12.75" customHeight="1">
      <c r="C837" s="37"/>
      <c r="D837" s="37"/>
      <c r="K837" s="37"/>
      <c r="L837" s="37"/>
    </row>
    <row r="838" spans="3:12" ht="12.75" customHeight="1">
      <c r="C838" s="37"/>
      <c r="D838" s="37"/>
      <c r="K838" s="37"/>
      <c r="L838" s="37"/>
    </row>
    <row r="839" spans="3:12" ht="12.75" customHeight="1">
      <c r="C839" s="37"/>
      <c r="D839" s="37"/>
      <c r="K839" s="37"/>
      <c r="L839" s="37"/>
    </row>
    <row r="840" spans="3:12" ht="12.75" customHeight="1">
      <c r="C840" s="37"/>
      <c r="D840" s="37"/>
      <c r="K840" s="37"/>
      <c r="L840" s="37"/>
    </row>
    <row r="841" spans="3:12" ht="12.75" customHeight="1">
      <c r="C841" s="37"/>
      <c r="D841" s="37"/>
      <c r="K841" s="37"/>
      <c r="L841" s="37"/>
    </row>
    <row r="842" spans="3:12" ht="12.75" customHeight="1">
      <c r="C842" s="37"/>
      <c r="D842" s="37"/>
      <c r="K842" s="37"/>
      <c r="L842" s="37"/>
    </row>
    <row r="843" spans="3:12" ht="12.75" customHeight="1">
      <c r="C843" s="37"/>
      <c r="D843" s="37"/>
      <c r="K843" s="37"/>
      <c r="L843" s="37"/>
    </row>
    <row r="844" spans="3:12" ht="12.75" customHeight="1">
      <c r="C844" s="37"/>
      <c r="D844" s="37"/>
      <c r="K844" s="37"/>
      <c r="L844" s="37"/>
    </row>
    <row r="845" spans="3:12" ht="12.75" customHeight="1">
      <c r="C845" s="37"/>
      <c r="D845" s="37"/>
      <c r="K845" s="37"/>
      <c r="L845" s="37"/>
    </row>
    <row r="846" spans="3:12" ht="12.75" customHeight="1">
      <c r="C846" s="37"/>
      <c r="D846" s="37"/>
      <c r="K846" s="37"/>
      <c r="L846" s="37"/>
    </row>
    <row r="847" spans="3:12" ht="12.75" customHeight="1">
      <c r="C847" s="37"/>
      <c r="D847" s="37"/>
      <c r="K847" s="37"/>
      <c r="L847" s="37"/>
    </row>
    <row r="848" spans="3:12" ht="12.75" customHeight="1">
      <c r="C848" s="37"/>
      <c r="D848" s="37"/>
      <c r="K848" s="37"/>
      <c r="L848" s="37"/>
    </row>
    <row r="849" spans="3:12" ht="12.75" customHeight="1">
      <c r="C849" s="37"/>
      <c r="D849" s="37"/>
      <c r="K849" s="37"/>
      <c r="L849" s="37"/>
    </row>
    <row r="850" spans="3:12" ht="12.75" customHeight="1">
      <c r="C850" s="37"/>
      <c r="D850" s="37"/>
      <c r="K850" s="37"/>
      <c r="L850" s="37"/>
    </row>
    <row r="851" spans="3:12" ht="12.75" customHeight="1">
      <c r="C851" s="37"/>
      <c r="D851" s="37"/>
      <c r="K851" s="37"/>
      <c r="L851" s="37"/>
    </row>
    <row r="852" spans="3:12" ht="12.75" customHeight="1">
      <c r="C852" s="37"/>
      <c r="D852" s="37"/>
      <c r="K852" s="37"/>
      <c r="L852" s="37"/>
    </row>
    <row r="853" spans="3:12" ht="12.75" customHeight="1">
      <c r="C853" s="37"/>
      <c r="D853" s="37"/>
      <c r="K853" s="37"/>
      <c r="L853" s="37"/>
    </row>
    <row r="854" spans="3:12" ht="12.75" customHeight="1">
      <c r="C854" s="37"/>
      <c r="D854" s="37"/>
      <c r="K854" s="37"/>
      <c r="L854" s="37"/>
    </row>
    <row r="855" spans="3:12" ht="12.75" customHeight="1">
      <c r="C855" s="37"/>
      <c r="D855" s="37"/>
      <c r="K855" s="37"/>
      <c r="L855" s="37"/>
    </row>
    <row r="856" spans="3:12" ht="12.75" customHeight="1">
      <c r="C856" s="37"/>
      <c r="D856" s="37"/>
      <c r="K856" s="37"/>
      <c r="L856" s="37"/>
    </row>
    <row r="857" spans="3:12" ht="12.75" customHeight="1">
      <c r="C857" s="37"/>
      <c r="D857" s="37"/>
      <c r="K857" s="37"/>
      <c r="L857" s="37"/>
    </row>
    <row r="858" spans="3:12" ht="12.75" customHeight="1">
      <c r="C858" s="37"/>
      <c r="D858" s="37"/>
      <c r="K858" s="37"/>
      <c r="L858" s="37"/>
    </row>
    <row r="859" spans="3:12" ht="12.75" customHeight="1">
      <c r="C859" s="37"/>
      <c r="D859" s="37"/>
      <c r="K859" s="37"/>
      <c r="L859" s="37"/>
    </row>
    <row r="860" spans="3:12" ht="12.75" customHeight="1">
      <c r="C860" s="37"/>
      <c r="D860" s="37"/>
      <c r="K860" s="37"/>
      <c r="L860" s="37"/>
    </row>
    <row r="861" spans="3:12" ht="12.75" customHeight="1">
      <c r="C861" s="37"/>
      <c r="D861" s="37"/>
      <c r="K861" s="37"/>
      <c r="L861" s="37"/>
    </row>
    <row r="862" spans="3:12" ht="12.75" customHeight="1">
      <c r="C862" s="37"/>
      <c r="D862" s="37"/>
      <c r="K862" s="37"/>
      <c r="L862" s="37"/>
    </row>
    <row r="863" spans="3:12" ht="12.75" customHeight="1">
      <c r="C863" s="37"/>
      <c r="D863" s="37"/>
      <c r="K863" s="37"/>
      <c r="L863" s="37"/>
    </row>
    <row r="864" spans="3:12" ht="12.75" customHeight="1">
      <c r="C864" s="37"/>
      <c r="D864" s="37"/>
      <c r="K864" s="37"/>
      <c r="L864" s="37"/>
    </row>
    <row r="865" spans="3:12" ht="12.75" customHeight="1">
      <c r="C865" s="37"/>
      <c r="D865" s="37"/>
      <c r="K865" s="37"/>
      <c r="L865" s="37"/>
    </row>
    <row r="866" spans="3:12" ht="12.75" customHeight="1">
      <c r="C866" s="37"/>
      <c r="D866" s="37"/>
      <c r="K866" s="37"/>
      <c r="L866" s="37"/>
    </row>
    <row r="867" spans="3:12" ht="12.75" customHeight="1">
      <c r="C867" s="37"/>
      <c r="D867" s="37"/>
      <c r="K867" s="37"/>
      <c r="L867" s="37"/>
    </row>
    <row r="868" spans="3:12" ht="12.75" customHeight="1">
      <c r="C868" s="37"/>
      <c r="D868" s="37"/>
      <c r="K868" s="37"/>
      <c r="L868" s="37"/>
    </row>
    <row r="869" spans="3:12" ht="12.75" customHeight="1">
      <c r="C869" s="37"/>
      <c r="D869" s="37"/>
      <c r="K869" s="37"/>
      <c r="L869" s="37"/>
    </row>
    <row r="870" spans="3:12" ht="12.75" customHeight="1">
      <c r="C870" s="37"/>
      <c r="D870" s="37"/>
      <c r="K870" s="37"/>
      <c r="L870" s="37"/>
    </row>
    <row r="871" spans="3:12" ht="12.75" customHeight="1">
      <c r="C871" s="37"/>
      <c r="D871" s="37"/>
      <c r="K871" s="37"/>
      <c r="L871" s="37"/>
    </row>
    <row r="872" spans="3:12" ht="12.75" customHeight="1">
      <c r="C872" s="37"/>
      <c r="D872" s="37"/>
      <c r="K872" s="37"/>
      <c r="L872" s="37"/>
    </row>
    <row r="873" spans="3:12" ht="12.75" customHeight="1">
      <c r="C873" s="37"/>
      <c r="D873" s="37"/>
      <c r="K873" s="37"/>
      <c r="L873" s="37"/>
    </row>
    <row r="874" spans="3:12" ht="12.75" customHeight="1">
      <c r="C874" s="37"/>
      <c r="D874" s="37"/>
      <c r="K874" s="37"/>
      <c r="L874" s="37"/>
    </row>
    <row r="875" spans="3:12" ht="12.75" customHeight="1">
      <c r="C875" s="37"/>
      <c r="D875" s="37"/>
      <c r="K875" s="37"/>
      <c r="L875" s="37"/>
    </row>
    <row r="876" spans="3:12" ht="12.75" customHeight="1">
      <c r="C876" s="37"/>
      <c r="D876" s="37"/>
      <c r="K876" s="37"/>
      <c r="L876" s="37"/>
    </row>
    <row r="877" spans="3:12" ht="12.75" customHeight="1">
      <c r="C877" s="37"/>
      <c r="D877" s="37"/>
      <c r="K877" s="37"/>
      <c r="L877" s="37"/>
    </row>
    <row r="878" spans="3:12" ht="12.75" customHeight="1">
      <c r="C878" s="37"/>
      <c r="D878" s="37"/>
      <c r="K878" s="37"/>
      <c r="L878" s="37"/>
    </row>
    <row r="879" spans="3:12" ht="12.75" customHeight="1">
      <c r="C879" s="37"/>
      <c r="D879" s="37"/>
      <c r="K879" s="37"/>
      <c r="L879" s="37"/>
    </row>
    <row r="880" spans="3:12" ht="12.75" customHeight="1">
      <c r="C880" s="37"/>
      <c r="D880" s="37"/>
      <c r="K880" s="37"/>
      <c r="L880" s="37"/>
    </row>
    <row r="881" spans="3:12" ht="12.75" customHeight="1">
      <c r="C881" s="37"/>
      <c r="D881" s="37"/>
      <c r="K881" s="37"/>
      <c r="L881" s="37"/>
    </row>
    <row r="882" spans="3:12" ht="12.75" customHeight="1">
      <c r="C882" s="37"/>
      <c r="D882" s="37"/>
      <c r="K882" s="37"/>
      <c r="L882" s="37"/>
    </row>
    <row r="883" spans="3:12" ht="12.75" customHeight="1">
      <c r="C883" s="37"/>
      <c r="D883" s="37"/>
      <c r="K883" s="37"/>
      <c r="L883" s="37"/>
    </row>
    <row r="884" spans="3:12" ht="12.75" customHeight="1">
      <c r="C884" s="37"/>
      <c r="D884" s="37"/>
      <c r="K884" s="37"/>
      <c r="L884" s="37"/>
    </row>
    <row r="885" spans="3:12" ht="12.75" customHeight="1">
      <c r="C885" s="37"/>
      <c r="D885" s="37"/>
      <c r="K885" s="37"/>
      <c r="L885" s="37"/>
    </row>
    <row r="886" spans="3:12" ht="12.75" customHeight="1">
      <c r="C886" s="37"/>
      <c r="D886" s="37"/>
      <c r="K886" s="37"/>
      <c r="L886" s="37"/>
    </row>
    <row r="887" spans="3:12" ht="12.75" customHeight="1">
      <c r="C887" s="37"/>
      <c r="D887" s="37"/>
      <c r="K887" s="37"/>
      <c r="L887" s="37"/>
    </row>
    <row r="888" spans="3:12" ht="12.75" customHeight="1">
      <c r="C888" s="37"/>
      <c r="D888" s="37"/>
      <c r="K888" s="37"/>
      <c r="L888" s="37"/>
    </row>
    <row r="889" spans="3:12" ht="12.75" customHeight="1">
      <c r="C889" s="37"/>
      <c r="D889" s="37"/>
      <c r="K889" s="37"/>
      <c r="L889" s="37"/>
    </row>
    <row r="890" spans="3:12" ht="12.75" customHeight="1">
      <c r="C890" s="37"/>
      <c r="D890" s="37"/>
      <c r="K890" s="37"/>
      <c r="L890" s="37"/>
    </row>
    <row r="891" spans="3:12" ht="12.75" customHeight="1">
      <c r="C891" s="37"/>
      <c r="D891" s="37"/>
      <c r="K891" s="37"/>
      <c r="L891" s="37"/>
    </row>
    <row r="892" spans="3:12" ht="12.75" customHeight="1">
      <c r="C892" s="37"/>
      <c r="D892" s="37"/>
      <c r="K892" s="37"/>
      <c r="L892" s="37"/>
    </row>
    <row r="893" spans="3:12" ht="12.75" customHeight="1">
      <c r="C893" s="37"/>
      <c r="D893" s="37"/>
      <c r="K893" s="37"/>
      <c r="L893" s="37"/>
    </row>
    <row r="894" spans="3:12" ht="12.75" customHeight="1">
      <c r="C894" s="37"/>
      <c r="D894" s="37"/>
      <c r="K894" s="37"/>
      <c r="L894" s="37"/>
    </row>
    <row r="895" spans="3:12" ht="12.75" customHeight="1">
      <c r="C895" s="37"/>
      <c r="D895" s="37"/>
      <c r="K895" s="37"/>
      <c r="L895" s="37"/>
    </row>
    <row r="896" spans="3:12" ht="12.75" customHeight="1">
      <c r="C896" s="37"/>
      <c r="D896" s="37"/>
      <c r="K896" s="37"/>
      <c r="L896" s="37"/>
    </row>
    <row r="897" spans="3:12" ht="12.75" customHeight="1">
      <c r="C897" s="37"/>
      <c r="D897" s="37"/>
      <c r="K897" s="37"/>
      <c r="L897" s="37"/>
    </row>
    <row r="898" spans="3:12" ht="12.75" customHeight="1">
      <c r="C898" s="37"/>
      <c r="D898" s="37"/>
      <c r="K898" s="37"/>
      <c r="L898" s="37"/>
    </row>
    <row r="899" spans="3:12" ht="12.75" customHeight="1">
      <c r="C899" s="37"/>
      <c r="D899" s="37"/>
      <c r="K899" s="37"/>
      <c r="L899" s="37"/>
    </row>
    <row r="900" spans="3:12" ht="12.75" customHeight="1">
      <c r="C900" s="37"/>
      <c r="D900" s="37"/>
      <c r="K900" s="37"/>
      <c r="L900" s="37"/>
    </row>
    <row r="901" spans="3:12" ht="12.75" customHeight="1">
      <c r="C901" s="37"/>
      <c r="D901" s="37"/>
      <c r="K901" s="37"/>
      <c r="L901" s="37"/>
    </row>
    <row r="902" spans="3:12" ht="12.75" customHeight="1">
      <c r="C902" s="37"/>
      <c r="D902" s="37"/>
      <c r="K902" s="37"/>
      <c r="L902" s="37"/>
    </row>
    <row r="903" spans="3:12" ht="12.75" customHeight="1">
      <c r="C903" s="37"/>
      <c r="D903" s="37"/>
      <c r="K903" s="37"/>
      <c r="L903" s="37"/>
    </row>
    <row r="904" spans="3:12" ht="12.75" customHeight="1">
      <c r="C904" s="37"/>
      <c r="D904" s="37"/>
      <c r="K904" s="37"/>
      <c r="L904" s="37"/>
    </row>
    <row r="905" spans="3:12" ht="12.75" customHeight="1">
      <c r="C905" s="37"/>
      <c r="D905" s="37"/>
      <c r="K905" s="37"/>
      <c r="L905" s="37"/>
    </row>
    <row r="906" spans="3:12" ht="12.75" customHeight="1">
      <c r="C906" s="37"/>
      <c r="D906" s="37"/>
      <c r="K906" s="37"/>
      <c r="L906" s="37"/>
    </row>
    <row r="907" spans="3:12" ht="12.75" customHeight="1">
      <c r="C907" s="37"/>
      <c r="D907" s="37"/>
      <c r="K907" s="37"/>
      <c r="L907" s="37"/>
    </row>
    <row r="908" spans="3:12" ht="12.75" customHeight="1">
      <c r="C908" s="37"/>
      <c r="D908" s="37"/>
      <c r="K908" s="37"/>
      <c r="L908" s="37"/>
    </row>
    <row r="909" spans="3:12" ht="12.75" customHeight="1">
      <c r="C909" s="37"/>
      <c r="D909" s="37"/>
      <c r="K909" s="37"/>
      <c r="L909" s="37"/>
    </row>
    <row r="910" spans="3:12" ht="12.75" customHeight="1">
      <c r="C910" s="37"/>
      <c r="D910" s="37"/>
      <c r="K910" s="37"/>
      <c r="L910" s="37"/>
    </row>
    <row r="911" spans="3:12" ht="12.75" customHeight="1">
      <c r="C911" s="37"/>
      <c r="D911" s="37"/>
      <c r="K911" s="37"/>
      <c r="L911" s="37"/>
    </row>
    <row r="912" spans="3:12" ht="12.75" customHeight="1">
      <c r="C912" s="37"/>
      <c r="D912" s="37"/>
      <c r="K912" s="37"/>
      <c r="L912" s="37"/>
    </row>
    <row r="913" spans="3:12" ht="12.75" customHeight="1">
      <c r="C913" s="37"/>
      <c r="D913" s="37"/>
      <c r="K913" s="37"/>
      <c r="L913" s="37"/>
    </row>
    <row r="914" spans="3:12" ht="12.75" customHeight="1">
      <c r="C914" s="37"/>
      <c r="D914" s="37"/>
      <c r="K914" s="37"/>
      <c r="L914" s="37"/>
    </row>
    <row r="915" spans="3:12" ht="12.75" customHeight="1">
      <c r="C915" s="37"/>
      <c r="D915" s="37"/>
      <c r="K915" s="37"/>
      <c r="L915" s="37"/>
    </row>
    <row r="916" spans="3:12" ht="12.75" customHeight="1">
      <c r="C916" s="37"/>
      <c r="D916" s="37"/>
      <c r="K916" s="37"/>
      <c r="L916" s="37"/>
    </row>
    <row r="917" spans="3:12" ht="12.75" customHeight="1">
      <c r="C917" s="37"/>
      <c r="D917" s="37"/>
      <c r="K917" s="37"/>
      <c r="L917" s="37"/>
    </row>
    <row r="918" spans="3:12" ht="12.75" customHeight="1">
      <c r="C918" s="37"/>
      <c r="D918" s="37"/>
      <c r="K918" s="37"/>
      <c r="L918" s="37"/>
    </row>
    <row r="919" spans="3:12" ht="12.75" customHeight="1">
      <c r="C919" s="37"/>
      <c r="D919" s="37"/>
      <c r="K919" s="37"/>
      <c r="L919" s="37"/>
    </row>
    <row r="920" spans="3:12" ht="12.75" customHeight="1">
      <c r="C920" s="37"/>
      <c r="D920" s="37"/>
      <c r="K920" s="37"/>
      <c r="L920" s="37"/>
    </row>
    <row r="921" spans="3:12" ht="12.75" customHeight="1">
      <c r="C921" s="37"/>
      <c r="D921" s="37"/>
      <c r="K921" s="37"/>
      <c r="L921" s="37"/>
    </row>
    <row r="922" spans="3:12" ht="12.75" customHeight="1">
      <c r="C922" s="37"/>
      <c r="D922" s="37"/>
      <c r="K922" s="37"/>
      <c r="L922" s="37"/>
    </row>
    <row r="923" spans="3:12" ht="12.75" customHeight="1">
      <c r="C923" s="37"/>
      <c r="D923" s="37"/>
      <c r="K923" s="37"/>
      <c r="L923" s="37"/>
    </row>
    <row r="924" spans="3:12" ht="12.75" customHeight="1">
      <c r="C924" s="37"/>
      <c r="D924" s="37"/>
      <c r="K924" s="37"/>
      <c r="L924" s="37"/>
    </row>
    <row r="925" spans="3:12" ht="12.75" customHeight="1">
      <c r="C925" s="37"/>
      <c r="D925" s="37"/>
      <c r="K925" s="37"/>
      <c r="L925" s="37"/>
    </row>
    <row r="926" spans="3:12" ht="12.75" customHeight="1">
      <c r="C926" s="37"/>
      <c r="D926" s="37"/>
      <c r="K926" s="37"/>
      <c r="L926" s="37"/>
    </row>
    <row r="927" spans="3:12" ht="12.75" customHeight="1">
      <c r="C927" s="37"/>
      <c r="D927" s="37"/>
      <c r="K927" s="37"/>
      <c r="L927" s="37"/>
    </row>
    <row r="928" spans="3:12" ht="12.75" customHeight="1">
      <c r="C928" s="37"/>
      <c r="D928" s="37"/>
      <c r="K928" s="37"/>
      <c r="L928" s="37"/>
    </row>
    <row r="929" spans="3:12" ht="12.75" customHeight="1">
      <c r="C929" s="37"/>
      <c r="D929" s="37"/>
      <c r="K929" s="37"/>
      <c r="L929" s="37"/>
    </row>
    <row r="930" spans="3:12" ht="12.75" customHeight="1">
      <c r="C930" s="37"/>
      <c r="D930" s="37"/>
      <c r="K930" s="37"/>
      <c r="L930" s="37"/>
    </row>
    <row r="931" spans="3:12" ht="12.75" customHeight="1">
      <c r="C931" s="37"/>
      <c r="D931" s="37"/>
      <c r="K931" s="37"/>
      <c r="L931" s="37"/>
    </row>
    <row r="932" spans="3:12" ht="12.75" customHeight="1">
      <c r="C932" s="37"/>
      <c r="D932" s="37"/>
      <c r="K932" s="37"/>
      <c r="L932" s="37"/>
    </row>
    <row r="933" spans="3:12" ht="12.75" customHeight="1">
      <c r="C933" s="37"/>
      <c r="D933" s="37"/>
      <c r="K933" s="37"/>
      <c r="L933" s="37"/>
    </row>
    <row r="934" spans="3:12" ht="12.75" customHeight="1">
      <c r="C934" s="37"/>
      <c r="D934" s="37"/>
      <c r="K934" s="37"/>
      <c r="L934" s="37"/>
    </row>
    <row r="935" spans="3:12" ht="12.75" customHeight="1">
      <c r="C935" s="37"/>
      <c r="D935" s="37"/>
      <c r="K935" s="37"/>
      <c r="L935" s="37"/>
    </row>
    <row r="936" spans="3:12" ht="12.75" customHeight="1">
      <c r="C936" s="37"/>
      <c r="D936" s="37"/>
      <c r="K936" s="37"/>
      <c r="L936" s="37"/>
    </row>
    <row r="937" spans="3:12" ht="12.75" customHeight="1">
      <c r="C937" s="37"/>
      <c r="D937" s="37"/>
      <c r="K937" s="37"/>
      <c r="L937" s="37"/>
    </row>
    <row r="938" spans="3:12" ht="12.75" customHeight="1">
      <c r="C938" s="37"/>
      <c r="D938" s="37"/>
      <c r="K938" s="37"/>
      <c r="L938" s="37"/>
    </row>
    <row r="939" spans="3:12" ht="12.75" customHeight="1">
      <c r="C939" s="37"/>
      <c r="D939" s="37"/>
      <c r="K939" s="37"/>
      <c r="L939" s="37"/>
    </row>
    <row r="940" spans="3:12" ht="12.75" customHeight="1">
      <c r="C940" s="37"/>
      <c r="D940" s="37"/>
      <c r="K940" s="37"/>
      <c r="L940" s="37"/>
    </row>
    <row r="941" spans="3:12" ht="12.75" customHeight="1">
      <c r="C941" s="37"/>
      <c r="D941" s="37"/>
      <c r="K941" s="37"/>
      <c r="L941" s="37"/>
    </row>
    <row r="942" spans="3:12" ht="12.75" customHeight="1">
      <c r="C942" s="37"/>
      <c r="D942" s="37"/>
      <c r="K942" s="37"/>
      <c r="L942" s="37"/>
    </row>
    <row r="943" spans="3:12" ht="12.75" customHeight="1">
      <c r="C943" s="37"/>
      <c r="D943" s="37"/>
      <c r="K943" s="37"/>
      <c r="L943" s="37"/>
    </row>
    <row r="944" spans="3:12" ht="12.75" customHeight="1">
      <c r="C944" s="37"/>
      <c r="D944" s="37"/>
      <c r="K944" s="37"/>
      <c r="L944" s="37"/>
    </row>
    <row r="945" spans="3:12" ht="12.75" customHeight="1">
      <c r="C945" s="37"/>
      <c r="D945" s="37"/>
      <c r="K945" s="37"/>
      <c r="L945" s="37"/>
    </row>
    <row r="946" spans="3:12" ht="12.75" customHeight="1">
      <c r="C946" s="37"/>
      <c r="D946" s="37"/>
      <c r="K946" s="37"/>
      <c r="L946" s="37"/>
    </row>
    <row r="947" spans="3:12" ht="12.75" customHeight="1">
      <c r="C947" s="37"/>
      <c r="D947" s="37"/>
      <c r="K947" s="37"/>
      <c r="L947" s="37"/>
    </row>
    <row r="948" spans="3:12" ht="12.75" customHeight="1">
      <c r="C948" s="37"/>
      <c r="D948" s="37"/>
      <c r="K948" s="37"/>
      <c r="L948" s="37"/>
    </row>
    <row r="949" spans="3:12" ht="12.75" customHeight="1">
      <c r="C949" s="37"/>
      <c r="D949" s="37"/>
      <c r="K949" s="37"/>
      <c r="L949" s="37"/>
    </row>
  </sheetData>
  <mergeCells count="3">
    <mergeCell ref="E1:G1"/>
    <mergeCell ref="E2:J2"/>
    <mergeCell ref="H3:J3"/>
  </mergeCells>
  <printOptions horizontalCentered="1"/>
  <pageMargins left="0.2" right="0" top="0.25" bottom="0" header="0.3" footer="0.3"/>
  <pageSetup paperSize="9" scale="52" orientation="landscape"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51"/>
  <sheetViews>
    <sheetView showGridLines="0" view="pageBreakPreview" zoomScale="115" zoomScaleNormal="50" zoomScaleSheetLayoutView="50" workbookViewId="0">
      <selection activeCell="C10" sqref="C10:F10"/>
    </sheetView>
  </sheetViews>
  <sheetFormatPr defaultColWidth="10" defaultRowHeight="18.75"/>
  <cols>
    <col min="1" max="1" width="4.140625" style="4" customWidth="1"/>
    <col min="2" max="2" width="21.85546875" style="4" customWidth="1"/>
    <col min="3" max="3" width="17" style="4" customWidth="1"/>
    <col min="4" max="4" width="11.85546875" style="4" customWidth="1"/>
    <col min="5" max="5" width="24.42578125" style="4" customWidth="1"/>
    <col min="6" max="6" width="10.42578125" style="4" customWidth="1"/>
    <col min="7" max="7" width="16.140625" style="4" customWidth="1"/>
    <col min="8" max="8" width="14.42578125" style="4" customWidth="1"/>
    <col min="9" max="251" width="10" style="4"/>
    <col min="252" max="252" width="4.140625" style="4" customWidth="1"/>
    <col min="253" max="253" width="21.85546875" style="4" customWidth="1"/>
    <col min="254" max="254" width="17" style="4" customWidth="1"/>
    <col min="255" max="255" width="11.85546875" style="4" customWidth="1"/>
    <col min="256" max="256" width="24.42578125" style="4" customWidth="1"/>
    <col min="257" max="257" width="10.42578125" style="4" customWidth="1"/>
    <col min="258" max="258" width="16.140625" style="4" customWidth="1"/>
    <col min="259" max="259" width="14.42578125" style="4" customWidth="1"/>
    <col min="260" max="507" width="10" style="4"/>
    <col min="508" max="508" width="4.140625" style="4" customWidth="1"/>
    <col min="509" max="509" width="21.85546875" style="4" customWidth="1"/>
    <col min="510" max="510" width="17" style="4" customWidth="1"/>
    <col min="511" max="511" width="11.85546875" style="4" customWidth="1"/>
    <col min="512" max="512" width="24.42578125" style="4" customWidth="1"/>
    <col min="513" max="513" width="10.42578125" style="4" customWidth="1"/>
    <col min="514" max="514" width="16.140625" style="4" customWidth="1"/>
    <col min="515" max="515" width="14.42578125" style="4" customWidth="1"/>
    <col min="516" max="763" width="10" style="4"/>
    <col min="764" max="764" width="4.140625" style="4" customWidth="1"/>
    <col min="765" max="765" width="21.85546875" style="4" customWidth="1"/>
    <col min="766" max="766" width="17" style="4" customWidth="1"/>
    <col min="767" max="767" width="11.85546875" style="4" customWidth="1"/>
    <col min="768" max="768" width="24.42578125" style="4" customWidth="1"/>
    <col min="769" max="769" width="10.42578125" style="4" customWidth="1"/>
    <col min="770" max="770" width="16.140625" style="4" customWidth="1"/>
    <col min="771" max="771" width="14.42578125" style="4" customWidth="1"/>
    <col min="772" max="1019" width="10" style="4"/>
    <col min="1020" max="1020" width="4.140625" style="4" customWidth="1"/>
    <col min="1021" max="1021" width="21.85546875" style="4" customWidth="1"/>
    <col min="1022" max="1022" width="17" style="4" customWidth="1"/>
    <col min="1023" max="1023" width="11.85546875" style="4" customWidth="1"/>
    <col min="1024" max="1024" width="24.42578125" style="4" customWidth="1"/>
    <col min="1025" max="1025" width="10.42578125" style="4" customWidth="1"/>
    <col min="1026" max="1026" width="16.140625" style="4" customWidth="1"/>
    <col min="1027" max="1027" width="14.42578125" style="4" customWidth="1"/>
    <col min="1028" max="1275" width="10" style="4"/>
    <col min="1276" max="1276" width="4.140625" style="4" customWidth="1"/>
    <col min="1277" max="1277" width="21.85546875" style="4" customWidth="1"/>
    <col min="1278" max="1278" width="17" style="4" customWidth="1"/>
    <col min="1279" max="1279" width="11.85546875" style="4" customWidth="1"/>
    <col min="1280" max="1280" width="24.42578125" style="4" customWidth="1"/>
    <col min="1281" max="1281" width="10.42578125" style="4" customWidth="1"/>
    <col min="1282" max="1282" width="16.140625" style="4" customWidth="1"/>
    <col min="1283" max="1283" width="14.42578125" style="4" customWidth="1"/>
    <col min="1284" max="1531" width="10" style="4"/>
    <col min="1532" max="1532" width="4.140625" style="4" customWidth="1"/>
    <col min="1533" max="1533" width="21.85546875" style="4" customWidth="1"/>
    <col min="1534" max="1534" width="17" style="4" customWidth="1"/>
    <col min="1535" max="1535" width="11.85546875" style="4" customWidth="1"/>
    <col min="1536" max="1536" width="24.42578125" style="4" customWidth="1"/>
    <col min="1537" max="1537" width="10.42578125" style="4" customWidth="1"/>
    <col min="1538" max="1538" width="16.140625" style="4" customWidth="1"/>
    <col min="1539" max="1539" width="14.42578125" style="4" customWidth="1"/>
    <col min="1540" max="1787" width="10" style="4"/>
    <col min="1788" max="1788" width="4.140625" style="4" customWidth="1"/>
    <col min="1789" max="1789" width="21.85546875" style="4" customWidth="1"/>
    <col min="1790" max="1790" width="17" style="4" customWidth="1"/>
    <col min="1791" max="1791" width="11.85546875" style="4" customWidth="1"/>
    <col min="1792" max="1792" width="24.42578125" style="4" customWidth="1"/>
    <col min="1793" max="1793" width="10.42578125" style="4" customWidth="1"/>
    <col min="1794" max="1794" width="16.140625" style="4" customWidth="1"/>
    <col min="1795" max="1795" width="14.42578125" style="4" customWidth="1"/>
    <col min="1796" max="2043" width="10" style="4"/>
    <col min="2044" max="2044" width="4.140625" style="4" customWidth="1"/>
    <col min="2045" max="2045" width="21.85546875" style="4" customWidth="1"/>
    <col min="2046" max="2046" width="17" style="4" customWidth="1"/>
    <col min="2047" max="2047" width="11.85546875" style="4" customWidth="1"/>
    <col min="2048" max="2048" width="24.42578125" style="4" customWidth="1"/>
    <col min="2049" max="2049" width="10.42578125" style="4" customWidth="1"/>
    <col min="2050" max="2050" width="16.140625" style="4" customWidth="1"/>
    <col min="2051" max="2051" width="14.42578125" style="4" customWidth="1"/>
    <col min="2052" max="2299" width="10" style="4"/>
    <col min="2300" max="2300" width="4.140625" style="4" customWidth="1"/>
    <col min="2301" max="2301" width="21.85546875" style="4" customWidth="1"/>
    <col min="2302" max="2302" width="17" style="4" customWidth="1"/>
    <col min="2303" max="2303" width="11.85546875" style="4" customWidth="1"/>
    <col min="2304" max="2304" width="24.42578125" style="4" customWidth="1"/>
    <col min="2305" max="2305" width="10.42578125" style="4" customWidth="1"/>
    <col min="2306" max="2306" width="16.140625" style="4" customWidth="1"/>
    <col min="2307" max="2307" width="14.42578125" style="4" customWidth="1"/>
    <col min="2308" max="2555" width="10" style="4"/>
    <col min="2556" max="2556" width="4.140625" style="4" customWidth="1"/>
    <col min="2557" max="2557" width="21.85546875" style="4" customWidth="1"/>
    <col min="2558" max="2558" width="17" style="4" customWidth="1"/>
    <col min="2559" max="2559" width="11.85546875" style="4" customWidth="1"/>
    <col min="2560" max="2560" width="24.42578125" style="4" customWidth="1"/>
    <col min="2561" max="2561" width="10.42578125" style="4" customWidth="1"/>
    <col min="2562" max="2562" width="16.140625" style="4" customWidth="1"/>
    <col min="2563" max="2563" width="14.42578125" style="4" customWidth="1"/>
    <col min="2564" max="2811" width="10" style="4"/>
    <col min="2812" max="2812" width="4.140625" style="4" customWidth="1"/>
    <col min="2813" max="2813" width="21.85546875" style="4" customWidth="1"/>
    <col min="2814" max="2814" width="17" style="4" customWidth="1"/>
    <col min="2815" max="2815" width="11.85546875" style="4" customWidth="1"/>
    <col min="2816" max="2816" width="24.42578125" style="4" customWidth="1"/>
    <col min="2817" max="2817" width="10.42578125" style="4" customWidth="1"/>
    <col min="2818" max="2818" width="16.140625" style="4" customWidth="1"/>
    <col min="2819" max="2819" width="14.42578125" style="4" customWidth="1"/>
    <col min="2820" max="3067" width="10" style="4"/>
    <col min="3068" max="3068" width="4.140625" style="4" customWidth="1"/>
    <col min="3069" max="3069" width="21.85546875" style="4" customWidth="1"/>
    <col min="3070" max="3070" width="17" style="4" customWidth="1"/>
    <col min="3071" max="3071" width="11.85546875" style="4" customWidth="1"/>
    <col min="3072" max="3072" width="24.42578125" style="4" customWidth="1"/>
    <col min="3073" max="3073" width="10.42578125" style="4" customWidth="1"/>
    <col min="3074" max="3074" width="16.140625" style="4" customWidth="1"/>
    <col min="3075" max="3075" width="14.42578125" style="4" customWidth="1"/>
    <col min="3076" max="3323" width="10" style="4"/>
    <col min="3324" max="3324" width="4.140625" style="4" customWidth="1"/>
    <col min="3325" max="3325" width="21.85546875" style="4" customWidth="1"/>
    <col min="3326" max="3326" width="17" style="4" customWidth="1"/>
    <col min="3327" max="3327" width="11.85546875" style="4" customWidth="1"/>
    <col min="3328" max="3328" width="24.42578125" style="4" customWidth="1"/>
    <col min="3329" max="3329" width="10.42578125" style="4" customWidth="1"/>
    <col min="3330" max="3330" width="16.140625" style="4" customWidth="1"/>
    <col min="3331" max="3331" width="14.42578125" style="4" customWidth="1"/>
    <col min="3332" max="3579" width="10" style="4"/>
    <col min="3580" max="3580" width="4.140625" style="4" customWidth="1"/>
    <col min="3581" max="3581" width="21.85546875" style="4" customWidth="1"/>
    <col min="3582" max="3582" width="17" style="4" customWidth="1"/>
    <col min="3583" max="3583" width="11.85546875" style="4" customWidth="1"/>
    <col min="3584" max="3584" width="24.42578125" style="4" customWidth="1"/>
    <col min="3585" max="3585" width="10.42578125" style="4" customWidth="1"/>
    <col min="3586" max="3586" width="16.140625" style="4" customWidth="1"/>
    <col min="3587" max="3587" width="14.42578125" style="4" customWidth="1"/>
    <col min="3588" max="3835" width="10" style="4"/>
    <col min="3836" max="3836" width="4.140625" style="4" customWidth="1"/>
    <col min="3837" max="3837" width="21.85546875" style="4" customWidth="1"/>
    <col min="3838" max="3838" width="17" style="4" customWidth="1"/>
    <col min="3839" max="3839" width="11.85546875" style="4" customWidth="1"/>
    <col min="3840" max="3840" width="24.42578125" style="4" customWidth="1"/>
    <col min="3841" max="3841" width="10.42578125" style="4" customWidth="1"/>
    <col min="3842" max="3842" width="16.140625" style="4" customWidth="1"/>
    <col min="3843" max="3843" width="14.42578125" style="4" customWidth="1"/>
    <col min="3844" max="4091" width="10" style="4"/>
    <col min="4092" max="4092" width="4.140625" style="4" customWidth="1"/>
    <col min="4093" max="4093" width="21.85546875" style="4" customWidth="1"/>
    <col min="4094" max="4094" width="17" style="4" customWidth="1"/>
    <col min="4095" max="4095" width="11.85546875" style="4" customWidth="1"/>
    <col min="4096" max="4096" width="24.42578125" style="4" customWidth="1"/>
    <col min="4097" max="4097" width="10.42578125" style="4" customWidth="1"/>
    <col min="4098" max="4098" width="16.140625" style="4" customWidth="1"/>
    <col min="4099" max="4099" width="14.42578125" style="4" customWidth="1"/>
    <col min="4100" max="4347" width="10" style="4"/>
    <col min="4348" max="4348" width="4.140625" style="4" customWidth="1"/>
    <col min="4349" max="4349" width="21.85546875" style="4" customWidth="1"/>
    <col min="4350" max="4350" width="17" style="4" customWidth="1"/>
    <col min="4351" max="4351" width="11.85546875" style="4" customWidth="1"/>
    <col min="4352" max="4352" width="24.42578125" style="4" customWidth="1"/>
    <col min="4353" max="4353" width="10.42578125" style="4" customWidth="1"/>
    <col min="4354" max="4354" width="16.140625" style="4" customWidth="1"/>
    <col min="4355" max="4355" width="14.42578125" style="4" customWidth="1"/>
    <col min="4356" max="4603" width="10" style="4"/>
    <col min="4604" max="4604" width="4.140625" style="4" customWidth="1"/>
    <col min="4605" max="4605" width="21.85546875" style="4" customWidth="1"/>
    <col min="4606" max="4606" width="17" style="4" customWidth="1"/>
    <col min="4607" max="4607" width="11.85546875" style="4" customWidth="1"/>
    <col min="4608" max="4608" width="24.42578125" style="4" customWidth="1"/>
    <col min="4609" max="4609" width="10.42578125" style="4" customWidth="1"/>
    <col min="4610" max="4610" width="16.140625" style="4" customWidth="1"/>
    <col min="4611" max="4611" width="14.42578125" style="4" customWidth="1"/>
    <col min="4612" max="4859" width="10" style="4"/>
    <col min="4860" max="4860" width="4.140625" style="4" customWidth="1"/>
    <col min="4861" max="4861" width="21.85546875" style="4" customWidth="1"/>
    <col min="4862" max="4862" width="17" style="4" customWidth="1"/>
    <col min="4863" max="4863" width="11.85546875" style="4" customWidth="1"/>
    <col min="4864" max="4864" width="24.42578125" style="4" customWidth="1"/>
    <col min="4865" max="4865" width="10.42578125" style="4" customWidth="1"/>
    <col min="4866" max="4866" width="16.140625" style="4" customWidth="1"/>
    <col min="4867" max="4867" width="14.42578125" style="4" customWidth="1"/>
    <col min="4868" max="5115" width="10" style="4"/>
    <col min="5116" max="5116" width="4.140625" style="4" customWidth="1"/>
    <col min="5117" max="5117" width="21.85546875" style="4" customWidth="1"/>
    <col min="5118" max="5118" width="17" style="4" customWidth="1"/>
    <col min="5119" max="5119" width="11.85546875" style="4" customWidth="1"/>
    <col min="5120" max="5120" width="24.42578125" style="4" customWidth="1"/>
    <col min="5121" max="5121" width="10.42578125" style="4" customWidth="1"/>
    <col min="5122" max="5122" width="16.140625" style="4" customWidth="1"/>
    <col min="5123" max="5123" width="14.42578125" style="4" customWidth="1"/>
    <col min="5124" max="5371" width="10" style="4"/>
    <col min="5372" max="5372" width="4.140625" style="4" customWidth="1"/>
    <col min="5373" max="5373" width="21.85546875" style="4" customWidth="1"/>
    <col min="5374" max="5374" width="17" style="4" customWidth="1"/>
    <col min="5375" max="5375" width="11.85546875" style="4" customWidth="1"/>
    <col min="5376" max="5376" width="24.42578125" style="4" customWidth="1"/>
    <col min="5377" max="5377" width="10.42578125" style="4" customWidth="1"/>
    <col min="5378" max="5378" width="16.140625" style="4" customWidth="1"/>
    <col min="5379" max="5379" width="14.42578125" style="4" customWidth="1"/>
    <col min="5380" max="5627" width="10" style="4"/>
    <col min="5628" max="5628" width="4.140625" style="4" customWidth="1"/>
    <col min="5629" max="5629" width="21.85546875" style="4" customWidth="1"/>
    <col min="5630" max="5630" width="17" style="4" customWidth="1"/>
    <col min="5631" max="5631" width="11.85546875" style="4" customWidth="1"/>
    <col min="5632" max="5632" width="24.42578125" style="4" customWidth="1"/>
    <col min="5633" max="5633" width="10.42578125" style="4" customWidth="1"/>
    <col min="5634" max="5634" width="16.140625" style="4" customWidth="1"/>
    <col min="5635" max="5635" width="14.42578125" style="4" customWidth="1"/>
    <col min="5636" max="5883" width="10" style="4"/>
    <col min="5884" max="5884" width="4.140625" style="4" customWidth="1"/>
    <col min="5885" max="5885" width="21.85546875" style="4" customWidth="1"/>
    <col min="5886" max="5886" width="17" style="4" customWidth="1"/>
    <col min="5887" max="5887" width="11.85546875" style="4" customWidth="1"/>
    <col min="5888" max="5888" width="24.42578125" style="4" customWidth="1"/>
    <col min="5889" max="5889" width="10.42578125" style="4" customWidth="1"/>
    <col min="5890" max="5890" width="16.140625" style="4" customWidth="1"/>
    <col min="5891" max="5891" width="14.42578125" style="4" customWidth="1"/>
    <col min="5892" max="6139" width="10" style="4"/>
    <col min="6140" max="6140" width="4.140625" style="4" customWidth="1"/>
    <col min="6141" max="6141" width="21.85546875" style="4" customWidth="1"/>
    <col min="6142" max="6142" width="17" style="4" customWidth="1"/>
    <col min="6143" max="6143" width="11.85546875" style="4" customWidth="1"/>
    <col min="6144" max="6144" width="24.42578125" style="4" customWidth="1"/>
    <col min="6145" max="6145" width="10.42578125" style="4" customWidth="1"/>
    <col min="6146" max="6146" width="16.140625" style="4" customWidth="1"/>
    <col min="6147" max="6147" width="14.42578125" style="4" customWidth="1"/>
    <col min="6148" max="6395" width="10" style="4"/>
    <col min="6396" max="6396" width="4.140625" style="4" customWidth="1"/>
    <col min="6397" max="6397" width="21.85546875" style="4" customWidth="1"/>
    <col min="6398" max="6398" width="17" style="4" customWidth="1"/>
    <col min="6399" max="6399" width="11.85546875" style="4" customWidth="1"/>
    <col min="6400" max="6400" width="24.42578125" style="4" customWidth="1"/>
    <col min="6401" max="6401" width="10.42578125" style="4" customWidth="1"/>
    <col min="6402" max="6402" width="16.140625" style="4" customWidth="1"/>
    <col min="6403" max="6403" width="14.42578125" style="4" customWidth="1"/>
    <col min="6404" max="6651" width="10" style="4"/>
    <col min="6652" max="6652" width="4.140625" style="4" customWidth="1"/>
    <col min="6653" max="6653" width="21.85546875" style="4" customWidth="1"/>
    <col min="6654" max="6654" width="17" style="4" customWidth="1"/>
    <col min="6655" max="6655" width="11.85546875" style="4" customWidth="1"/>
    <col min="6656" max="6656" width="24.42578125" style="4" customWidth="1"/>
    <col min="6657" max="6657" width="10.42578125" style="4" customWidth="1"/>
    <col min="6658" max="6658" width="16.140625" style="4" customWidth="1"/>
    <col min="6659" max="6659" width="14.42578125" style="4" customWidth="1"/>
    <col min="6660" max="6907" width="10" style="4"/>
    <col min="6908" max="6908" width="4.140625" style="4" customWidth="1"/>
    <col min="6909" max="6909" width="21.85546875" style="4" customWidth="1"/>
    <col min="6910" max="6910" width="17" style="4" customWidth="1"/>
    <col min="6911" max="6911" width="11.85546875" style="4" customWidth="1"/>
    <col min="6912" max="6912" width="24.42578125" style="4" customWidth="1"/>
    <col min="6913" max="6913" width="10.42578125" style="4" customWidth="1"/>
    <col min="6914" max="6914" width="16.140625" style="4" customWidth="1"/>
    <col min="6915" max="6915" width="14.42578125" style="4" customWidth="1"/>
    <col min="6916" max="7163" width="10" style="4"/>
    <col min="7164" max="7164" width="4.140625" style="4" customWidth="1"/>
    <col min="7165" max="7165" width="21.85546875" style="4" customWidth="1"/>
    <col min="7166" max="7166" width="17" style="4" customWidth="1"/>
    <col min="7167" max="7167" width="11.85546875" style="4" customWidth="1"/>
    <col min="7168" max="7168" width="24.42578125" style="4" customWidth="1"/>
    <col min="7169" max="7169" width="10.42578125" style="4" customWidth="1"/>
    <col min="7170" max="7170" width="16.140625" style="4" customWidth="1"/>
    <col min="7171" max="7171" width="14.42578125" style="4" customWidth="1"/>
    <col min="7172" max="7419" width="10" style="4"/>
    <col min="7420" max="7420" width="4.140625" style="4" customWidth="1"/>
    <col min="7421" max="7421" width="21.85546875" style="4" customWidth="1"/>
    <col min="7422" max="7422" width="17" style="4" customWidth="1"/>
    <col min="7423" max="7423" width="11.85546875" style="4" customWidth="1"/>
    <col min="7424" max="7424" width="24.42578125" style="4" customWidth="1"/>
    <col min="7425" max="7425" width="10.42578125" style="4" customWidth="1"/>
    <col min="7426" max="7426" width="16.140625" style="4" customWidth="1"/>
    <col min="7427" max="7427" width="14.42578125" style="4" customWidth="1"/>
    <col min="7428" max="7675" width="10" style="4"/>
    <col min="7676" max="7676" width="4.140625" style="4" customWidth="1"/>
    <col min="7677" max="7677" width="21.85546875" style="4" customWidth="1"/>
    <col min="7678" max="7678" width="17" style="4" customWidth="1"/>
    <col min="7679" max="7679" width="11.85546875" style="4" customWidth="1"/>
    <col min="7680" max="7680" width="24.42578125" style="4" customWidth="1"/>
    <col min="7681" max="7681" width="10.42578125" style="4" customWidth="1"/>
    <col min="7682" max="7682" width="16.140625" style="4" customWidth="1"/>
    <col min="7683" max="7683" width="14.42578125" style="4" customWidth="1"/>
    <col min="7684" max="7931" width="10" style="4"/>
    <col min="7932" max="7932" width="4.140625" style="4" customWidth="1"/>
    <col min="7933" max="7933" width="21.85546875" style="4" customWidth="1"/>
    <col min="7934" max="7934" width="17" style="4" customWidth="1"/>
    <col min="7935" max="7935" width="11.85546875" style="4" customWidth="1"/>
    <col min="7936" max="7936" width="24.42578125" style="4" customWidth="1"/>
    <col min="7937" max="7937" width="10.42578125" style="4" customWidth="1"/>
    <col min="7938" max="7938" width="16.140625" style="4" customWidth="1"/>
    <col min="7939" max="7939" width="14.42578125" style="4" customWidth="1"/>
    <col min="7940" max="8187" width="10" style="4"/>
    <col min="8188" max="8188" width="4.140625" style="4" customWidth="1"/>
    <col min="8189" max="8189" width="21.85546875" style="4" customWidth="1"/>
    <col min="8190" max="8190" width="17" style="4" customWidth="1"/>
    <col min="8191" max="8191" width="11.85546875" style="4" customWidth="1"/>
    <col min="8192" max="8192" width="24.42578125" style="4" customWidth="1"/>
    <col min="8193" max="8193" width="10.42578125" style="4" customWidth="1"/>
    <col min="8194" max="8194" width="16.140625" style="4" customWidth="1"/>
    <col min="8195" max="8195" width="14.42578125" style="4" customWidth="1"/>
    <col min="8196" max="8443" width="10" style="4"/>
    <col min="8444" max="8444" width="4.140625" style="4" customWidth="1"/>
    <col min="8445" max="8445" width="21.85546875" style="4" customWidth="1"/>
    <col min="8446" max="8446" width="17" style="4" customWidth="1"/>
    <col min="8447" max="8447" width="11.85546875" style="4" customWidth="1"/>
    <col min="8448" max="8448" width="24.42578125" style="4" customWidth="1"/>
    <col min="8449" max="8449" width="10.42578125" style="4" customWidth="1"/>
    <col min="8450" max="8450" width="16.140625" style="4" customWidth="1"/>
    <col min="8451" max="8451" width="14.42578125" style="4" customWidth="1"/>
    <col min="8452" max="8699" width="10" style="4"/>
    <col min="8700" max="8700" width="4.140625" style="4" customWidth="1"/>
    <col min="8701" max="8701" width="21.85546875" style="4" customWidth="1"/>
    <col min="8702" max="8702" width="17" style="4" customWidth="1"/>
    <col min="8703" max="8703" width="11.85546875" style="4" customWidth="1"/>
    <col min="8704" max="8704" width="24.42578125" style="4" customWidth="1"/>
    <col min="8705" max="8705" width="10.42578125" style="4" customWidth="1"/>
    <col min="8706" max="8706" width="16.140625" style="4" customWidth="1"/>
    <col min="8707" max="8707" width="14.42578125" style="4" customWidth="1"/>
    <col min="8708" max="8955" width="10" style="4"/>
    <col min="8956" max="8956" width="4.140625" style="4" customWidth="1"/>
    <col min="8957" max="8957" width="21.85546875" style="4" customWidth="1"/>
    <col min="8958" max="8958" width="17" style="4" customWidth="1"/>
    <col min="8959" max="8959" width="11.85546875" style="4" customWidth="1"/>
    <col min="8960" max="8960" width="24.42578125" style="4" customWidth="1"/>
    <col min="8961" max="8961" width="10.42578125" style="4" customWidth="1"/>
    <col min="8962" max="8962" width="16.140625" style="4" customWidth="1"/>
    <col min="8963" max="8963" width="14.42578125" style="4" customWidth="1"/>
    <col min="8964" max="9211" width="10" style="4"/>
    <col min="9212" max="9212" width="4.140625" style="4" customWidth="1"/>
    <col min="9213" max="9213" width="21.85546875" style="4" customWidth="1"/>
    <col min="9214" max="9214" width="17" style="4" customWidth="1"/>
    <col min="9215" max="9215" width="11.85546875" style="4" customWidth="1"/>
    <col min="9216" max="9216" width="24.42578125" style="4" customWidth="1"/>
    <col min="9217" max="9217" width="10.42578125" style="4" customWidth="1"/>
    <col min="9218" max="9218" width="16.140625" style="4" customWidth="1"/>
    <col min="9219" max="9219" width="14.42578125" style="4" customWidth="1"/>
    <col min="9220" max="9467" width="10" style="4"/>
    <col min="9468" max="9468" width="4.140625" style="4" customWidth="1"/>
    <col min="9469" max="9469" width="21.85546875" style="4" customWidth="1"/>
    <col min="9470" max="9470" width="17" style="4" customWidth="1"/>
    <col min="9471" max="9471" width="11.85546875" style="4" customWidth="1"/>
    <col min="9472" max="9472" width="24.42578125" style="4" customWidth="1"/>
    <col min="9473" max="9473" width="10.42578125" style="4" customWidth="1"/>
    <col min="9474" max="9474" width="16.140625" style="4" customWidth="1"/>
    <col min="9475" max="9475" width="14.42578125" style="4" customWidth="1"/>
    <col min="9476" max="9723" width="10" style="4"/>
    <col min="9724" max="9724" width="4.140625" style="4" customWidth="1"/>
    <col min="9725" max="9725" width="21.85546875" style="4" customWidth="1"/>
    <col min="9726" max="9726" width="17" style="4" customWidth="1"/>
    <col min="9727" max="9727" width="11.85546875" style="4" customWidth="1"/>
    <col min="9728" max="9728" width="24.42578125" style="4" customWidth="1"/>
    <col min="9729" max="9729" width="10.42578125" style="4" customWidth="1"/>
    <col min="9730" max="9730" width="16.140625" style="4" customWidth="1"/>
    <col min="9731" max="9731" width="14.42578125" style="4" customWidth="1"/>
    <col min="9732" max="9979" width="10" style="4"/>
    <col min="9980" max="9980" width="4.140625" style="4" customWidth="1"/>
    <col min="9981" max="9981" width="21.85546875" style="4" customWidth="1"/>
    <col min="9982" max="9982" width="17" style="4" customWidth="1"/>
    <col min="9983" max="9983" width="11.85546875" style="4" customWidth="1"/>
    <col min="9984" max="9984" width="24.42578125" style="4" customWidth="1"/>
    <col min="9985" max="9985" width="10.42578125" style="4" customWidth="1"/>
    <col min="9986" max="9986" width="16.140625" style="4" customWidth="1"/>
    <col min="9987" max="9987" width="14.42578125" style="4" customWidth="1"/>
    <col min="9988" max="10235" width="10" style="4"/>
    <col min="10236" max="10236" width="4.140625" style="4" customWidth="1"/>
    <col min="10237" max="10237" width="21.85546875" style="4" customWidth="1"/>
    <col min="10238" max="10238" width="17" style="4" customWidth="1"/>
    <col min="10239" max="10239" width="11.85546875" style="4" customWidth="1"/>
    <col min="10240" max="10240" width="24.42578125" style="4" customWidth="1"/>
    <col min="10241" max="10241" width="10.42578125" style="4" customWidth="1"/>
    <col min="10242" max="10242" width="16.140625" style="4" customWidth="1"/>
    <col min="10243" max="10243" width="14.42578125" style="4" customWidth="1"/>
    <col min="10244" max="10491" width="10" style="4"/>
    <col min="10492" max="10492" width="4.140625" style="4" customWidth="1"/>
    <col min="10493" max="10493" width="21.85546875" style="4" customWidth="1"/>
    <col min="10494" max="10494" width="17" style="4" customWidth="1"/>
    <col min="10495" max="10495" width="11.85546875" style="4" customWidth="1"/>
    <col min="10496" max="10496" width="24.42578125" style="4" customWidth="1"/>
    <col min="10497" max="10497" width="10.42578125" style="4" customWidth="1"/>
    <col min="10498" max="10498" width="16.140625" style="4" customWidth="1"/>
    <col min="10499" max="10499" width="14.42578125" style="4" customWidth="1"/>
    <col min="10500" max="10747" width="10" style="4"/>
    <col min="10748" max="10748" width="4.140625" style="4" customWidth="1"/>
    <col min="10749" max="10749" width="21.85546875" style="4" customWidth="1"/>
    <col min="10750" max="10750" width="17" style="4" customWidth="1"/>
    <col min="10751" max="10751" width="11.85546875" style="4" customWidth="1"/>
    <col min="10752" max="10752" width="24.42578125" style="4" customWidth="1"/>
    <col min="10753" max="10753" width="10.42578125" style="4" customWidth="1"/>
    <col min="10754" max="10754" width="16.140625" style="4" customWidth="1"/>
    <col min="10755" max="10755" width="14.42578125" style="4" customWidth="1"/>
    <col min="10756" max="11003" width="10" style="4"/>
    <col min="11004" max="11004" width="4.140625" style="4" customWidth="1"/>
    <col min="11005" max="11005" width="21.85546875" style="4" customWidth="1"/>
    <col min="11006" max="11006" width="17" style="4" customWidth="1"/>
    <col min="11007" max="11007" width="11.85546875" style="4" customWidth="1"/>
    <col min="11008" max="11008" width="24.42578125" style="4" customWidth="1"/>
    <col min="11009" max="11009" width="10.42578125" style="4" customWidth="1"/>
    <col min="11010" max="11010" width="16.140625" style="4" customWidth="1"/>
    <col min="11011" max="11011" width="14.42578125" style="4" customWidth="1"/>
    <col min="11012" max="11259" width="10" style="4"/>
    <col min="11260" max="11260" width="4.140625" style="4" customWidth="1"/>
    <col min="11261" max="11261" width="21.85546875" style="4" customWidth="1"/>
    <col min="11262" max="11262" width="17" style="4" customWidth="1"/>
    <col min="11263" max="11263" width="11.85546875" style="4" customWidth="1"/>
    <col min="11264" max="11264" width="24.42578125" style="4" customWidth="1"/>
    <col min="11265" max="11265" width="10.42578125" style="4" customWidth="1"/>
    <col min="11266" max="11266" width="16.140625" style="4" customWidth="1"/>
    <col min="11267" max="11267" width="14.42578125" style="4" customWidth="1"/>
    <col min="11268" max="11515" width="10" style="4"/>
    <col min="11516" max="11516" width="4.140625" style="4" customWidth="1"/>
    <col min="11517" max="11517" width="21.85546875" style="4" customWidth="1"/>
    <col min="11518" max="11518" width="17" style="4" customWidth="1"/>
    <col min="11519" max="11519" width="11.85546875" style="4" customWidth="1"/>
    <col min="11520" max="11520" width="24.42578125" style="4" customWidth="1"/>
    <col min="11521" max="11521" width="10.42578125" style="4" customWidth="1"/>
    <col min="11522" max="11522" width="16.140625" style="4" customWidth="1"/>
    <col min="11523" max="11523" width="14.42578125" style="4" customWidth="1"/>
    <col min="11524" max="11771" width="10" style="4"/>
    <col min="11772" max="11772" width="4.140625" style="4" customWidth="1"/>
    <col min="11773" max="11773" width="21.85546875" style="4" customWidth="1"/>
    <col min="11774" max="11774" width="17" style="4" customWidth="1"/>
    <col min="11775" max="11775" width="11.85546875" style="4" customWidth="1"/>
    <col min="11776" max="11776" width="24.42578125" style="4" customWidth="1"/>
    <col min="11777" max="11777" width="10.42578125" style="4" customWidth="1"/>
    <col min="11778" max="11778" width="16.140625" style="4" customWidth="1"/>
    <col min="11779" max="11779" width="14.42578125" style="4" customWidth="1"/>
    <col min="11780" max="12027" width="10" style="4"/>
    <col min="12028" max="12028" width="4.140625" style="4" customWidth="1"/>
    <col min="12029" max="12029" width="21.85546875" style="4" customWidth="1"/>
    <col min="12030" max="12030" width="17" style="4" customWidth="1"/>
    <col min="12031" max="12031" width="11.85546875" style="4" customWidth="1"/>
    <col min="12032" max="12032" width="24.42578125" style="4" customWidth="1"/>
    <col min="12033" max="12033" width="10.42578125" style="4" customWidth="1"/>
    <col min="12034" max="12034" width="16.140625" style="4" customWidth="1"/>
    <col min="12035" max="12035" width="14.42578125" style="4" customWidth="1"/>
    <col min="12036" max="12283" width="10" style="4"/>
    <col min="12284" max="12284" width="4.140625" style="4" customWidth="1"/>
    <col min="12285" max="12285" width="21.85546875" style="4" customWidth="1"/>
    <col min="12286" max="12286" width="17" style="4" customWidth="1"/>
    <col min="12287" max="12287" width="11.85546875" style="4" customWidth="1"/>
    <col min="12288" max="12288" width="24.42578125" style="4" customWidth="1"/>
    <col min="12289" max="12289" width="10.42578125" style="4" customWidth="1"/>
    <col min="12290" max="12290" width="16.140625" style="4" customWidth="1"/>
    <col min="12291" max="12291" width="14.42578125" style="4" customWidth="1"/>
    <col min="12292" max="12539" width="10" style="4"/>
    <col min="12540" max="12540" width="4.140625" style="4" customWidth="1"/>
    <col min="12541" max="12541" width="21.85546875" style="4" customWidth="1"/>
    <col min="12542" max="12542" width="17" style="4" customWidth="1"/>
    <col min="12543" max="12543" width="11.85546875" style="4" customWidth="1"/>
    <col min="12544" max="12544" width="24.42578125" style="4" customWidth="1"/>
    <col min="12545" max="12545" width="10.42578125" style="4" customWidth="1"/>
    <col min="12546" max="12546" width="16.140625" style="4" customWidth="1"/>
    <col min="12547" max="12547" width="14.42578125" style="4" customWidth="1"/>
    <col min="12548" max="12795" width="10" style="4"/>
    <col min="12796" max="12796" width="4.140625" style="4" customWidth="1"/>
    <col min="12797" max="12797" width="21.85546875" style="4" customWidth="1"/>
    <col min="12798" max="12798" width="17" style="4" customWidth="1"/>
    <col min="12799" max="12799" width="11.85546875" style="4" customWidth="1"/>
    <col min="12800" max="12800" width="24.42578125" style="4" customWidth="1"/>
    <col min="12801" max="12801" width="10.42578125" style="4" customWidth="1"/>
    <col min="12802" max="12802" width="16.140625" style="4" customWidth="1"/>
    <col min="12803" max="12803" width="14.42578125" style="4" customWidth="1"/>
    <col min="12804" max="13051" width="10" style="4"/>
    <col min="13052" max="13052" width="4.140625" style="4" customWidth="1"/>
    <col min="13053" max="13053" width="21.85546875" style="4" customWidth="1"/>
    <col min="13054" max="13054" width="17" style="4" customWidth="1"/>
    <col min="13055" max="13055" width="11.85546875" style="4" customWidth="1"/>
    <col min="13056" max="13056" width="24.42578125" style="4" customWidth="1"/>
    <col min="13057" max="13057" width="10.42578125" style="4" customWidth="1"/>
    <col min="13058" max="13058" width="16.140625" style="4" customWidth="1"/>
    <col min="13059" max="13059" width="14.42578125" style="4" customWidth="1"/>
    <col min="13060" max="13307" width="10" style="4"/>
    <col min="13308" max="13308" width="4.140625" style="4" customWidth="1"/>
    <col min="13309" max="13309" width="21.85546875" style="4" customWidth="1"/>
    <col min="13310" max="13310" width="17" style="4" customWidth="1"/>
    <col min="13311" max="13311" width="11.85546875" style="4" customWidth="1"/>
    <col min="13312" max="13312" width="24.42578125" style="4" customWidth="1"/>
    <col min="13313" max="13313" width="10.42578125" style="4" customWidth="1"/>
    <col min="13314" max="13314" width="16.140625" style="4" customWidth="1"/>
    <col min="13315" max="13315" width="14.42578125" style="4" customWidth="1"/>
    <col min="13316" max="13563" width="10" style="4"/>
    <col min="13564" max="13564" width="4.140625" style="4" customWidth="1"/>
    <col min="13565" max="13565" width="21.85546875" style="4" customWidth="1"/>
    <col min="13566" max="13566" width="17" style="4" customWidth="1"/>
    <col min="13567" max="13567" width="11.85546875" style="4" customWidth="1"/>
    <col min="13568" max="13568" width="24.42578125" style="4" customWidth="1"/>
    <col min="13569" max="13569" width="10.42578125" style="4" customWidth="1"/>
    <col min="13570" max="13570" width="16.140625" style="4" customWidth="1"/>
    <col min="13571" max="13571" width="14.42578125" style="4" customWidth="1"/>
    <col min="13572" max="13819" width="10" style="4"/>
    <col min="13820" max="13820" width="4.140625" style="4" customWidth="1"/>
    <col min="13821" max="13821" width="21.85546875" style="4" customWidth="1"/>
    <col min="13822" max="13822" width="17" style="4" customWidth="1"/>
    <col min="13823" max="13823" width="11.85546875" style="4" customWidth="1"/>
    <col min="13824" max="13824" width="24.42578125" style="4" customWidth="1"/>
    <col min="13825" max="13825" width="10.42578125" style="4" customWidth="1"/>
    <col min="13826" max="13826" width="16.140625" style="4" customWidth="1"/>
    <col min="13827" max="13827" width="14.42578125" style="4" customWidth="1"/>
    <col min="13828" max="14075" width="10" style="4"/>
    <col min="14076" max="14076" width="4.140625" style="4" customWidth="1"/>
    <col min="14077" max="14077" width="21.85546875" style="4" customWidth="1"/>
    <col min="14078" max="14078" width="17" style="4" customWidth="1"/>
    <col min="14079" max="14079" width="11.85546875" style="4" customWidth="1"/>
    <col min="14080" max="14080" width="24.42578125" style="4" customWidth="1"/>
    <col min="14081" max="14081" width="10.42578125" style="4" customWidth="1"/>
    <col min="14082" max="14082" width="16.140625" style="4" customWidth="1"/>
    <col min="14083" max="14083" width="14.42578125" style="4" customWidth="1"/>
    <col min="14084" max="14331" width="10" style="4"/>
    <col min="14332" max="14332" width="4.140625" style="4" customWidth="1"/>
    <col min="14333" max="14333" width="21.85546875" style="4" customWidth="1"/>
    <col min="14334" max="14334" width="17" style="4" customWidth="1"/>
    <col min="14335" max="14335" width="11.85546875" style="4" customWidth="1"/>
    <col min="14336" max="14336" width="24.42578125" style="4" customWidth="1"/>
    <col min="14337" max="14337" width="10.42578125" style="4" customWidth="1"/>
    <col min="14338" max="14338" width="16.140625" style="4" customWidth="1"/>
    <col min="14339" max="14339" width="14.42578125" style="4" customWidth="1"/>
    <col min="14340" max="14587" width="10" style="4"/>
    <col min="14588" max="14588" width="4.140625" style="4" customWidth="1"/>
    <col min="14589" max="14589" width="21.85546875" style="4" customWidth="1"/>
    <col min="14590" max="14590" width="17" style="4" customWidth="1"/>
    <col min="14591" max="14591" width="11.85546875" style="4" customWidth="1"/>
    <col min="14592" max="14592" width="24.42578125" style="4" customWidth="1"/>
    <col min="14593" max="14593" width="10.42578125" style="4" customWidth="1"/>
    <col min="14594" max="14594" width="16.140625" style="4" customWidth="1"/>
    <col min="14595" max="14595" width="14.42578125" style="4" customWidth="1"/>
    <col min="14596" max="14843" width="10" style="4"/>
    <col min="14844" max="14844" width="4.140625" style="4" customWidth="1"/>
    <col min="14845" max="14845" width="21.85546875" style="4" customWidth="1"/>
    <col min="14846" max="14846" width="17" style="4" customWidth="1"/>
    <col min="14847" max="14847" width="11.85546875" style="4" customWidth="1"/>
    <col min="14848" max="14848" width="24.42578125" style="4" customWidth="1"/>
    <col min="14849" max="14849" width="10.42578125" style="4" customWidth="1"/>
    <col min="14850" max="14850" width="16.140625" style="4" customWidth="1"/>
    <col min="14851" max="14851" width="14.42578125" style="4" customWidth="1"/>
    <col min="14852" max="15099" width="10" style="4"/>
    <col min="15100" max="15100" width="4.140625" style="4" customWidth="1"/>
    <col min="15101" max="15101" width="21.85546875" style="4" customWidth="1"/>
    <col min="15102" max="15102" width="17" style="4" customWidth="1"/>
    <col min="15103" max="15103" width="11.85546875" style="4" customWidth="1"/>
    <col min="15104" max="15104" width="24.42578125" style="4" customWidth="1"/>
    <col min="15105" max="15105" width="10.42578125" style="4" customWidth="1"/>
    <col min="15106" max="15106" width="16.140625" style="4" customWidth="1"/>
    <col min="15107" max="15107" width="14.42578125" style="4" customWidth="1"/>
    <col min="15108" max="15355" width="10" style="4"/>
    <col min="15356" max="15356" width="4.140625" style="4" customWidth="1"/>
    <col min="15357" max="15357" width="21.85546875" style="4" customWidth="1"/>
    <col min="15358" max="15358" width="17" style="4" customWidth="1"/>
    <col min="15359" max="15359" width="11.85546875" style="4" customWidth="1"/>
    <col min="15360" max="15360" width="24.42578125" style="4" customWidth="1"/>
    <col min="15361" max="15361" width="10.42578125" style="4" customWidth="1"/>
    <col min="15362" max="15362" width="16.140625" style="4" customWidth="1"/>
    <col min="15363" max="15363" width="14.42578125" style="4" customWidth="1"/>
    <col min="15364" max="15611" width="10" style="4"/>
    <col min="15612" max="15612" width="4.140625" style="4" customWidth="1"/>
    <col min="15613" max="15613" width="21.85546875" style="4" customWidth="1"/>
    <col min="15614" max="15614" width="17" style="4" customWidth="1"/>
    <col min="15615" max="15615" width="11.85546875" style="4" customWidth="1"/>
    <col min="15616" max="15616" width="24.42578125" style="4" customWidth="1"/>
    <col min="15617" max="15617" width="10.42578125" style="4" customWidth="1"/>
    <col min="15618" max="15618" width="16.140625" style="4" customWidth="1"/>
    <col min="15619" max="15619" width="14.42578125" style="4" customWidth="1"/>
    <col min="15620" max="15867" width="10" style="4"/>
    <col min="15868" max="15868" width="4.140625" style="4" customWidth="1"/>
    <col min="15869" max="15869" width="21.85546875" style="4" customWidth="1"/>
    <col min="15870" max="15870" width="17" style="4" customWidth="1"/>
    <col min="15871" max="15871" width="11.85546875" style="4" customWidth="1"/>
    <col min="15872" max="15872" width="24.42578125" style="4" customWidth="1"/>
    <col min="15873" max="15873" width="10.42578125" style="4" customWidth="1"/>
    <col min="15874" max="15874" width="16.140625" style="4" customWidth="1"/>
    <col min="15875" max="15875" width="14.42578125" style="4" customWidth="1"/>
    <col min="15876" max="16123" width="10" style="4"/>
    <col min="16124" max="16124" width="4.140625" style="4" customWidth="1"/>
    <col min="16125" max="16125" width="21.85546875" style="4" customWidth="1"/>
    <col min="16126" max="16126" width="17" style="4" customWidth="1"/>
    <col min="16127" max="16127" width="11.85546875" style="4" customWidth="1"/>
    <col min="16128" max="16128" width="24.42578125" style="4" customWidth="1"/>
    <col min="16129" max="16129" width="10.42578125" style="4" customWidth="1"/>
    <col min="16130" max="16130" width="16.140625" style="4" customWidth="1"/>
    <col min="16131" max="16131" width="14.42578125" style="4" customWidth="1"/>
    <col min="16132" max="16384" width="10" style="4"/>
  </cols>
  <sheetData>
    <row r="1" spans="1:8" ht="19.5" thickBot="1">
      <c r="A1" s="3"/>
      <c r="B1" s="1" t="s">
        <v>966</v>
      </c>
      <c r="H1" s="2"/>
    </row>
    <row r="2" spans="1:8" ht="17.25" customHeight="1" thickBot="1">
      <c r="A2" s="3"/>
      <c r="E2" s="5" t="s">
        <v>879</v>
      </c>
      <c r="F2" s="568">
        <f ca="1">TODAY()</f>
        <v>45434</v>
      </c>
      <c r="G2" s="569"/>
      <c r="H2" s="2"/>
    </row>
    <row r="3" spans="1:8" ht="17.25" customHeight="1">
      <c r="A3" s="3"/>
      <c r="H3" s="6"/>
    </row>
    <row r="4" spans="1:8" ht="17.25" customHeight="1" thickBot="1">
      <c r="A4" s="7"/>
      <c r="B4" s="8"/>
      <c r="C4" s="8"/>
      <c r="D4" s="8"/>
      <c r="E4" s="8"/>
      <c r="F4" s="8"/>
      <c r="G4" s="8"/>
      <c r="H4" s="2"/>
    </row>
    <row r="5" spans="1:8" ht="17.25" customHeight="1" thickBot="1">
      <c r="A5" s="7"/>
      <c r="B5" s="5" t="s">
        <v>880</v>
      </c>
      <c r="C5" s="570" t="str">
        <f>'1. CUTTING DOCKET'!$L$14</f>
        <v>ALD</v>
      </c>
      <c r="D5" s="569"/>
      <c r="E5" s="5" t="s">
        <v>881</v>
      </c>
      <c r="F5" s="571" t="str">
        <f>'1. CUTTING DOCKET'!$D$9</f>
        <v>SS25</v>
      </c>
      <c r="G5" s="569"/>
      <c r="H5" s="2"/>
    </row>
    <row r="6" spans="1:8" ht="17.25" customHeight="1" thickBot="1">
      <c r="A6" s="7"/>
      <c r="B6" s="8"/>
      <c r="C6" s="8"/>
      <c r="D6" s="8"/>
      <c r="E6" s="8"/>
      <c r="F6" s="8"/>
      <c r="G6" s="8"/>
      <c r="H6" s="2"/>
    </row>
    <row r="7" spans="1:8" ht="31.5" customHeight="1" thickBot="1">
      <c r="A7" s="7"/>
      <c r="B7" s="5" t="s">
        <v>967</v>
      </c>
      <c r="C7" s="572" t="str">
        <f>'1. CUTTING DOCKET'!$D$7</f>
        <v>SS25CS009</v>
      </c>
      <c r="D7" s="569"/>
      <c r="E7" s="5" t="s">
        <v>883</v>
      </c>
      <c r="F7" s="570" t="s">
        <v>968</v>
      </c>
      <c r="G7" s="569"/>
      <c r="H7" s="8"/>
    </row>
    <row r="8" spans="1:8" s="8" customFormat="1" ht="17.25" customHeight="1" thickBot="1">
      <c r="A8" s="9"/>
      <c r="B8" s="10"/>
      <c r="C8" s="11"/>
      <c r="D8" s="10"/>
      <c r="E8" s="10"/>
      <c r="H8" s="12"/>
    </row>
    <row r="9" spans="1:8" s="8" customFormat="1" ht="33.75" customHeight="1" thickBot="1">
      <c r="A9" s="13"/>
      <c r="B9" s="30" t="s">
        <v>969</v>
      </c>
      <c r="C9" s="576"/>
      <c r="D9" s="577"/>
      <c r="E9" s="577"/>
      <c r="F9" s="578"/>
      <c r="G9" s="31" t="s">
        <v>970</v>
      </c>
      <c r="H9" s="14" t="s">
        <v>971</v>
      </c>
    </row>
    <row r="10" spans="1:8" ht="75" customHeight="1">
      <c r="A10" s="15">
        <v>1</v>
      </c>
      <c r="B10" s="15" t="s">
        <v>889</v>
      </c>
      <c r="C10" s="579" t="s">
        <v>972</v>
      </c>
      <c r="D10" s="580"/>
      <c r="E10" s="580"/>
      <c r="F10" s="581"/>
      <c r="G10" s="16"/>
      <c r="H10" s="17"/>
    </row>
    <row r="11" spans="1:8" ht="75" customHeight="1">
      <c r="A11" s="18">
        <v>2</v>
      </c>
      <c r="B11" s="19" t="s">
        <v>890</v>
      </c>
      <c r="C11" s="582" t="s">
        <v>972</v>
      </c>
      <c r="D11" s="583"/>
      <c r="E11" s="583"/>
      <c r="F11" s="584"/>
      <c r="G11" s="20"/>
      <c r="H11" s="21"/>
    </row>
    <row r="12" spans="1:8" ht="75" customHeight="1">
      <c r="A12" s="18">
        <v>3</v>
      </c>
      <c r="B12" s="22" t="s">
        <v>891</v>
      </c>
      <c r="C12" s="582" t="s">
        <v>973</v>
      </c>
      <c r="D12" s="583"/>
      <c r="E12" s="583"/>
      <c r="F12" s="584"/>
      <c r="G12" s="20"/>
      <c r="H12" s="21"/>
    </row>
    <row r="13" spans="1:8" ht="75" customHeight="1">
      <c r="A13" s="18">
        <v>4</v>
      </c>
      <c r="B13" s="22" t="s">
        <v>893</v>
      </c>
      <c r="C13" s="582" t="s">
        <v>894</v>
      </c>
      <c r="D13" s="583"/>
      <c r="E13" s="583"/>
      <c r="F13" s="584"/>
      <c r="G13" s="20"/>
      <c r="H13" s="21"/>
    </row>
    <row r="14" spans="1:8" ht="80.25" customHeight="1">
      <c r="A14" s="23">
        <v>5</v>
      </c>
      <c r="B14" s="19" t="s">
        <v>895</v>
      </c>
      <c r="C14" s="582" t="s">
        <v>974</v>
      </c>
      <c r="D14" s="583"/>
      <c r="E14" s="583"/>
      <c r="F14" s="584"/>
      <c r="G14" s="20"/>
      <c r="H14" s="21"/>
    </row>
    <row r="15" spans="1:8" ht="112.5" customHeight="1">
      <c r="A15" s="23">
        <v>6</v>
      </c>
      <c r="B15" s="19" t="s">
        <v>897</v>
      </c>
      <c r="C15" s="582" t="s">
        <v>975</v>
      </c>
      <c r="D15" s="583"/>
      <c r="E15" s="583"/>
      <c r="F15" s="584"/>
      <c r="G15" s="20"/>
      <c r="H15" s="21"/>
    </row>
    <row r="16" spans="1:8" ht="75" customHeight="1">
      <c r="A16" s="18">
        <v>7</v>
      </c>
      <c r="B16" s="22" t="s">
        <v>976</v>
      </c>
      <c r="C16" s="585" t="str">
        <f>'1. CUTTING DOCKET'!$C$79</f>
        <v>IN THÂN TRƯỚC - IN BTP TẠI UA</v>
      </c>
      <c r="D16" s="583"/>
      <c r="E16" s="583"/>
      <c r="F16" s="584"/>
      <c r="G16" s="20"/>
      <c r="H16" s="21"/>
    </row>
    <row r="17" spans="1:8" ht="75" customHeight="1">
      <c r="A17" s="18">
        <v>8</v>
      </c>
      <c r="B17" s="22" t="s">
        <v>899</v>
      </c>
      <c r="C17" s="585">
        <f>'1. CUTTING DOCKET'!$Q$95</f>
        <v>0</v>
      </c>
      <c r="D17" s="583"/>
      <c r="E17" s="583"/>
      <c r="F17" s="584"/>
      <c r="G17" s="24"/>
      <c r="H17" s="25"/>
    </row>
    <row r="18" spans="1:8" ht="75" customHeight="1">
      <c r="A18" s="18">
        <v>9</v>
      </c>
      <c r="B18" s="22" t="s">
        <v>900</v>
      </c>
      <c r="C18" s="585" t="str">
        <f>'1. CUTTING DOCKET'!$C$95</f>
        <v>KHÔNG WASH</v>
      </c>
      <c r="D18" s="583"/>
      <c r="E18" s="583"/>
      <c r="F18" s="584"/>
      <c r="G18" s="20"/>
      <c r="H18" s="21"/>
    </row>
    <row r="19" spans="1:8" ht="75" customHeight="1" thickBot="1">
      <c r="A19" s="26">
        <v>10</v>
      </c>
      <c r="B19" s="27" t="s">
        <v>901</v>
      </c>
      <c r="C19" s="573"/>
      <c r="D19" s="574"/>
      <c r="E19" s="574"/>
      <c r="F19" s="575"/>
      <c r="G19" s="28"/>
      <c r="H19" s="29"/>
    </row>
    <row r="20" spans="1:8">
      <c r="A20" s="8"/>
    </row>
    <row r="21" spans="1:8">
      <c r="A21" s="8"/>
    </row>
    <row r="22" spans="1:8">
      <c r="A22" s="8"/>
    </row>
    <row r="23" spans="1:8">
      <c r="A23" s="8"/>
    </row>
    <row r="24" spans="1:8">
      <c r="A24" s="8"/>
    </row>
    <row r="25" spans="1:8">
      <c r="A25" s="8"/>
    </row>
    <row r="26" spans="1:8">
      <c r="A26" s="8"/>
    </row>
    <row r="27" spans="1:8">
      <c r="A27" s="8"/>
    </row>
    <row r="28" spans="1:8">
      <c r="A28" s="8"/>
    </row>
    <row r="29" spans="1:8">
      <c r="A29" s="8"/>
    </row>
    <row r="30" spans="1:8">
      <c r="A30" s="8"/>
    </row>
    <row r="31" spans="1:8">
      <c r="A31" s="8"/>
    </row>
    <row r="32" spans="1:8">
      <c r="A32" s="8"/>
    </row>
    <row r="33" spans="1:1">
      <c r="A33" s="8"/>
    </row>
    <row r="34" spans="1:1">
      <c r="A34" s="8"/>
    </row>
    <row r="35" spans="1:1">
      <c r="A35" s="8"/>
    </row>
    <row r="36" spans="1:1">
      <c r="A36" s="8"/>
    </row>
    <row r="37" spans="1:1">
      <c r="A37" s="8"/>
    </row>
    <row r="38" spans="1:1">
      <c r="A38" s="8"/>
    </row>
    <row r="39" spans="1:1">
      <c r="A39" s="8"/>
    </row>
    <row r="40" spans="1:1">
      <c r="A40" s="8"/>
    </row>
    <row r="41" spans="1:1">
      <c r="A41" s="8"/>
    </row>
    <row r="42" spans="1:1">
      <c r="A42" s="8"/>
    </row>
    <row r="43" spans="1:1">
      <c r="A43" s="8"/>
    </row>
    <row r="44" spans="1:1">
      <c r="A44" s="8"/>
    </row>
    <row r="45" spans="1:1">
      <c r="A45" s="8"/>
    </row>
    <row r="46" spans="1:1">
      <c r="A46" s="8"/>
    </row>
    <row r="47" spans="1:1">
      <c r="A47" s="8"/>
    </row>
    <row r="48" spans="1:1">
      <c r="A48" s="8"/>
    </row>
    <row r="49" spans="1:1">
      <c r="A49" s="8"/>
    </row>
    <row r="50" spans="1:1">
      <c r="A50" s="8"/>
    </row>
    <row r="51" spans="1:1">
      <c r="A51" s="8"/>
    </row>
  </sheetData>
  <mergeCells count="16">
    <mergeCell ref="C19:F19"/>
    <mergeCell ref="C9:F9"/>
    <mergeCell ref="C10:F10"/>
    <mergeCell ref="C11:F11"/>
    <mergeCell ref="C12:F12"/>
    <mergeCell ref="C13:F13"/>
    <mergeCell ref="C14:F14"/>
    <mergeCell ref="C15:F15"/>
    <mergeCell ref="C16:F16"/>
    <mergeCell ref="C17:F17"/>
    <mergeCell ref="C18:F18"/>
    <mergeCell ref="F2:G2"/>
    <mergeCell ref="C5:D5"/>
    <mergeCell ref="F5:G5"/>
    <mergeCell ref="C7:D7"/>
    <mergeCell ref="F7:G7"/>
  </mergeCells>
  <printOptions horizontalCentered="1"/>
  <pageMargins left="0.25" right="0" top="0.25" bottom="0" header="0" footer="0"/>
  <pageSetup paperSize="9" scale="8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64"/>
  <sheetViews>
    <sheetView view="pageBreakPreview" topLeftCell="A13" zoomScale="85" zoomScaleNormal="100" zoomScaleSheetLayoutView="85" zoomScalePageLayoutView="70" workbookViewId="0">
      <selection activeCell="C15" sqref="C15:F15"/>
    </sheetView>
  </sheetViews>
  <sheetFormatPr defaultColWidth="9.85546875" defaultRowHeight="17.25"/>
  <cols>
    <col min="1" max="1" width="3.85546875" style="182" customWidth="1"/>
    <col min="2" max="2" width="18.85546875" style="182" customWidth="1"/>
    <col min="3" max="3" width="13.85546875" style="182" customWidth="1"/>
    <col min="4" max="4" width="16.140625" style="182" customWidth="1"/>
    <col min="5" max="6" width="12.85546875" style="185" customWidth="1"/>
    <col min="7" max="7" width="14" style="182" bestFit="1" customWidth="1"/>
    <col min="8" max="8" width="19.42578125" style="182" customWidth="1"/>
    <col min="9" max="256" width="9.85546875" style="182"/>
    <col min="257" max="257" width="3.85546875" style="182" customWidth="1"/>
    <col min="258" max="259" width="9.42578125" style="182" customWidth="1"/>
    <col min="260" max="261" width="14.85546875" style="182" customWidth="1"/>
    <col min="262" max="262" width="0" style="182" hidden="1" customWidth="1"/>
    <col min="263" max="269" width="9.42578125" style="182" customWidth="1"/>
    <col min="270" max="512" width="9.85546875" style="182"/>
    <col min="513" max="513" width="3.85546875" style="182" customWidth="1"/>
    <col min="514" max="515" width="9.42578125" style="182" customWidth="1"/>
    <col min="516" max="517" width="14.85546875" style="182" customWidth="1"/>
    <col min="518" max="518" width="0" style="182" hidden="1" customWidth="1"/>
    <col min="519" max="525" width="9.42578125" style="182" customWidth="1"/>
    <col min="526" max="768" width="9.85546875" style="182"/>
    <col min="769" max="769" width="3.85546875" style="182" customWidth="1"/>
    <col min="770" max="771" width="9.42578125" style="182" customWidth="1"/>
    <col min="772" max="773" width="14.85546875" style="182" customWidth="1"/>
    <col min="774" max="774" width="0" style="182" hidden="1" customWidth="1"/>
    <col min="775" max="781" width="9.42578125" style="182" customWidth="1"/>
    <col min="782" max="1024" width="9.85546875" style="182"/>
    <col min="1025" max="1025" width="3.85546875" style="182" customWidth="1"/>
    <col min="1026" max="1027" width="9.42578125" style="182" customWidth="1"/>
    <col min="1028" max="1029" width="14.85546875" style="182" customWidth="1"/>
    <col min="1030" max="1030" width="0" style="182" hidden="1" customWidth="1"/>
    <col min="1031" max="1037" width="9.42578125" style="182" customWidth="1"/>
    <col min="1038" max="1280" width="9.85546875" style="182"/>
    <col min="1281" max="1281" width="3.85546875" style="182" customWidth="1"/>
    <col min="1282" max="1283" width="9.42578125" style="182" customWidth="1"/>
    <col min="1284" max="1285" width="14.85546875" style="182" customWidth="1"/>
    <col min="1286" max="1286" width="0" style="182" hidden="1" customWidth="1"/>
    <col min="1287" max="1293" width="9.42578125" style="182" customWidth="1"/>
    <col min="1294" max="1536" width="9.85546875" style="182"/>
    <col min="1537" max="1537" width="3.85546875" style="182" customWidth="1"/>
    <col min="1538" max="1539" width="9.42578125" style="182" customWidth="1"/>
    <col min="1540" max="1541" width="14.85546875" style="182" customWidth="1"/>
    <col min="1542" max="1542" width="0" style="182" hidden="1" customWidth="1"/>
    <col min="1543" max="1549" width="9.42578125" style="182" customWidth="1"/>
    <col min="1550" max="1792" width="9.85546875" style="182"/>
    <col min="1793" max="1793" width="3.85546875" style="182" customWidth="1"/>
    <col min="1794" max="1795" width="9.42578125" style="182" customWidth="1"/>
    <col min="1796" max="1797" width="14.85546875" style="182" customWidth="1"/>
    <col min="1798" max="1798" width="0" style="182" hidden="1" customWidth="1"/>
    <col min="1799" max="1805" width="9.42578125" style="182" customWidth="1"/>
    <col min="1806" max="2048" width="9.85546875" style="182"/>
    <col min="2049" max="2049" width="3.85546875" style="182" customWidth="1"/>
    <col min="2050" max="2051" width="9.42578125" style="182" customWidth="1"/>
    <col min="2052" max="2053" width="14.85546875" style="182" customWidth="1"/>
    <col min="2054" max="2054" width="0" style="182" hidden="1" customWidth="1"/>
    <col min="2055" max="2061" width="9.42578125" style="182" customWidth="1"/>
    <col min="2062" max="2304" width="9.85546875" style="182"/>
    <col min="2305" max="2305" width="3.85546875" style="182" customWidth="1"/>
    <col min="2306" max="2307" width="9.42578125" style="182" customWidth="1"/>
    <col min="2308" max="2309" width="14.85546875" style="182" customWidth="1"/>
    <col min="2310" max="2310" width="0" style="182" hidden="1" customWidth="1"/>
    <col min="2311" max="2317" width="9.42578125" style="182" customWidth="1"/>
    <col min="2318" max="2560" width="9.85546875" style="182"/>
    <col min="2561" max="2561" width="3.85546875" style="182" customWidth="1"/>
    <col min="2562" max="2563" width="9.42578125" style="182" customWidth="1"/>
    <col min="2564" max="2565" width="14.85546875" style="182" customWidth="1"/>
    <col min="2566" max="2566" width="0" style="182" hidden="1" customWidth="1"/>
    <col min="2567" max="2573" width="9.42578125" style="182" customWidth="1"/>
    <col min="2574" max="2816" width="9.85546875" style="182"/>
    <col min="2817" max="2817" width="3.85546875" style="182" customWidth="1"/>
    <col min="2818" max="2819" width="9.42578125" style="182" customWidth="1"/>
    <col min="2820" max="2821" width="14.85546875" style="182" customWidth="1"/>
    <col min="2822" max="2822" width="0" style="182" hidden="1" customWidth="1"/>
    <col min="2823" max="2829" width="9.42578125" style="182" customWidth="1"/>
    <col min="2830" max="3072" width="9.85546875" style="182"/>
    <col min="3073" max="3073" width="3.85546875" style="182" customWidth="1"/>
    <col min="3074" max="3075" width="9.42578125" style="182" customWidth="1"/>
    <col min="3076" max="3077" width="14.85546875" style="182" customWidth="1"/>
    <col min="3078" max="3078" width="0" style="182" hidden="1" customWidth="1"/>
    <col min="3079" max="3085" width="9.42578125" style="182" customWidth="1"/>
    <col min="3086" max="3328" width="9.85546875" style="182"/>
    <col min="3329" max="3329" width="3.85546875" style="182" customWidth="1"/>
    <col min="3330" max="3331" width="9.42578125" style="182" customWidth="1"/>
    <col min="3332" max="3333" width="14.85546875" style="182" customWidth="1"/>
    <col min="3334" max="3334" width="0" style="182" hidden="1" customWidth="1"/>
    <col min="3335" max="3341" width="9.42578125" style="182" customWidth="1"/>
    <col min="3342" max="3584" width="9.85546875" style="182"/>
    <col min="3585" max="3585" width="3.85546875" style="182" customWidth="1"/>
    <col min="3586" max="3587" width="9.42578125" style="182" customWidth="1"/>
    <col min="3588" max="3589" width="14.85546875" style="182" customWidth="1"/>
    <col min="3590" max="3590" width="0" style="182" hidden="1" customWidth="1"/>
    <col min="3591" max="3597" width="9.42578125" style="182" customWidth="1"/>
    <col min="3598" max="3840" width="9.85546875" style="182"/>
    <col min="3841" max="3841" width="3.85546875" style="182" customWidth="1"/>
    <col min="3842" max="3843" width="9.42578125" style="182" customWidth="1"/>
    <col min="3844" max="3845" width="14.85546875" style="182" customWidth="1"/>
    <col min="3846" max="3846" width="0" style="182" hidden="1" customWidth="1"/>
    <col min="3847" max="3853" width="9.42578125" style="182" customWidth="1"/>
    <col min="3854" max="4096" width="9.85546875" style="182"/>
    <col min="4097" max="4097" width="3.85546875" style="182" customWidth="1"/>
    <col min="4098" max="4099" width="9.42578125" style="182" customWidth="1"/>
    <col min="4100" max="4101" width="14.85546875" style="182" customWidth="1"/>
    <col min="4102" max="4102" width="0" style="182" hidden="1" customWidth="1"/>
    <col min="4103" max="4109" width="9.42578125" style="182" customWidth="1"/>
    <col min="4110" max="4352" width="9.85546875" style="182"/>
    <col min="4353" max="4353" width="3.85546875" style="182" customWidth="1"/>
    <col min="4354" max="4355" width="9.42578125" style="182" customWidth="1"/>
    <col min="4356" max="4357" width="14.85546875" style="182" customWidth="1"/>
    <col min="4358" max="4358" width="0" style="182" hidden="1" customWidth="1"/>
    <col min="4359" max="4365" width="9.42578125" style="182" customWidth="1"/>
    <col min="4366" max="4608" width="9.85546875" style="182"/>
    <col min="4609" max="4609" width="3.85546875" style="182" customWidth="1"/>
    <col min="4610" max="4611" width="9.42578125" style="182" customWidth="1"/>
    <col min="4612" max="4613" width="14.85546875" style="182" customWidth="1"/>
    <col min="4614" max="4614" width="0" style="182" hidden="1" customWidth="1"/>
    <col min="4615" max="4621" width="9.42578125" style="182" customWidth="1"/>
    <col min="4622" max="4864" width="9.85546875" style="182"/>
    <col min="4865" max="4865" width="3.85546875" style="182" customWidth="1"/>
    <col min="4866" max="4867" width="9.42578125" style="182" customWidth="1"/>
    <col min="4868" max="4869" width="14.85546875" style="182" customWidth="1"/>
    <col min="4870" max="4870" width="0" style="182" hidden="1" customWidth="1"/>
    <col min="4871" max="4877" width="9.42578125" style="182" customWidth="1"/>
    <col min="4878" max="5120" width="9.85546875" style="182"/>
    <col min="5121" max="5121" width="3.85546875" style="182" customWidth="1"/>
    <col min="5122" max="5123" width="9.42578125" style="182" customWidth="1"/>
    <col min="5124" max="5125" width="14.85546875" style="182" customWidth="1"/>
    <col min="5126" max="5126" width="0" style="182" hidden="1" customWidth="1"/>
    <col min="5127" max="5133" width="9.42578125" style="182" customWidth="1"/>
    <col min="5134" max="5376" width="9.85546875" style="182"/>
    <col min="5377" max="5377" width="3.85546875" style="182" customWidth="1"/>
    <col min="5378" max="5379" width="9.42578125" style="182" customWidth="1"/>
    <col min="5380" max="5381" width="14.85546875" style="182" customWidth="1"/>
    <col min="5382" max="5382" width="0" style="182" hidden="1" customWidth="1"/>
    <col min="5383" max="5389" width="9.42578125" style="182" customWidth="1"/>
    <col min="5390" max="5632" width="9.85546875" style="182"/>
    <col min="5633" max="5633" width="3.85546875" style="182" customWidth="1"/>
    <col min="5634" max="5635" width="9.42578125" style="182" customWidth="1"/>
    <col min="5636" max="5637" width="14.85546875" style="182" customWidth="1"/>
    <col min="5638" max="5638" width="0" style="182" hidden="1" customWidth="1"/>
    <col min="5639" max="5645" width="9.42578125" style="182" customWidth="1"/>
    <col min="5646" max="5888" width="9.85546875" style="182"/>
    <col min="5889" max="5889" width="3.85546875" style="182" customWidth="1"/>
    <col min="5890" max="5891" width="9.42578125" style="182" customWidth="1"/>
    <col min="5892" max="5893" width="14.85546875" style="182" customWidth="1"/>
    <col min="5894" max="5894" width="0" style="182" hidden="1" customWidth="1"/>
    <col min="5895" max="5901" width="9.42578125" style="182" customWidth="1"/>
    <col min="5902" max="6144" width="9.85546875" style="182"/>
    <col min="6145" max="6145" width="3.85546875" style="182" customWidth="1"/>
    <col min="6146" max="6147" width="9.42578125" style="182" customWidth="1"/>
    <col min="6148" max="6149" width="14.85546875" style="182" customWidth="1"/>
    <col min="6150" max="6150" width="0" style="182" hidden="1" customWidth="1"/>
    <col min="6151" max="6157" width="9.42578125" style="182" customWidth="1"/>
    <col min="6158" max="6400" width="9.85546875" style="182"/>
    <col min="6401" max="6401" width="3.85546875" style="182" customWidth="1"/>
    <col min="6402" max="6403" width="9.42578125" style="182" customWidth="1"/>
    <col min="6404" max="6405" width="14.85546875" style="182" customWidth="1"/>
    <col min="6406" max="6406" width="0" style="182" hidden="1" customWidth="1"/>
    <col min="6407" max="6413" width="9.42578125" style="182" customWidth="1"/>
    <col min="6414" max="6656" width="9.85546875" style="182"/>
    <col min="6657" max="6657" width="3.85546875" style="182" customWidth="1"/>
    <col min="6658" max="6659" width="9.42578125" style="182" customWidth="1"/>
    <col min="6660" max="6661" width="14.85546875" style="182" customWidth="1"/>
    <col min="6662" max="6662" width="0" style="182" hidden="1" customWidth="1"/>
    <col min="6663" max="6669" width="9.42578125" style="182" customWidth="1"/>
    <col min="6670" max="6912" width="9.85546875" style="182"/>
    <col min="6913" max="6913" width="3.85546875" style="182" customWidth="1"/>
    <col min="6914" max="6915" width="9.42578125" style="182" customWidth="1"/>
    <col min="6916" max="6917" width="14.85546875" style="182" customWidth="1"/>
    <col min="6918" max="6918" width="0" style="182" hidden="1" customWidth="1"/>
    <col min="6919" max="6925" width="9.42578125" style="182" customWidth="1"/>
    <col min="6926" max="7168" width="9.85546875" style="182"/>
    <col min="7169" max="7169" width="3.85546875" style="182" customWidth="1"/>
    <col min="7170" max="7171" width="9.42578125" style="182" customWidth="1"/>
    <col min="7172" max="7173" width="14.85546875" style="182" customWidth="1"/>
    <col min="7174" max="7174" width="0" style="182" hidden="1" customWidth="1"/>
    <col min="7175" max="7181" width="9.42578125" style="182" customWidth="1"/>
    <col min="7182" max="7424" width="9.85546875" style="182"/>
    <col min="7425" max="7425" width="3.85546875" style="182" customWidth="1"/>
    <col min="7426" max="7427" width="9.42578125" style="182" customWidth="1"/>
    <col min="7428" max="7429" width="14.85546875" style="182" customWidth="1"/>
    <col min="7430" max="7430" width="0" style="182" hidden="1" customWidth="1"/>
    <col min="7431" max="7437" width="9.42578125" style="182" customWidth="1"/>
    <col min="7438" max="7680" width="9.85546875" style="182"/>
    <col min="7681" max="7681" width="3.85546875" style="182" customWidth="1"/>
    <col min="7682" max="7683" width="9.42578125" style="182" customWidth="1"/>
    <col min="7684" max="7685" width="14.85546875" style="182" customWidth="1"/>
    <col min="7686" max="7686" width="0" style="182" hidden="1" customWidth="1"/>
    <col min="7687" max="7693" width="9.42578125" style="182" customWidth="1"/>
    <col min="7694" max="7936" width="9.85546875" style="182"/>
    <col min="7937" max="7937" width="3.85546875" style="182" customWidth="1"/>
    <col min="7938" max="7939" width="9.42578125" style="182" customWidth="1"/>
    <col min="7940" max="7941" width="14.85546875" style="182" customWidth="1"/>
    <col min="7942" max="7942" width="0" style="182" hidden="1" customWidth="1"/>
    <col min="7943" max="7949" width="9.42578125" style="182" customWidth="1"/>
    <col min="7950" max="8192" width="9.85546875" style="182"/>
    <col min="8193" max="8193" width="3.85546875" style="182" customWidth="1"/>
    <col min="8194" max="8195" width="9.42578125" style="182" customWidth="1"/>
    <col min="8196" max="8197" width="14.85546875" style="182" customWidth="1"/>
    <col min="8198" max="8198" width="0" style="182" hidden="1" customWidth="1"/>
    <col min="8199" max="8205" width="9.42578125" style="182" customWidth="1"/>
    <col min="8206" max="8448" width="9.85546875" style="182"/>
    <col min="8449" max="8449" width="3.85546875" style="182" customWidth="1"/>
    <col min="8450" max="8451" width="9.42578125" style="182" customWidth="1"/>
    <col min="8452" max="8453" width="14.85546875" style="182" customWidth="1"/>
    <col min="8454" max="8454" width="0" style="182" hidden="1" customWidth="1"/>
    <col min="8455" max="8461" width="9.42578125" style="182" customWidth="1"/>
    <col min="8462" max="8704" width="9.85546875" style="182"/>
    <col min="8705" max="8705" width="3.85546875" style="182" customWidth="1"/>
    <col min="8706" max="8707" width="9.42578125" style="182" customWidth="1"/>
    <col min="8708" max="8709" width="14.85546875" style="182" customWidth="1"/>
    <col min="8710" max="8710" width="0" style="182" hidden="1" customWidth="1"/>
    <col min="8711" max="8717" width="9.42578125" style="182" customWidth="1"/>
    <col min="8718" max="8960" width="9.85546875" style="182"/>
    <col min="8961" max="8961" width="3.85546875" style="182" customWidth="1"/>
    <col min="8962" max="8963" width="9.42578125" style="182" customWidth="1"/>
    <col min="8964" max="8965" width="14.85546875" style="182" customWidth="1"/>
    <col min="8966" max="8966" width="0" style="182" hidden="1" customWidth="1"/>
    <col min="8967" max="8973" width="9.42578125" style="182" customWidth="1"/>
    <col min="8974" max="9216" width="9.85546875" style="182"/>
    <col min="9217" max="9217" width="3.85546875" style="182" customWidth="1"/>
    <col min="9218" max="9219" width="9.42578125" style="182" customWidth="1"/>
    <col min="9220" max="9221" width="14.85546875" style="182" customWidth="1"/>
    <col min="9222" max="9222" width="0" style="182" hidden="1" customWidth="1"/>
    <col min="9223" max="9229" width="9.42578125" style="182" customWidth="1"/>
    <col min="9230" max="9472" width="9.85546875" style="182"/>
    <col min="9473" max="9473" width="3.85546875" style="182" customWidth="1"/>
    <col min="9474" max="9475" width="9.42578125" style="182" customWidth="1"/>
    <col min="9476" max="9477" width="14.85546875" style="182" customWidth="1"/>
    <col min="9478" max="9478" width="0" style="182" hidden="1" customWidth="1"/>
    <col min="9479" max="9485" width="9.42578125" style="182" customWidth="1"/>
    <col min="9486" max="9728" width="9.85546875" style="182"/>
    <col min="9729" max="9729" width="3.85546875" style="182" customWidth="1"/>
    <col min="9730" max="9731" width="9.42578125" style="182" customWidth="1"/>
    <col min="9732" max="9733" width="14.85546875" style="182" customWidth="1"/>
    <col min="9734" max="9734" width="0" style="182" hidden="1" customWidth="1"/>
    <col min="9735" max="9741" width="9.42578125" style="182" customWidth="1"/>
    <col min="9742" max="9984" width="9.85546875" style="182"/>
    <col min="9985" max="9985" width="3.85546875" style="182" customWidth="1"/>
    <col min="9986" max="9987" width="9.42578125" style="182" customWidth="1"/>
    <col min="9988" max="9989" width="14.85546875" style="182" customWidth="1"/>
    <col min="9990" max="9990" width="0" style="182" hidden="1" customWidth="1"/>
    <col min="9991" max="9997" width="9.42578125" style="182" customWidth="1"/>
    <col min="9998" max="10240" width="9.85546875" style="182"/>
    <col min="10241" max="10241" width="3.85546875" style="182" customWidth="1"/>
    <col min="10242" max="10243" width="9.42578125" style="182" customWidth="1"/>
    <col min="10244" max="10245" width="14.85546875" style="182" customWidth="1"/>
    <col min="10246" max="10246" width="0" style="182" hidden="1" customWidth="1"/>
    <col min="10247" max="10253" width="9.42578125" style="182" customWidth="1"/>
    <col min="10254" max="10496" width="9.85546875" style="182"/>
    <col min="10497" max="10497" width="3.85546875" style="182" customWidth="1"/>
    <col min="10498" max="10499" width="9.42578125" style="182" customWidth="1"/>
    <col min="10500" max="10501" width="14.85546875" style="182" customWidth="1"/>
    <col min="10502" max="10502" width="0" style="182" hidden="1" customWidth="1"/>
    <col min="10503" max="10509" width="9.42578125" style="182" customWidth="1"/>
    <col min="10510" max="10752" width="9.85546875" style="182"/>
    <col min="10753" max="10753" width="3.85546875" style="182" customWidth="1"/>
    <col min="10754" max="10755" width="9.42578125" style="182" customWidth="1"/>
    <col min="10756" max="10757" width="14.85546875" style="182" customWidth="1"/>
    <col min="10758" max="10758" width="0" style="182" hidden="1" customWidth="1"/>
    <col min="10759" max="10765" width="9.42578125" style="182" customWidth="1"/>
    <col min="10766" max="11008" width="9.85546875" style="182"/>
    <col min="11009" max="11009" width="3.85546875" style="182" customWidth="1"/>
    <col min="11010" max="11011" width="9.42578125" style="182" customWidth="1"/>
    <col min="11012" max="11013" width="14.85546875" style="182" customWidth="1"/>
    <col min="11014" max="11014" width="0" style="182" hidden="1" customWidth="1"/>
    <col min="11015" max="11021" width="9.42578125" style="182" customWidth="1"/>
    <col min="11022" max="11264" width="9.85546875" style="182"/>
    <col min="11265" max="11265" width="3.85546875" style="182" customWidth="1"/>
    <col min="11266" max="11267" width="9.42578125" style="182" customWidth="1"/>
    <col min="11268" max="11269" width="14.85546875" style="182" customWidth="1"/>
    <col min="11270" max="11270" width="0" style="182" hidden="1" customWidth="1"/>
    <col min="11271" max="11277" width="9.42578125" style="182" customWidth="1"/>
    <col min="11278" max="11520" width="9.85546875" style="182"/>
    <col min="11521" max="11521" width="3.85546875" style="182" customWidth="1"/>
    <col min="11522" max="11523" width="9.42578125" style="182" customWidth="1"/>
    <col min="11524" max="11525" width="14.85546875" style="182" customWidth="1"/>
    <col min="11526" max="11526" width="0" style="182" hidden="1" customWidth="1"/>
    <col min="11527" max="11533" width="9.42578125" style="182" customWidth="1"/>
    <col min="11534" max="11776" width="9.85546875" style="182"/>
    <col min="11777" max="11777" width="3.85546875" style="182" customWidth="1"/>
    <col min="11778" max="11779" width="9.42578125" style="182" customWidth="1"/>
    <col min="11780" max="11781" width="14.85546875" style="182" customWidth="1"/>
    <col min="11782" max="11782" width="0" style="182" hidden="1" customWidth="1"/>
    <col min="11783" max="11789" width="9.42578125" style="182" customWidth="1"/>
    <col min="11790" max="12032" width="9.85546875" style="182"/>
    <col min="12033" max="12033" width="3.85546875" style="182" customWidth="1"/>
    <col min="12034" max="12035" width="9.42578125" style="182" customWidth="1"/>
    <col min="12036" max="12037" width="14.85546875" style="182" customWidth="1"/>
    <col min="12038" max="12038" width="0" style="182" hidden="1" customWidth="1"/>
    <col min="12039" max="12045" width="9.42578125" style="182" customWidth="1"/>
    <col min="12046" max="12288" width="9.85546875" style="182"/>
    <col min="12289" max="12289" width="3.85546875" style="182" customWidth="1"/>
    <col min="12290" max="12291" width="9.42578125" style="182" customWidth="1"/>
    <col min="12292" max="12293" width="14.85546875" style="182" customWidth="1"/>
    <col min="12294" max="12294" width="0" style="182" hidden="1" customWidth="1"/>
    <col min="12295" max="12301" width="9.42578125" style="182" customWidth="1"/>
    <col min="12302" max="12544" width="9.85546875" style="182"/>
    <col min="12545" max="12545" width="3.85546875" style="182" customWidth="1"/>
    <col min="12546" max="12547" width="9.42578125" style="182" customWidth="1"/>
    <col min="12548" max="12549" width="14.85546875" style="182" customWidth="1"/>
    <col min="12550" max="12550" width="0" style="182" hidden="1" customWidth="1"/>
    <col min="12551" max="12557" width="9.42578125" style="182" customWidth="1"/>
    <col min="12558" max="12800" width="9.85546875" style="182"/>
    <col min="12801" max="12801" width="3.85546875" style="182" customWidth="1"/>
    <col min="12802" max="12803" width="9.42578125" style="182" customWidth="1"/>
    <col min="12804" max="12805" width="14.85546875" style="182" customWidth="1"/>
    <col min="12806" max="12806" width="0" style="182" hidden="1" customWidth="1"/>
    <col min="12807" max="12813" width="9.42578125" style="182" customWidth="1"/>
    <col min="12814" max="13056" width="9.85546875" style="182"/>
    <col min="13057" max="13057" width="3.85546875" style="182" customWidth="1"/>
    <col min="13058" max="13059" width="9.42578125" style="182" customWidth="1"/>
    <col min="13060" max="13061" width="14.85546875" style="182" customWidth="1"/>
    <col min="13062" max="13062" width="0" style="182" hidden="1" customWidth="1"/>
    <col min="13063" max="13069" width="9.42578125" style="182" customWidth="1"/>
    <col min="13070" max="13312" width="9.85546875" style="182"/>
    <col min="13313" max="13313" width="3.85546875" style="182" customWidth="1"/>
    <col min="13314" max="13315" width="9.42578125" style="182" customWidth="1"/>
    <col min="13316" max="13317" width="14.85546875" style="182" customWidth="1"/>
    <col min="13318" max="13318" width="0" style="182" hidden="1" customWidth="1"/>
    <col min="13319" max="13325" width="9.42578125" style="182" customWidth="1"/>
    <col min="13326" max="13568" width="9.85546875" style="182"/>
    <col min="13569" max="13569" width="3.85546875" style="182" customWidth="1"/>
    <col min="13570" max="13571" width="9.42578125" style="182" customWidth="1"/>
    <col min="13572" max="13573" width="14.85546875" style="182" customWidth="1"/>
    <col min="13574" max="13574" width="0" style="182" hidden="1" customWidth="1"/>
    <col min="13575" max="13581" width="9.42578125" style="182" customWidth="1"/>
    <col min="13582" max="13824" width="9.85546875" style="182"/>
    <col min="13825" max="13825" width="3.85546875" style="182" customWidth="1"/>
    <col min="13826" max="13827" width="9.42578125" style="182" customWidth="1"/>
    <col min="13828" max="13829" width="14.85546875" style="182" customWidth="1"/>
    <col min="13830" max="13830" width="0" style="182" hidden="1" customWidth="1"/>
    <col min="13831" max="13837" width="9.42578125" style="182" customWidth="1"/>
    <col min="13838" max="14080" width="9.85546875" style="182"/>
    <col min="14081" max="14081" width="3.85546875" style="182" customWidth="1"/>
    <col min="14082" max="14083" width="9.42578125" style="182" customWidth="1"/>
    <col min="14084" max="14085" width="14.85546875" style="182" customWidth="1"/>
    <col min="14086" max="14086" width="0" style="182" hidden="1" customWidth="1"/>
    <col min="14087" max="14093" width="9.42578125" style="182" customWidth="1"/>
    <col min="14094" max="14336" width="9.85546875" style="182"/>
    <col min="14337" max="14337" width="3.85546875" style="182" customWidth="1"/>
    <col min="14338" max="14339" width="9.42578125" style="182" customWidth="1"/>
    <col min="14340" max="14341" width="14.85546875" style="182" customWidth="1"/>
    <col min="14342" max="14342" width="0" style="182" hidden="1" customWidth="1"/>
    <col min="14343" max="14349" width="9.42578125" style="182" customWidth="1"/>
    <col min="14350" max="14592" width="9.85546875" style="182"/>
    <col min="14593" max="14593" width="3.85546875" style="182" customWidth="1"/>
    <col min="14594" max="14595" width="9.42578125" style="182" customWidth="1"/>
    <col min="14596" max="14597" width="14.85546875" style="182" customWidth="1"/>
    <col min="14598" max="14598" width="0" style="182" hidden="1" customWidth="1"/>
    <col min="14599" max="14605" width="9.42578125" style="182" customWidth="1"/>
    <col min="14606" max="14848" width="9.85546875" style="182"/>
    <col min="14849" max="14849" width="3.85546875" style="182" customWidth="1"/>
    <col min="14850" max="14851" width="9.42578125" style="182" customWidth="1"/>
    <col min="14852" max="14853" width="14.85546875" style="182" customWidth="1"/>
    <col min="14854" max="14854" width="0" style="182" hidden="1" customWidth="1"/>
    <col min="14855" max="14861" width="9.42578125" style="182" customWidth="1"/>
    <col min="14862" max="15104" width="9.85546875" style="182"/>
    <col min="15105" max="15105" width="3.85546875" style="182" customWidth="1"/>
    <col min="15106" max="15107" width="9.42578125" style="182" customWidth="1"/>
    <col min="15108" max="15109" width="14.85546875" style="182" customWidth="1"/>
    <col min="15110" max="15110" width="0" style="182" hidden="1" customWidth="1"/>
    <col min="15111" max="15117" width="9.42578125" style="182" customWidth="1"/>
    <col min="15118" max="15360" width="9.85546875" style="182"/>
    <col min="15361" max="15361" width="3.85546875" style="182" customWidth="1"/>
    <col min="15362" max="15363" width="9.42578125" style="182" customWidth="1"/>
    <col min="15364" max="15365" width="14.85546875" style="182" customWidth="1"/>
    <col min="15366" max="15366" width="0" style="182" hidden="1" customWidth="1"/>
    <col min="15367" max="15373" width="9.42578125" style="182" customWidth="1"/>
    <col min="15374" max="15616" width="9.85546875" style="182"/>
    <col min="15617" max="15617" width="3.85546875" style="182" customWidth="1"/>
    <col min="15618" max="15619" width="9.42578125" style="182" customWidth="1"/>
    <col min="15620" max="15621" width="14.85546875" style="182" customWidth="1"/>
    <col min="15622" max="15622" width="0" style="182" hidden="1" customWidth="1"/>
    <col min="15623" max="15629" width="9.42578125" style="182" customWidth="1"/>
    <col min="15630" max="15872" width="9.85546875" style="182"/>
    <col min="15873" max="15873" width="3.85546875" style="182" customWidth="1"/>
    <col min="15874" max="15875" width="9.42578125" style="182" customWidth="1"/>
    <col min="15876" max="15877" width="14.85546875" style="182" customWidth="1"/>
    <col min="15878" max="15878" width="0" style="182" hidden="1" customWidth="1"/>
    <col min="15879" max="15885" width="9.42578125" style="182" customWidth="1"/>
    <col min="15886" max="16128" width="9.85546875" style="182"/>
    <col min="16129" max="16129" width="3.85546875" style="182" customWidth="1"/>
    <col min="16130" max="16131" width="9.42578125" style="182" customWidth="1"/>
    <col min="16132" max="16133" width="14.85546875" style="182" customWidth="1"/>
    <col min="16134" max="16134" width="0" style="182" hidden="1" customWidth="1"/>
    <col min="16135" max="16141" width="9.42578125" style="182" customWidth="1"/>
    <col min="16142" max="16384" width="9.85546875" style="182"/>
  </cols>
  <sheetData>
    <row r="1" spans="1:8" s="140" customFormat="1" ht="14.1" customHeight="1">
      <c r="A1" s="134"/>
      <c r="B1" s="135" t="s">
        <v>0</v>
      </c>
      <c r="C1" s="136" t="s">
        <v>876</v>
      </c>
      <c r="D1" s="137"/>
      <c r="E1" s="138"/>
      <c r="F1" s="138"/>
      <c r="G1" s="137"/>
      <c r="H1" s="139"/>
    </row>
    <row r="2" spans="1:8" s="140" customFormat="1" ht="14.1" customHeight="1" thickBot="1">
      <c r="A2" s="141"/>
      <c r="B2" s="142" t="s">
        <v>2</v>
      </c>
      <c r="C2" s="143" t="s">
        <v>3</v>
      </c>
      <c r="E2" s="144"/>
      <c r="F2" s="144"/>
      <c r="H2" s="145"/>
    </row>
    <row r="3" spans="1:8" s="140" customFormat="1" ht="14.1" customHeight="1" thickBot="1">
      <c r="A3" s="141"/>
      <c r="B3" s="142" t="s">
        <v>4</v>
      </c>
      <c r="C3" s="146" t="s">
        <v>878</v>
      </c>
      <c r="E3" s="589" t="s">
        <v>879</v>
      </c>
      <c r="F3" s="590"/>
      <c r="G3" s="147">
        <f ca="1">TODAY()</f>
        <v>45434</v>
      </c>
      <c r="H3" s="145"/>
    </row>
    <row r="4" spans="1:8" s="151" customFormat="1" ht="3.95" customHeight="1" thickBot="1">
      <c r="A4" s="148"/>
      <c r="B4" s="149"/>
      <c r="C4" s="149"/>
      <c r="D4" s="149"/>
      <c r="E4" s="150"/>
      <c r="F4" s="150"/>
      <c r="G4" s="149"/>
      <c r="H4" s="145"/>
    </row>
    <row r="5" spans="1:8" s="151" customFormat="1" ht="17.25" customHeight="1" thickBot="1">
      <c r="A5" s="148"/>
      <c r="B5" s="152" t="s">
        <v>880</v>
      </c>
      <c r="C5" s="591" t="str">
        <f>'1. CUTTING DOCKET'!L14</f>
        <v>ALD</v>
      </c>
      <c r="D5" s="592"/>
      <c r="E5" s="153" t="s">
        <v>881</v>
      </c>
      <c r="F5" s="591" t="str">
        <f>'1. CUTTING DOCKET'!D9</f>
        <v>SS25</v>
      </c>
      <c r="G5" s="592"/>
      <c r="H5" s="145"/>
    </row>
    <row r="6" spans="1:8" s="151" customFormat="1" ht="3.95" customHeight="1" thickBot="1">
      <c r="A6" s="148"/>
      <c r="B6" s="154"/>
      <c r="C6" s="149"/>
      <c r="D6" s="149"/>
      <c r="E6" s="155"/>
      <c r="F6" s="150"/>
      <c r="G6" s="149"/>
      <c r="H6" s="145"/>
    </row>
    <row r="7" spans="1:8" s="151" customFormat="1" ht="26.45" customHeight="1" thickBot="1">
      <c r="A7" s="148"/>
      <c r="B7" s="152" t="s">
        <v>977</v>
      </c>
      <c r="C7" s="593" t="str">
        <f>'1. CUTTING DOCKET'!D7</f>
        <v>SS25CS009</v>
      </c>
      <c r="D7" s="594"/>
      <c r="E7" s="153" t="s">
        <v>883</v>
      </c>
      <c r="F7" s="591" t="str">
        <f>'1. CUTTING DOCKET'!D10</f>
        <v>CREWNECK</v>
      </c>
      <c r="G7" s="592"/>
      <c r="H7" s="145"/>
    </row>
    <row r="8" spans="1:8" s="151" customFormat="1" ht="9" customHeight="1" thickBot="1">
      <c r="A8" s="156"/>
      <c r="B8" s="157"/>
      <c r="C8" s="157"/>
      <c r="D8" s="157"/>
      <c r="E8" s="158"/>
      <c r="F8" s="158"/>
      <c r="G8" s="157"/>
      <c r="H8" s="139"/>
    </row>
    <row r="9" spans="1:8" s="163" customFormat="1" ht="26.45" customHeight="1" thickBot="1">
      <c r="A9" s="159"/>
      <c r="B9" s="160" t="s">
        <v>969</v>
      </c>
      <c r="C9" s="586" t="s">
        <v>966</v>
      </c>
      <c r="D9" s="587"/>
      <c r="E9" s="587"/>
      <c r="F9" s="588"/>
      <c r="G9" s="161" t="s">
        <v>970</v>
      </c>
      <c r="H9" s="162" t="s">
        <v>978</v>
      </c>
    </row>
    <row r="10" spans="1:8" s="151" customFormat="1" ht="57" customHeight="1">
      <c r="A10" s="164">
        <v>1</v>
      </c>
      <c r="B10" s="165" t="s">
        <v>889</v>
      </c>
      <c r="C10" s="579" t="s">
        <v>972</v>
      </c>
      <c r="D10" s="580"/>
      <c r="E10" s="580"/>
      <c r="F10" s="581"/>
      <c r="G10" s="166"/>
      <c r="H10" s="167"/>
    </row>
    <row r="11" spans="1:8" s="151" customFormat="1" ht="57" customHeight="1">
      <c r="A11" s="168">
        <v>2</v>
      </c>
      <c r="B11" s="169" t="s">
        <v>890</v>
      </c>
      <c r="C11" s="582" t="s">
        <v>972</v>
      </c>
      <c r="D11" s="583"/>
      <c r="E11" s="583"/>
      <c r="F11" s="584"/>
      <c r="G11" s="170"/>
      <c r="H11" s="171"/>
    </row>
    <row r="12" spans="1:8" s="151" customFormat="1" ht="57" customHeight="1">
      <c r="A12" s="168">
        <v>3</v>
      </c>
      <c r="B12" s="169" t="s">
        <v>891</v>
      </c>
      <c r="C12" s="582" t="s">
        <v>973</v>
      </c>
      <c r="D12" s="583"/>
      <c r="E12" s="583"/>
      <c r="F12" s="584"/>
      <c r="G12" s="170"/>
      <c r="H12" s="171"/>
    </row>
    <row r="13" spans="1:8" s="151" customFormat="1" ht="49.5" customHeight="1">
      <c r="A13" s="168">
        <v>4</v>
      </c>
      <c r="B13" s="172" t="s">
        <v>893</v>
      </c>
      <c r="C13" s="582" t="s">
        <v>894</v>
      </c>
      <c r="D13" s="583"/>
      <c r="E13" s="583"/>
      <c r="F13" s="584"/>
      <c r="G13" s="170"/>
      <c r="H13" s="171"/>
    </row>
    <row r="14" spans="1:8" s="151" customFormat="1" ht="80.25" customHeight="1">
      <c r="A14" s="173">
        <v>5</v>
      </c>
      <c r="B14" s="169" t="s">
        <v>895</v>
      </c>
      <c r="C14" s="582" t="s">
        <v>979</v>
      </c>
      <c r="D14" s="583"/>
      <c r="E14" s="583"/>
      <c r="F14" s="584"/>
      <c r="G14" s="170"/>
      <c r="H14" s="171"/>
    </row>
    <row r="15" spans="1:8" s="151" customFormat="1" ht="100.5" customHeight="1">
      <c r="A15" s="173">
        <v>6</v>
      </c>
      <c r="B15" s="169" t="s">
        <v>897</v>
      </c>
      <c r="C15" s="582" t="s">
        <v>975</v>
      </c>
      <c r="D15" s="583"/>
      <c r="E15" s="583"/>
      <c r="F15" s="584"/>
      <c r="G15" s="170"/>
      <c r="H15" s="171"/>
    </row>
    <row r="16" spans="1:8" s="151" customFormat="1" ht="57" customHeight="1">
      <c r="A16" s="168">
        <v>7</v>
      </c>
      <c r="B16" s="172" t="s">
        <v>898</v>
      </c>
      <c r="C16" s="585" t="str">
        <f>'1. CUTTING DOCKET'!C79</f>
        <v>IN THÂN TRƯỚC - IN BTP TẠI UA</v>
      </c>
      <c r="D16" s="583"/>
      <c r="E16" s="583"/>
      <c r="F16" s="584"/>
      <c r="G16" s="170"/>
      <c r="H16" s="171"/>
    </row>
    <row r="17" spans="1:8" s="151" customFormat="1" ht="57" customHeight="1">
      <c r="A17" s="168"/>
      <c r="B17" s="174" t="s">
        <v>899</v>
      </c>
      <c r="C17" s="585">
        <f>'1. CUTTING DOCKET'!Q95</f>
        <v>0</v>
      </c>
      <c r="D17" s="583"/>
      <c r="E17" s="583"/>
      <c r="F17" s="584"/>
      <c r="G17" s="175"/>
      <c r="H17" s="176"/>
    </row>
    <row r="18" spans="1:8" s="151" customFormat="1" ht="58.5" customHeight="1">
      <c r="A18" s="168">
        <v>9</v>
      </c>
      <c r="B18" s="172" t="s">
        <v>900</v>
      </c>
      <c r="C18" s="585" t="str">
        <f>'1. CUTTING DOCKET'!C95</f>
        <v>KHÔNG WASH</v>
      </c>
      <c r="D18" s="583"/>
      <c r="E18" s="583"/>
      <c r="F18" s="584"/>
      <c r="G18" s="170"/>
      <c r="H18" s="171"/>
    </row>
    <row r="19" spans="1:8" s="151" customFormat="1" ht="58.5" customHeight="1" thickBot="1">
      <c r="A19" s="177">
        <v>10</v>
      </c>
      <c r="B19" s="178" t="s">
        <v>901</v>
      </c>
      <c r="C19" s="573"/>
      <c r="D19" s="574"/>
      <c r="E19" s="574"/>
      <c r="F19" s="575"/>
      <c r="G19" s="179"/>
      <c r="H19" s="180"/>
    </row>
    <row r="20" spans="1:8" ht="5.45" customHeight="1">
      <c r="A20" s="163"/>
      <c r="B20" s="163"/>
      <c r="C20" s="155"/>
      <c r="D20" s="155"/>
      <c r="E20" s="155"/>
      <c r="F20" s="155"/>
      <c r="G20" s="163"/>
      <c r="H20" s="181"/>
    </row>
    <row r="21" spans="1:8" ht="39.950000000000003" customHeight="1">
      <c r="A21" s="163"/>
      <c r="B21" s="183" t="s">
        <v>980</v>
      </c>
      <c r="C21" s="183" t="s">
        <v>981</v>
      </c>
      <c r="D21" s="184" t="s">
        <v>982</v>
      </c>
      <c r="E21" s="184" t="s">
        <v>983</v>
      </c>
      <c r="F21" s="184" t="s">
        <v>984</v>
      </c>
      <c r="G21" s="183" t="s">
        <v>985</v>
      </c>
      <c r="H21" s="183" t="s">
        <v>986</v>
      </c>
    </row>
    <row r="22" spans="1:8" ht="39.950000000000003" customHeight="1">
      <c r="A22" s="149"/>
      <c r="B22" s="140"/>
      <c r="C22" s="140"/>
      <c r="D22" s="140"/>
      <c r="E22" s="144"/>
      <c r="F22" s="144"/>
      <c r="G22" s="140"/>
      <c r="H22" s="140"/>
    </row>
    <row r="23" spans="1:8" ht="39.950000000000003" customHeight="1">
      <c r="A23" s="149"/>
      <c r="B23" s="140"/>
      <c r="C23" s="140"/>
      <c r="D23" s="140"/>
      <c r="E23" s="144"/>
      <c r="F23" s="144"/>
      <c r="G23" s="140"/>
      <c r="H23" s="140"/>
    </row>
    <row r="24" spans="1:8" ht="39.950000000000003" customHeight="1">
      <c r="A24" s="149"/>
      <c r="B24" s="140"/>
      <c r="C24" s="140"/>
      <c r="D24" s="140"/>
      <c r="E24" s="144"/>
      <c r="F24" s="144"/>
      <c r="G24" s="140"/>
      <c r="H24" s="140"/>
    </row>
    <row r="25" spans="1:8" ht="39.950000000000003" customHeight="1">
      <c r="A25" s="149"/>
      <c r="B25" s="140"/>
      <c r="C25" s="140"/>
      <c r="D25" s="140"/>
      <c r="E25" s="144"/>
      <c r="F25" s="144"/>
      <c r="G25" s="140"/>
      <c r="H25" s="140"/>
    </row>
    <row r="26" spans="1:8" ht="39.950000000000003" customHeight="1">
      <c r="A26" s="149"/>
      <c r="B26" s="140"/>
      <c r="C26" s="140"/>
      <c r="D26" s="140"/>
      <c r="E26" s="144"/>
      <c r="F26" s="144"/>
      <c r="G26" s="140"/>
      <c r="H26" s="140"/>
    </row>
    <row r="27" spans="1:8" ht="39.950000000000003" customHeight="1">
      <c r="A27" s="149"/>
      <c r="B27" s="140"/>
      <c r="C27" s="140"/>
      <c r="D27" s="140"/>
      <c r="E27" s="144"/>
      <c r="F27" s="144"/>
      <c r="G27" s="140"/>
      <c r="H27" s="140"/>
    </row>
    <row r="28" spans="1:8" ht="39.950000000000003" customHeight="1">
      <c r="A28" s="149"/>
      <c r="B28" s="140"/>
      <c r="C28" s="140"/>
      <c r="D28" s="140"/>
      <c r="E28" s="144"/>
      <c r="F28" s="144"/>
      <c r="G28" s="140"/>
      <c r="H28" s="140"/>
    </row>
    <row r="29" spans="1:8" ht="39.950000000000003" customHeight="1">
      <c r="A29" s="149"/>
      <c r="B29" s="140"/>
      <c r="C29" s="140"/>
      <c r="D29" s="140"/>
      <c r="E29" s="144"/>
      <c r="F29" s="144"/>
      <c r="G29" s="140"/>
      <c r="H29" s="140"/>
    </row>
    <row r="30" spans="1:8" ht="39.950000000000003" customHeight="1">
      <c r="A30" s="149"/>
      <c r="B30" s="140"/>
      <c r="C30" s="140"/>
      <c r="D30" s="140"/>
      <c r="E30" s="144"/>
      <c r="F30" s="144"/>
      <c r="G30" s="140"/>
      <c r="H30" s="140"/>
    </row>
    <row r="31" spans="1:8" ht="39.950000000000003" customHeight="1">
      <c r="A31" s="149"/>
      <c r="B31" s="140"/>
      <c r="C31" s="140"/>
      <c r="D31" s="140"/>
      <c r="E31" s="144"/>
      <c r="F31" s="144"/>
      <c r="G31" s="140"/>
      <c r="H31" s="140"/>
    </row>
    <row r="32" spans="1:8" ht="39.950000000000003" customHeight="1">
      <c r="A32" s="149"/>
      <c r="B32" s="140"/>
      <c r="C32" s="140"/>
      <c r="D32" s="140"/>
      <c r="E32" s="144"/>
      <c r="F32" s="144"/>
      <c r="G32" s="140"/>
      <c r="H32" s="140"/>
    </row>
    <row r="33" spans="1:8" ht="39.950000000000003" customHeight="1">
      <c r="A33" s="149"/>
      <c r="B33" s="140"/>
      <c r="C33" s="140"/>
      <c r="D33" s="140"/>
      <c r="E33" s="144"/>
      <c r="F33" s="144"/>
      <c r="G33" s="140"/>
      <c r="H33" s="140"/>
    </row>
    <row r="34" spans="1:8" ht="39.950000000000003" customHeight="1">
      <c r="A34" s="149"/>
      <c r="B34" s="140"/>
      <c r="C34" s="140"/>
      <c r="D34" s="140"/>
      <c r="E34" s="144"/>
      <c r="F34" s="144"/>
      <c r="G34" s="140"/>
      <c r="H34" s="140"/>
    </row>
    <row r="35" spans="1:8" ht="39.950000000000003" customHeight="1">
      <c r="A35" s="149"/>
      <c r="B35" s="140"/>
      <c r="C35" s="140"/>
      <c r="D35" s="140"/>
      <c r="E35" s="144"/>
      <c r="F35" s="144"/>
      <c r="G35" s="140"/>
      <c r="H35" s="140"/>
    </row>
    <row r="36" spans="1:8" ht="39.950000000000003" customHeight="1">
      <c r="A36" s="149"/>
      <c r="B36" s="140"/>
      <c r="C36" s="140"/>
      <c r="D36" s="140"/>
      <c r="E36" s="144"/>
      <c r="F36" s="144"/>
      <c r="G36" s="140"/>
      <c r="H36" s="140"/>
    </row>
    <row r="37" spans="1:8" ht="39.950000000000003" customHeight="1">
      <c r="A37" s="149"/>
      <c r="B37" s="140"/>
      <c r="C37" s="140"/>
      <c r="D37" s="140"/>
      <c r="E37" s="144"/>
      <c r="F37" s="144"/>
      <c r="G37" s="140"/>
      <c r="H37" s="140"/>
    </row>
    <row r="38" spans="1:8" ht="39.950000000000003" customHeight="1">
      <c r="A38" s="149"/>
      <c r="B38" s="140"/>
      <c r="C38" s="140"/>
      <c r="D38" s="140"/>
      <c r="E38" s="144"/>
      <c r="F38" s="144"/>
      <c r="G38" s="140"/>
      <c r="H38" s="140"/>
    </row>
    <row r="39" spans="1:8" ht="39.950000000000003" customHeight="1">
      <c r="A39" s="149"/>
      <c r="B39" s="140"/>
      <c r="C39" s="140"/>
      <c r="D39" s="140"/>
      <c r="E39" s="144"/>
      <c r="F39" s="144"/>
      <c r="G39" s="140"/>
      <c r="H39" s="140"/>
    </row>
    <row r="40" spans="1:8" ht="39.950000000000003" customHeight="1">
      <c r="A40" s="149"/>
      <c r="B40" s="140"/>
      <c r="C40" s="140"/>
      <c r="D40" s="140"/>
      <c r="E40" s="144"/>
      <c r="F40" s="144"/>
      <c r="G40" s="140"/>
      <c r="H40" s="140"/>
    </row>
    <row r="41" spans="1:8" ht="39.950000000000003" customHeight="1">
      <c r="A41" s="149"/>
      <c r="B41" s="140"/>
      <c r="C41" s="140"/>
      <c r="D41" s="140"/>
      <c r="E41" s="144"/>
      <c r="F41" s="144"/>
      <c r="G41" s="140"/>
      <c r="H41" s="140"/>
    </row>
    <row r="42" spans="1:8" ht="39.950000000000003" customHeight="1">
      <c r="A42" s="149"/>
      <c r="B42" s="140"/>
      <c r="C42" s="140"/>
      <c r="D42" s="140"/>
      <c r="E42" s="144"/>
      <c r="F42" s="144"/>
      <c r="G42" s="140"/>
      <c r="H42" s="140"/>
    </row>
    <row r="43" spans="1:8" ht="39.950000000000003" customHeight="1">
      <c r="A43" s="149"/>
      <c r="B43" s="140"/>
      <c r="C43" s="140"/>
      <c r="D43" s="140"/>
      <c r="E43" s="144"/>
      <c r="F43" s="144"/>
      <c r="G43" s="140"/>
      <c r="H43" s="140"/>
    </row>
    <row r="44" spans="1:8" ht="39.950000000000003" customHeight="1">
      <c r="A44" s="149"/>
      <c r="B44" s="140"/>
      <c r="C44" s="140"/>
      <c r="D44" s="140"/>
      <c r="E44" s="144"/>
      <c r="F44" s="144"/>
      <c r="G44" s="140"/>
      <c r="H44" s="140"/>
    </row>
    <row r="45" spans="1:8" ht="39.950000000000003" customHeight="1">
      <c r="A45" s="149"/>
      <c r="B45" s="140"/>
      <c r="C45" s="140"/>
      <c r="D45" s="140"/>
      <c r="E45" s="144"/>
      <c r="F45" s="144"/>
      <c r="G45" s="140"/>
      <c r="H45" s="140"/>
    </row>
    <row r="46" spans="1:8" ht="39.950000000000003" customHeight="1">
      <c r="A46" s="149"/>
      <c r="B46" s="140"/>
      <c r="C46" s="140"/>
      <c r="D46" s="140"/>
      <c r="E46" s="144"/>
      <c r="F46" s="144"/>
      <c r="G46" s="140"/>
      <c r="H46" s="140"/>
    </row>
    <row r="47" spans="1:8" ht="39.950000000000003" customHeight="1">
      <c r="A47" s="149"/>
      <c r="B47" s="140"/>
      <c r="C47" s="140"/>
      <c r="D47" s="140"/>
      <c r="E47" s="144"/>
      <c r="F47" s="144"/>
      <c r="G47" s="140"/>
      <c r="H47" s="140"/>
    </row>
    <row r="48" spans="1:8" ht="39.950000000000003" customHeight="1">
      <c r="A48" s="149"/>
      <c r="B48" s="140"/>
      <c r="C48" s="140"/>
      <c r="D48" s="140"/>
      <c r="E48" s="144"/>
      <c r="F48" s="144"/>
      <c r="G48" s="140"/>
      <c r="H48" s="140"/>
    </row>
    <row r="49" spans="1:8" ht="39.950000000000003" customHeight="1">
      <c r="A49" s="149"/>
      <c r="B49" s="140"/>
      <c r="C49" s="140"/>
      <c r="D49" s="140"/>
      <c r="E49" s="144"/>
      <c r="F49" s="144"/>
      <c r="G49" s="140"/>
      <c r="H49" s="140"/>
    </row>
    <row r="50" spans="1:8" ht="39.950000000000003" customHeight="1">
      <c r="A50" s="149"/>
      <c r="B50" s="140"/>
      <c r="C50" s="140"/>
      <c r="D50" s="140"/>
      <c r="E50" s="144"/>
      <c r="F50" s="144"/>
      <c r="G50" s="140"/>
      <c r="H50" s="140"/>
    </row>
    <row r="51" spans="1:8" ht="39.950000000000003" customHeight="1">
      <c r="A51" s="149"/>
      <c r="B51" s="140"/>
      <c r="C51" s="140"/>
      <c r="D51" s="140"/>
      <c r="E51" s="144"/>
      <c r="F51" s="144"/>
      <c r="G51" s="140"/>
      <c r="H51" s="140"/>
    </row>
    <row r="52" spans="1:8" ht="39.950000000000003" customHeight="1">
      <c r="A52" s="149"/>
      <c r="B52" s="140"/>
      <c r="C52" s="140"/>
      <c r="D52" s="140"/>
      <c r="E52" s="144"/>
      <c r="F52" s="144"/>
      <c r="G52" s="140"/>
      <c r="H52" s="140"/>
    </row>
    <row r="53" spans="1:8" ht="39.950000000000003" customHeight="1">
      <c r="A53" s="149"/>
      <c r="B53" s="140"/>
      <c r="C53" s="140"/>
      <c r="D53" s="140"/>
      <c r="E53" s="144"/>
      <c r="F53" s="144"/>
      <c r="G53" s="140"/>
      <c r="H53" s="140"/>
    </row>
    <row r="54" spans="1:8" ht="39.950000000000003" customHeight="1">
      <c r="A54" s="149"/>
      <c r="B54" s="140"/>
      <c r="C54" s="140"/>
      <c r="D54" s="140"/>
      <c r="E54" s="144"/>
      <c r="F54" s="144"/>
      <c r="G54" s="140"/>
      <c r="H54" s="140"/>
    </row>
    <row r="55" spans="1:8" ht="39.950000000000003" customHeight="1">
      <c r="A55" s="149"/>
      <c r="B55" s="140"/>
      <c r="C55" s="140"/>
      <c r="D55" s="140"/>
      <c r="E55" s="144"/>
      <c r="F55" s="144"/>
      <c r="G55" s="140"/>
      <c r="H55" s="140"/>
    </row>
    <row r="56" spans="1:8" ht="39.950000000000003" customHeight="1">
      <c r="A56" s="149"/>
      <c r="B56" s="140"/>
      <c r="C56" s="140"/>
      <c r="D56" s="140"/>
      <c r="E56" s="144"/>
      <c r="F56" s="144"/>
      <c r="G56" s="140"/>
      <c r="H56" s="140"/>
    </row>
    <row r="57" spans="1:8" ht="39.950000000000003" customHeight="1">
      <c r="A57" s="149"/>
      <c r="B57" s="140"/>
      <c r="C57" s="140"/>
      <c r="D57" s="140"/>
      <c r="E57" s="144"/>
      <c r="F57" s="144"/>
      <c r="G57" s="140"/>
      <c r="H57" s="140"/>
    </row>
    <row r="58" spans="1:8" ht="39.950000000000003" customHeight="1">
      <c r="A58" s="149"/>
      <c r="B58" s="140"/>
      <c r="C58" s="140"/>
      <c r="D58" s="140"/>
      <c r="E58" s="144"/>
      <c r="F58" s="144"/>
      <c r="G58" s="140"/>
      <c r="H58" s="140"/>
    </row>
    <row r="59" spans="1:8" ht="39.950000000000003" customHeight="1">
      <c r="A59" s="149"/>
      <c r="B59" s="140"/>
      <c r="C59" s="140"/>
      <c r="D59" s="140"/>
      <c r="E59" s="144"/>
      <c r="F59" s="144"/>
      <c r="G59" s="140"/>
      <c r="H59" s="140"/>
    </row>
    <row r="60" spans="1:8" ht="39.950000000000003" customHeight="1">
      <c r="A60" s="149"/>
      <c r="B60" s="140"/>
      <c r="C60" s="140"/>
      <c r="D60" s="140"/>
      <c r="E60" s="144"/>
      <c r="F60" s="144"/>
      <c r="G60" s="140"/>
      <c r="H60" s="140"/>
    </row>
    <row r="61" spans="1:8" ht="39.950000000000003" customHeight="1">
      <c r="A61" s="149"/>
      <c r="B61" s="140"/>
      <c r="C61" s="140"/>
      <c r="D61" s="140"/>
      <c r="E61" s="144"/>
      <c r="F61" s="144"/>
      <c r="G61" s="140"/>
      <c r="H61" s="140"/>
    </row>
    <row r="62" spans="1:8" ht="39.950000000000003" customHeight="1">
      <c r="A62" s="149"/>
      <c r="B62" s="140"/>
      <c r="C62" s="140"/>
      <c r="D62" s="140"/>
      <c r="E62" s="144"/>
      <c r="F62" s="144"/>
      <c r="G62" s="140"/>
      <c r="H62" s="140"/>
    </row>
    <row r="63" spans="1:8" ht="39.950000000000003" customHeight="1">
      <c r="A63" s="149"/>
      <c r="B63" s="140"/>
      <c r="C63" s="140"/>
      <c r="D63" s="140"/>
      <c r="E63" s="144"/>
      <c r="F63" s="144"/>
      <c r="G63" s="140"/>
      <c r="H63" s="140"/>
    </row>
    <row r="64" spans="1:8" ht="39.950000000000003" customHeight="1">
      <c r="A64" s="149"/>
      <c r="B64" s="140"/>
      <c r="C64" s="140"/>
      <c r="D64" s="140"/>
      <c r="E64" s="144"/>
      <c r="F64" s="144"/>
      <c r="G64" s="140"/>
      <c r="H64" s="140"/>
    </row>
  </sheetData>
  <mergeCells count="16">
    <mergeCell ref="C16:F16"/>
    <mergeCell ref="C17:F17"/>
    <mergeCell ref="C18:F18"/>
    <mergeCell ref="C19:F19"/>
    <mergeCell ref="C10:F10"/>
    <mergeCell ref="C11:F11"/>
    <mergeCell ref="C12:F12"/>
    <mergeCell ref="C13:F13"/>
    <mergeCell ref="C14:F14"/>
    <mergeCell ref="C15:F15"/>
    <mergeCell ref="C9:F9"/>
    <mergeCell ref="E3:F3"/>
    <mergeCell ref="C5:D5"/>
    <mergeCell ref="F5:G5"/>
    <mergeCell ref="C7:D7"/>
    <mergeCell ref="F7:G7"/>
  </mergeCells>
  <printOptions horizontalCentered="1"/>
  <pageMargins left="0.25" right="0.25" top="0.75303030303030305" bottom="0.75" header="0.3" footer="0.3"/>
  <pageSetup paperSize="9" scale="88"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1" max="7"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28"/>
  <sheetViews>
    <sheetView view="pageBreakPreview" topLeftCell="A15" zoomScale="40" zoomScaleNormal="40" zoomScaleSheetLayoutView="40" zoomScalePageLayoutView="25" workbookViewId="0">
      <selection activeCell="B18" sqref="B18"/>
    </sheetView>
  </sheetViews>
  <sheetFormatPr defaultColWidth="9.140625" defaultRowHeight="24"/>
  <cols>
    <col min="1" max="1" width="57.42578125" style="223" customWidth="1"/>
    <col min="2" max="2" width="177" style="224" customWidth="1"/>
    <col min="3" max="4" width="89.140625" style="224" customWidth="1"/>
    <col min="5" max="10" width="9.140625" style="224"/>
    <col min="12" max="16384" width="9.140625" style="224"/>
  </cols>
  <sheetData>
    <row r="1" spans="1:19" s="216" customFormat="1" ht="16.5" customHeight="1">
      <c r="A1" s="213"/>
      <c r="B1" s="213"/>
      <c r="C1" s="213"/>
      <c r="D1" s="213"/>
    </row>
    <row r="2" spans="1:19" s="216" customFormat="1" ht="37.5" customHeight="1">
      <c r="A2" s="213" t="str">
        <f>'1. CUTTING DOCKET'!$B$6</f>
        <v xml:space="preserve">JOB NUMBER:  </v>
      </c>
      <c r="B2" s="213" t="str">
        <f>'1. CUTTING DOCKET'!$D$6</f>
        <v xml:space="preserve">A15  SS25   S2734
</v>
      </c>
      <c r="C2" s="213"/>
      <c r="D2" s="213"/>
    </row>
    <row r="3" spans="1:19" s="216" customFormat="1" ht="37.5" customHeight="1">
      <c r="A3" s="212" t="str">
        <f>'1. CUTTING DOCKET'!$B$7</f>
        <v xml:space="preserve">STYLE NUMBER: </v>
      </c>
      <c r="B3" s="212" t="str">
        <f>'1. CUTTING DOCKET'!$D$7</f>
        <v>SS25CS009</v>
      </c>
      <c r="C3" s="212"/>
      <c r="D3" s="212"/>
    </row>
    <row r="4" spans="1:19" s="216" customFormat="1" ht="37.5" customHeight="1">
      <c r="A4" s="212" t="str">
        <f>'1. CUTTING DOCKET'!$B$8</f>
        <v xml:space="preserve">STYLE NAME : </v>
      </c>
      <c r="B4" s="212" t="str">
        <f>'1. CUTTING DOCKET'!$D$8</f>
        <v xml:space="preserve">MARKET CREWNECK </v>
      </c>
      <c r="C4" s="212"/>
      <c r="D4" s="212"/>
    </row>
    <row r="5" spans="1:19" s="216" customFormat="1" ht="52.5">
      <c r="A5" s="217"/>
      <c r="B5" s="225" t="str">
        <f>'1. CUTTING DOCKET'!$D$19</f>
        <v>PRISTINE</v>
      </c>
      <c r="C5" s="417" t="str">
        <f>'1. CUTTING DOCKET'!A45</f>
        <v>PINE GROVE</v>
      </c>
      <c r="D5" s="417" t="str" cm="1">
        <f t="array" ref="D5:S5">'1. CUTTING DOCKET'!A48:P48</f>
        <v>SILVER MIX</v>
      </c>
      <c r="E5" s="216" t="str">
        <v>SILVER MIX</v>
      </c>
      <c r="F5" s="216">
        <v>0</v>
      </c>
      <c r="G5" s="216">
        <v>0</v>
      </c>
      <c r="H5" s="216">
        <v>0</v>
      </c>
      <c r="I5" s="216">
        <v>0</v>
      </c>
      <c r="J5" s="216">
        <v>0</v>
      </c>
      <c r="K5" s="216">
        <v>0</v>
      </c>
      <c r="L5" s="216">
        <v>0</v>
      </c>
      <c r="M5" s="216">
        <v>0</v>
      </c>
      <c r="N5" s="216">
        <v>0</v>
      </c>
      <c r="O5" s="216">
        <v>0</v>
      </c>
      <c r="P5" s="216">
        <v>0</v>
      </c>
      <c r="Q5" s="216">
        <v>0</v>
      </c>
      <c r="R5" s="216">
        <v>0</v>
      </c>
      <c r="S5" s="216">
        <v>0</v>
      </c>
    </row>
    <row r="6" spans="1:19" s="219" customFormat="1" ht="59.1" customHeight="1">
      <c r="A6" s="218" t="s">
        <v>132</v>
      </c>
      <c r="B6" s="218" t="str">
        <f>$B$5</f>
        <v>PRISTINE</v>
      </c>
      <c r="C6" s="132" t="str">
        <f>$C$5</f>
        <v>PINE GROVE</v>
      </c>
      <c r="D6" s="132" t="str">
        <f>$D$5</f>
        <v>SILVER MIX</v>
      </c>
    </row>
    <row r="7" spans="1:19" s="219" customFormat="1" ht="81" customHeight="1">
      <c r="A7" s="220" t="s">
        <v>133</v>
      </c>
      <c r="B7" s="422" t="str">
        <f>'1. CUTTING DOCKET'!$L$11</f>
        <v>C2300234  -  FRENCH TERRY 100% COTTON _ 530 GSM</v>
      </c>
      <c r="C7" s="423"/>
      <c r="D7" s="424"/>
    </row>
    <row r="8" spans="1:19" s="219" customFormat="1" ht="235.5" customHeight="1">
      <c r="A8" s="376" t="str">
        <f>'1. CUTTING DOCKET'!D46</f>
        <v>VẢI CHÍNH</v>
      </c>
      <c r="B8" s="386"/>
      <c r="C8" s="386"/>
      <c r="D8" s="386"/>
      <c r="H8" s="222"/>
    </row>
    <row r="9" spans="1:19" s="219" customFormat="1" ht="72">
      <c r="A9" s="295" t="str">
        <f>'1. CUTTING DOCKET'!B47</f>
        <v>C2300246_2X2 RIB_500GSM</v>
      </c>
      <c r="B9" s="218" t="str">
        <f>$B$5</f>
        <v>PRISTINE</v>
      </c>
      <c r="C9" s="132" t="str">
        <f>$C$5</f>
        <v>PINE GROVE</v>
      </c>
      <c r="D9" s="132" t="str">
        <f>$D$5</f>
        <v>SILVER MIX</v>
      </c>
    </row>
    <row r="10" spans="1:19" s="219" customFormat="1" ht="235.5" customHeight="1">
      <c r="A10" s="376" t="str">
        <f>'1. CUTTING DOCKET'!D44</f>
        <v>BO CỔ/BO TAY/ BO LAI</v>
      </c>
      <c r="B10" s="386"/>
      <c r="C10" s="386"/>
      <c r="D10" s="386"/>
      <c r="H10" s="222"/>
    </row>
    <row r="11" spans="1:19" s="219" customFormat="1" ht="75" customHeight="1">
      <c r="A11" s="295" t="str">
        <f>'1. CUTTING DOCKET'!$B$53</f>
        <v>CHỈ 40/2 MAY CHÍNH + VẮT SỔ</v>
      </c>
      <c r="B11" s="218" t="str">
        <f>$B$5</f>
        <v>PRISTINE</v>
      </c>
      <c r="C11" s="132" t="str">
        <f>$C$5</f>
        <v>PINE GROVE</v>
      </c>
      <c r="D11" s="132" t="str">
        <f>$D$5</f>
        <v>SILVER MIX</v>
      </c>
    </row>
    <row r="12" spans="1:19" s="219" customFormat="1" ht="138.94999999999999" customHeight="1">
      <c r="A12" s="221" t="s">
        <v>134</v>
      </c>
      <c r="B12" s="373">
        <f>'1. CUTTING DOCKET'!G53</f>
        <v>0</v>
      </c>
      <c r="C12" s="373"/>
      <c r="D12" s="373"/>
    </row>
    <row r="13" spans="1:19" s="219" customFormat="1" ht="86.25" customHeight="1">
      <c r="A13" s="371" t="str">
        <f>'1. CUTTING DOCKET'!$B$56</f>
        <v>NHÃN CHÍNH ML03</v>
      </c>
      <c r="B13" s="218" t="str">
        <f>'1. CUTTING DOCKET'!F56</f>
        <v>WHITE</v>
      </c>
      <c r="C13" s="218"/>
      <c r="D13" s="218"/>
    </row>
    <row r="14" spans="1:19" s="219" customFormat="1" ht="189.95" customHeight="1">
      <c r="A14" s="387" t="s">
        <v>135</v>
      </c>
      <c r="B14" s="374"/>
      <c r="C14" s="374"/>
      <c r="D14" s="374"/>
    </row>
    <row r="15" spans="1:19" s="219" customFormat="1" ht="101.1" customHeight="1">
      <c r="A15" s="294" t="str">
        <f>'1. CUTTING DOCKET'!B59</f>
        <v>NHÃN THÀNH PHẦN 100% COTTON</v>
      </c>
      <c r="B15" s="218" t="str">
        <f>'1. CUTTING DOCKET'!F62</f>
        <v>WHITE</v>
      </c>
      <c r="C15" s="218"/>
      <c r="D15" s="218"/>
    </row>
    <row r="16" spans="1:19" s="219" customFormat="1" ht="218.1" customHeight="1">
      <c r="A16" s="387" t="s">
        <v>136</v>
      </c>
      <c r="B16" s="374"/>
      <c r="C16" s="374"/>
      <c r="D16" s="374"/>
    </row>
    <row r="17" spans="1:4" s="296" customFormat="1" ht="78">
      <c r="A17" s="294" t="str">
        <f>'1. CUTTING DOCKET'!B62</f>
        <v>NHÃN SƯỜN NGOÀI  ALD-ML02</v>
      </c>
      <c r="B17" s="218" t="str">
        <f>'1. CUTTING DOCKET'!F62</f>
        <v>WHITE</v>
      </c>
      <c r="C17" s="218"/>
      <c r="D17" s="218"/>
    </row>
    <row r="18" spans="1:4" s="219" customFormat="1" ht="188.25" customHeight="1">
      <c r="A18" s="388" t="s">
        <v>137</v>
      </c>
      <c r="B18" s="374"/>
      <c r="C18" s="374"/>
      <c r="D18" s="374"/>
    </row>
    <row r="19" spans="1:4" s="219" customFormat="1" ht="83.1" customHeight="1">
      <c r="A19" s="218" t="str">
        <f>'1. CUTTING DOCKET'!B67</f>
        <v>DÂY TAPE XƯƠNG CÁ 1CM</v>
      </c>
      <c r="B19" s="132" t="str">
        <f>'1. CUTTING DOCKET'!F70</f>
        <v>WHITE</v>
      </c>
      <c r="C19" s="132"/>
      <c r="D19" s="132"/>
    </row>
    <row r="20" spans="1:4" s="219" customFormat="1" ht="188.25" customHeight="1">
      <c r="A20" s="388" t="s">
        <v>138</v>
      </c>
      <c r="B20" s="374"/>
      <c r="C20" s="374"/>
      <c r="D20" s="374"/>
    </row>
    <row r="21" spans="1:4" s="219" customFormat="1" ht="87" customHeight="1">
      <c r="A21" s="218" t="str">
        <f>'1. CUTTING DOCKET'!B72</f>
        <v>THẺ BÀI ALD ALD-T21P</v>
      </c>
      <c r="B21" s="372" t="str">
        <f>'1. CUTTING DOCKET'!F72</f>
        <v>WHITE</v>
      </c>
      <c r="C21" s="372"/>
      <c r="D21" s="372"/>
    </row>
    <row r="22" spans="1:4" s="219" customFormat="1" ht="96.75" customHeight="1">
      <c r="A22" s="221" t="s">
        <v>139</v>
      </c>
      <c r="B22" s="375"/>
      <c r="C22" s="375"/>
      <c r="D22" s="375"/>
    </row>
    <row r="23" spans="1:4" s="368" customFormat="1" ht="121.5">
      <c r="A23" s="218" t="str">
        <f>'1. CUTTING DOCKET'!B73</f>
        <v>POLYBAG METS ALD-PB120R 15*18"</v>
      </c>
      <c r="B23" s="372" t="str">
        <f>'1. CUTTING DOCKET'!F73</f>
        <v>CLEAR</v>
      </c>
      <c r="C23" s="372"/>
      <c r="D23" s="372"/>
    </row>
    <row r="24" spans="1:4" s="219" customFormat="1" ht="120" customHeight="1">
      <c r="A24" s="221" t="s">
        <v>139</v>
      </c>
      <c r="B24" s="375"/>
      <c r="C24" s="375"/>
      <c r="D24" s="375"/>
    </row>
    <row r="25" spans="1:4" s="219" customFormat="1" ht="81">
      <c r="A25" s="218" t="str">
        <f>'1. CUTTING DOCKET'!B74</f>
        <v>BAO BIG POLYBAG 100X120CM</v>
      </c>
      <c r="B25" s="132" t="str">
        <f>'1. CUTTING DOCKET'!F74</f>
        <v>CLEAR</v>
      </c>
      <c r="C25" s="132"/>
      <c r="D25" s="132"/>
    </row>
    <row r="26" spans="1:4" s="219" customFormat="1" ht="40.5">
      <c r="A26" s="221" t="s">
        <v>140</v>
      </c>
      <c r="B26" s="133"/>
      <c r="C26" s="133"/>
      <c r="D26" s="133"/>
    </row>
    <row r="27" spans="1:4" s="219" customFormat="1" ht="115.5" customHeight="1">
      <c r="A27" s="295" t="str">
        <f>'1. CUTTING DOCKET'!B76 &amp; '1. CUTTING DOCKET'!B75</f>
        <v>TẤM LÓT THÙNGTHÙNG CARTON 60CM (L) *40CM (W)* 30CM (H)</v>
      </c>
      <c r="B27" s="369" t="str">
        <f>'1. CUTTING DOCKET'!F76</f>
        <v>NATURAL</v>
      </c>
      <c r="C27" s="369"/>
      <c r="D27" s="369"/>
    </row>
    <row r="28" spans="1:4" s="219" customFormat="1" ht="133.5" customHeight="1">
      <c r="A28" s="221"/>
      <c r="B28" s="133"/>
      <c r="C28" s="133"/>
      <c r="D28" s="133"/>
    </row>
  </sheetData>
  <printOptions horizontalCentered="1"/>
  <pageMargins left="0.25" right="0" top="0.60416666666666696" bottom="0.75" header="0" footer="0"/>
  <pageSetup paperSize="9" scale="42" fitToHeight="0" orientation="portrait" r:id="rId1"/>
  <headerFooter>
    <oddHeader>&amp;L&amp;G&amp;R&amp;"Muli,Bold"&amp;42[TRIMS CARD]</oddHeader>
    <oddFooter>&amp;L&amp;"Euclid Circular A SemiBold,Bold"&amp;28[UA]
&amp;G&amp;R&amp;G</oddFooter>
  </headerFooter>
  <rowBreaks count="1" manualBreakCount="1">
    <brk id="16" max="1"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9F0A8-E57E-44FC-AB6B-6FEEC858ED1C}">
  <sheetPr>
    <pageSetUpPr fitToPage="1"/>
  </sheetPr>
  <dimension ref="A1:K25"/>
  <sheetViews>
    <sheetView view="pageBreakPreview" zoomScale="70" zoomScaleNormal="115" zoomScaleSheetLayoutView="70" workbookViewId="0">
      <selection activeCell="E15" sqref="E15"/>
    </sheetView>
  </sheetViews>
  <sheetFormatPr defaultColWidth="9.140625" defaultRowHeight="15.75"/>
  <cols>
    <col min="1" max="1" width="30" style="271" customWidth="1"/>
    <col min="2" max="2" width="35.42578125" style="286" customWidth="1"/>
    <col min="3" max="3" width="10.140625" style="271" customWidth="1"/>
    <col min="4" max="4" width="31" style="271" customWidth="1"/>
    <col min="5" max="5" width="42.85546875" style="286" customWidth="1"/>
    <col min="6" max="6" width="10.85546875" style="272" bestFit="1" customWidth="1"/>
    <col min="7" max="7" width="6.85546875" style="272" bestFit="1" customWidth="1"/>
    <col min="8" max="8" width="14.42578125" style="272" bestFit="1" customWidth="1"/>
    <col min="9" max="9" width="13.85546875" style="284" customWidth="1"/>
    <col min="10" max="11" width="8.140625" customWidth="1"/>
    <col min="12" max="12" width="1.85546875" style="271" customWidth="1"/>
    <col min="13" max="16384" width="9.140625" style="271"/>
  </cols>
  <sheetData>
    <row r="1" spans="1:11" ht="23.25">
      <c r="A1" s="270" t="s">
        <v>141</v>
      </c>
    </row>
    <row r="2" spans="1:11" s="275" customFormat="1" ht="15">
      <c r="A2" s="273" t="s">
        <v>142</v>
      </c>
      <c r="B2" s="287"/>
      <c r="C2" s="273" t="s">
        <v>143</v>
      </c>
      <c r="D2" s="273" t="s">
        <v>144</v>
      </c>
      <c r="E2" s="287"/>
      <c r="F2" s="274" t="s">
        <v>145</v>
      </c>
      <c r="G2" s="274" t="s">
        <v>146</v>
      </c>
      <c r="H2" s="274" t="s">
        <v>119</v>
      </c>
      <c r="I2" s="285" t="s">
        <v>39</v>
      </c>
      <c r="J2" s="534" t="s">
        <v>147</v>
      </c>
      <c r="K2" s="534"/>
    </row>
    <row r="3" spans="1:11" ht="24" customHeight="1">
      <c r="A3" s="276" t="s">
        <v>148</v>
      </c>
      <c r="B3" s="290" t="s">
        <v>149</v>
      </c>
      <c r="C3" s="277" t="s">
        <v>150</v>
      </c>
      <c r="D3" s="277" t="s">
        <v>151</v>
      </c>
      <c r="E3" s="288" t="s">
        <v>152</v>
      </c>
      <c r="F3" s="278" t="s">
        <v>153</v>
      </c>
      <c r="G3" s="278" t="s">
        <v>154</v>
      </c>
      <c r="H3" s="278" t="s">
        <v>155</v>
      </c>
      <c r="I3" s="283" t="s">
        <v>156</v>
      </c>
      <c r="J3" s="292"/>
      <c r="K3" s="292"/>
    </row>
    <row r="4" spans="1:11" ht="24" customHeight="1">
      <c r="A4" s="276" t="s">
        <v>157</v>
      </c>
      <c r="B4" s="290" t="s">
        <v>158</v>
      </c>
      <c r="C4" s="277" t="s">
        <v>159</v>
      </c>
      <c r="D4" s="279" t="s">
        <v>160</v>
      </c>
      <c r="E4" s="288" t="s">
        <v>161</v>
      </c>
      <c r="F4" s="278" t="s">
        <v>153</v>
      </c>
      <c r="G4" s="278" t="s">
        <v>154</v>
      </c>
      <c r="H4" s="278" t="s">
        <v>155</v>
      </c>
      <c r="I4" s="283" t="s">
        <v>162</v>
      </c>
      <c r="J4" s="292"/>
      <c r="K4" s="292"/>
    </row>
    <row r="5" spans="1:11" ht="24" customHeight="1">
      <c r="A5" s="276" t="s">
        <v>163</v>
      </c>
      <c r="B5" s="290" t="s">
        <v>164</v>
      </c>
      <c r="C5" s="277" t="s">
        <v>165</v>
      </c>
      <c r="D5" s="279" t="s">
        <v>166</v>
      </c>
      <c r="E5" s="288" t="s">
        <v>167</v>
      </c>
      <c r="F5" s="278" t="s">
        <v>168</v>
      </c>
      <c r="G5" s="278" t="s">
        <v>154</v>
      </c>
      <c r="H5" s="278" t="s">
        <v>169</v>
      </c>
      <c r="I5" s="283" t="s">
        <v>170</v>
      </c>
      <c r="J5" s="292"/>
      <c r="K5" s="292"/>
    </row>
    <row r="6" spans="1:11" ht="24" customHeight="1">
      <c r="A6" s="276" t="s">
        <v>171</v>
      </c>
      <c r="B6" s="290" t="s">
        <v>172</v>
      </c>
      <c r="C6" s="277" t="s">
        <v>173</v>
      </c>
      <c r="D6" s="277" t="s">
        <v>174</v>
      </c>
      <c r="E6" s="288" t="s">
        <v>167</v>
      </c>
      <c r="F6" s="278" t="s">
        <v>168</v>
      </c>
      <c r="G6" s="278" t="s">
        <v>154</v>
      </c>
      <c r="H6" s="278" t="s">
        <v>169</v>
      </c>
      <c r="I6" s="283" t="s">
        <v>175</v>
      </c>
      <c r="J6" s="292"/>
      <c r="K6" s="292"/>
    </row>
    <row r="7" spans="1:11" ht="29.45" customHeight="1">
      <c r="A7" s="276" t="s">
        <v>176</v>
      </c>
      <c r="B7" s="290" t="s">
        <v>177</v>
      </c>
      <c r="C7" s="277" t="s">
        <v>178</v>
      </c>
      <c r="D7" s="277" t="s">
        <v>179</v>
      </c>
      <c r="E7" s="288" t="s">
        <v>180</v>
      </c>
      <c r="F7" s="278" t="s">
        <v>168</v>
      </c>
      <c r="G7" s="278" t="s">
        <v>154</v>
      </c>
      <c r="H7" s="278" t="s">
        <v>181</v>
      </c>
      <c r="I7" s="283" t="s">
        <v>182</v>
      </c>
      <c r="J7" s="292"/>
      <c r="K7" s="292"/>
    </row>
    <row r="8" spans="1:11" ht="24" customHeight="1">
      <c r="A8" s="276" t="s">
        <v>183</v>
      </c>
      <c r="B8" s="290" t="s">
        <v>184</v>
      </c>
      <c r="C8" s="277" t="s">
        <v>185</v>
      </c>
      <c r="D8" s="277" t="s">
        <v>186</v>
      </c>
      <c r="E8" s="288" t="s">
        <v>187</v>
      </c>
      <c r="F8" s="278" t="s">
        <v>168</v>
      </c>
      <c r="G8" s="278" t="s">
        <v>154</v>
      </c>
      <c r="H8" s="278" t="s">
        <v>169</v>
      </c>
      <c r="I8" s="283" t="s">
        <v>155</v>
      </c>
      <c r="J8" s="292"/>
      <c r="K8" s="292"/>
    </row>
    <row r="9" spans="1:11" ht="30.6" customHeight="1">
      <c r="A9" s="276" t="s">
        <v>188</v>
      </c>
      <c r="B9" s="290" t="s">
        <v>189</v>
      </c>
      <c r="C9" s="277" t="s">
        <v>190</v>
      </c>
      <c r="D9" s="277" t="s">
        <v>191</v>
      </c>
      <c r="E9" s="288" t="s">
        <v>192</v>
      </c>
      <c r="F9" s="278" t="s">
        <v>168</v>
      </c>
      <c r="G9" s="278" t="s">
        <v>154</v>
      </c>
      <c r="H9" s="278" t="s">
        <v>181</v>
      </c>
      <c r="I9" s="283" t="s">
        <v>193</v>
      </c>
      <c r="J9" s="292"/>
      <c r="K9" s="292"/>
    </row>
    <row r="10" spans="1:11" ht="24" customHeight="1">
      <c r="A10" s="276" t="s">
        <v>194</v>
      </c>
      <c r="B10" s="290" t="s">
        <v>195</v>
      </c>
      <c r="C10" s="277" t="s">
        <v>196</v>
      </c>
      <c r="D10" s="277" t="s">
        <v>197</v>
      </c>
      <c r="E10" s="288" t="s">
        <v>198</v>
      </c>
      <c r="F10" s="278" t="s">
        <v>168</v>
      </c>
      <c r="G10" s="278" t="s">
        <v>199</v>
      </c>
      <c r="H10" s="278" t="s">
        <v>200</v>
      </c>
      <c r="I10" s="283" t="s">
        <v>201</v>
      </c>
      <c r="J10" s="292"/>
      <c r="K10" s="292"/>
    </row>
    <row r="11" spans="1:11" ht="30" customHeight="1">
      <c r="A11" s="276" t="s">
        <v>202</v>
      </c>
      <c r="B11" s="290" t="s">
        <v>203</v>
      </c>
      <c r="C11" s="277" t="s">
        <v>204</v>
      </c>
      <c r="D11" s="277" t="s">
        <v>205</v>
      </c>
      <c r="E11" s="288" t="s">
        <v>206</v>
      </c>
      <c r="F11" s="278" t="s">
        <v>168</v>
      </c>
      <c r="G11" s="278" t="s">
        <v>199</v>
      </c>
      <c r="H11" s="278" t="s">
        <v>200</v>
      </c>
      <c r="I11" s="283" t="s">
        <v>207</v>
      </c>
      <c r="J11" s="292"/>
      <c r="K11" s="292"/>
    </row>
    <row r="12" spans="1:11" ht="30" customHeight="1">
      <c r="A12" s="276" t="s">
        <v>208</v>
      </c>
      <c r="B12" s="290" t="s">
        <v>209</v>
      </c>
      <c r="C12" s="277" t="s">
        <v>210</v>
      </c>
      <c r="D12" s="277" t="s">
        <v>211</v>
      </c>
      <c r="E12" s="288" t="s">
        <v>206</v>
      </c>
      <c r="F12" s="278" t="s">
        <v>168</v>
      </c>
      <c r="G12" s="278" t="s">
        <v>199</v>
      </c>
      <c r="H12" s="278" t="s">
        <v>200</v>
      </c>
      <c r="I12" s="283" t="s">
        <v>212</v>
      </c>
      <c r="J12" s="292"/>
      <c r="K12" s="292"/>
    </row>
    <row r="13" spans="1:11" ht="30.6" customHeight="1">
      <c r="A13" s="276" t="s">
        <v>213</v>
      </c>
      <c r="B13" s="290" t="s">
        <v>214</v>
      </c>
      <c r="C13" s="277" t="s">
        <v>215</v>
      </c>
      <c r="D13" s="277" t="s">
        <v>216</v>
      </c>
      <c r="E13" s="288" t="s">
        <v>217</v>
      </c>
      <c r="F13" s="278" t="s">
        <v>153</v>
      </c>
      <c r="G13" s="278" t="s">
        <v>199</v>
      </c>
      <c r="H13" s="278" t="s">
        <v>155</v>
      </c>
      <c r="I13" s="283" t="s">
        <v>218</v>
      </c>
      <c r="J13" s="292"/>
      <c r="K13" s="292"/>
    </row>
    <row r="14" spans="1:11" ht="24" customHeight="1">
      <c r="A14" s="276" t="s">
        <v>219</v>
      </c>
      <c r="B14" s="290" t="s">
        <v>220</v>
      </c>
      <c r="C14" s="277" t="s">
        <v>221</v>
      </c>
      <c r="D14" s="277" t="s">
        <v>222</v>
      </c>
      <c r="E14" s="288" t="s">
        <v>223</v>
      </c>
      <c r="F14" s="278" t="s">
        <v>153</v>
      </c>
      <c r="G14" s="278" t="s">
        <v>199</v>
      </c>
      <c r="H14" s="278" t="s">
        <v>155</v>
      </c>
      <c r="I14" s="283" t="s">
        <v>224</v>
      </c>
      <c r="J14" s="292"/>
      <c r="K14" s="292"/>
    </row>
    <row r="15" spans="1:11" ht="24" customHeight="1">
      <c r="A15" s="276" t="s">
        <v>225</v>
      </c>
      <c r="B15" s="290" t="s">
        <v>226</v>
      </c>
      <c r="C15" s="277" t="s">
        <v>227</v>
      </c>
      <c r="D15" s="277" t="s">
        <v>228</v>
      </c>
      <c r="E15" s="288" t="s">
        <v>229</v>
      </c>
      <c r="F15" s="278" t="s">
        <v>153</v>
      </c>
      <c r="G15" s="278" t="s">
        <v>199</v>
      </c>
      <c r="H15" s="278" t="s">
        <v>155</v>
      </c>
      <c r="I15" s="283" t="s">
        <v>230</v>
      </c>
      <c r="J15" s="292"/>
      <c r="K15" s="292"/>
    </row>
    <row r="16" spans="1:11" ht="30.6" customHeight="1">
      <c r="A16" s="276" t="s">
        <v>231</v>
      </c>
      <c r="B16" s="290" t="s">
        <v>232</v>
      </c>
      <c r="C16" s="277" t="s">
        <v>233</v>
      </c>
      <c r="D16" s="277" t="s">
        <v>234</v>
      </c>
      <c r="E16" s="288" t="s">
        <v>235</v>
      </c>
      <c r="F16" s="278" t="s">
        <v>168</v>
      </c>
      <c r="G16" s="278" t="s">
        <v>154</v>
      </c>
      <c r="H16" s="278" t="s">
        <v>169</v>
      </c>
      <c r="I16" s="283" t="s">
        <v>236</v>
      </c>
      <c r="J16" s="292"/>
      <c r="K16" s="292"/>
    </row>
    <row r="17" spans="1:11" ht="30.6" customHeight="1">
      <c r="A17" s="276" t="s">
        <v>237</v>
      </c>
      <c r="B17" s="290" t="s">
        <v>238</v>
      </c>
      <c r="C17" s="277" t="s">
        <v>239</v>
      </c>
      <c r="D17" s="277" t="s">
        <v>240</v>
      </c>
      <c r="E17" s="288" t="s">
        <v>241</v>
      </c>
      <c r="F17" s="278" t="s">
        <v>153</v>
      </c>
      <c r="G17" s="278" t="s">
        <v>154</v>
      </c>
      <c r="H17" s="278" t="s">
        <v>155</v>
      </c>
      <c r="I17" s="283" t="s">
        <v>242</v>
      </c>
      <c r="J17" s="292"/>
      <c r="K17" s="292"/>
    </row>
    <row r="18" spans="1:11" ht="30.6" customHeight="1">
      <c r="A18" s="276" t="s">
        <v>243</v>
      </c>
      <c r="B18" s="290" t="s">
        <v>244</v>
      </c>
      <c r="C18" s="277" t="s">
        <v>245</v>
      </c>
      <c r="D18" s="277" t="s">
        <v>246</v>
      </c>
      <c r="E18" s="288" t="s">
        <v>247</v>
      </c>
      <c r="F18" s="278" t="s">
        <v>168</v>
      </c>
      <c r="G18" s="278" t="s">
        <v>154</v>
      </c>
      <c r="H18" s="278" t="s">
        <v>181</v>
      </c>
      <c r="I18" s="283" t="s">
        <v>248</v>
      </c>
      <c r="J18" s="292"/>
      <c r="K18" s="292"/>
    </row>
    <row r="19" spans="1:11" ht="24" customHeight="1">
      <c r="A19" s="276" t="s">
        <v>249</v>
      </c>
      <c r="B19" s="290" t="s">
        <v>250</v>
      </c>
      <c r="C19" s="277" t="s">
        <v>251</v>
      </c>
      <c r="D19" s="277" t="s">
        <v>252</v>
      </c>
      <c r="E19" s="288" t="s">
        <v>253</v>
      </c>
      <c r="F19" s="278" t="s">
        <v>168</v>
      </c>
      <c r="G19" s="278" t="s">
        <v>199</v>
      </c>
      <c r="H19" s="278" t="s">
        <v>181</v>
      </c>
      <c r="I19" s="283" t="s">
        <v>254</v>
      </c>
      <c r="J19" s="292"/>
      <c r="K19" s="292"/>
    </row>
    <row r="20" spans="1:11" ht="24" customHeight="1">
      <c r="A20" s="276" t="s">
        <v>255</v>
      </c>
      <c r="B20" s="290" t="s">
        <v>256</v>
      </c>
      <c r="C20" s="277" t="s">
        <v>257</v>
      </c>
      <c r="D20" s="277" t="s">
        <v>258</v>
      </c>
      <c r="E20" s="288" t="s">
        <v>259</v>
      </c>
      <c r="F20" s="278" t="s">
        <v>168</v>
      </c>
      <c r="G20" s="278" t="s">
        <v>199</v>
      </c>
      <c r="H20" s="278" t="s">
        <v>181</v>
      </c>
      <c r="I20" s="283" t="s">
        <v>260</v>
      </c>
      <c r="J20" s="292"/>
      <c r="K20" s="292"/>
    </row>
    <row r="21" spans="1:11" ht="24" customHeight="1">
      <c r="A21" s="276" t="s">
        <v>261</v>
      </c>
      <c r="B21" s="290" t="s">
        <v>262</v>
      </c>
      <c r="C21" s="277" t="s">
        <v>263</v>
      </c>
      <c r="D21" s="277" t="s">
        <v>264</v>
      </c>
      <c r="E21" s="288" t="s">
        <v>265</v>
      </c>
      <c r="F21" s="278" t="s">
        <v>168</v>
      </c>
      <c r="G21" s="278" t="s">
        <v>199</v>
      </c>
      <c r="H21" s="278" t="s">
        <v>181</v>
      </c>
      <c r="I21" s="283" t="s">
        <v>266</v>
      </c>
      <c r="J21" s="292"/>
      <c r="K21" s="292"/>
    </row>
    <row r="22" spans="1:11" ht="24" customHeight="1">
      <c r="A22" s="276" t="s">
        <v>267</v>
      </c>
      <c r="B22" s="290" t="s">
        <v>268</v>
      </c>
      <c r="C22" s="277" t="s">
        <v>269</v>
      </c>
      <c r="D22" s="277" t="s">
        <v>270</v>
      </c>
      <c r="E22" s="288" t="s">
        <v>271</v>
      </c>
      <c r="F22" s="278" t="s">
        <v>168</v>
      </c>
      <c r="G22" s="278" t="s">
        <v>199</v>
      </c>
      <c r="H22" s="278" t="s">
        <v>181</v>
      </c>
      <c r="I22" s="283" t="s">
        <v>170</v>
      </c>
      <c r="J22" s="292"/>
      <c r="K22" s="292"/>
    </row>
    <row r="23" spans="1:11" ht="24" customHeight="1">
      <c r="A23" s="276" t="s">
        <v>272</v>
      </c>
      <c r="B23" s="290" t="s">
        <v>273</v>
      </c>
      <c r="C23" s="277" t="s">
        <v>274</v>
      </c>
      <c r="D23" s="277" t="s">
        <v>275</v>
      </c>
      <c r="E23" s="288" t="s">
        <v>276</v>
      </c>
      <c r="F23" s="278" t="s">
        <v>168</v>
      </c>
      <c r="G23" s="278" t="s">
        <v>154</v>
      </c>
      <c r="H23" s="278" t="s">
        <v>169</v>
      </c>
      <c r="I23" s="283" t="s">
        <v>236</v>
      </c>
      <c r="J23" s="292"/>
      <c r="K23" s="292"/>
    </row>
    <row r="24" spans="1:11" ht="24" customHeight="1">
      <c r="A24" s="276" t="s">
        <v>277</v>
      </c>
      <c r="B24" s="290" t="s">
        <v>278</v>
      </c>
      <c r="C24" s="277" t="s">
        <v>279</v>
      </c>
      <c r="D24" s="277" t="s">
        <v>280</v>
      </c>
      <c r="E24" s="288" t="s">
        <v>281</v>
      </c>
      <c r="F24" s="278" t="s">
        <v>168</v>
      </c>
      <c r="G24" s="278" t="s">
        <v>154</v>
      </c>
      <c r="H24" s="278" t="s">
        <v>169</v>
      </c>
      <c r="I24" s="283" t="s">
        <v>282</v>
      </c>
      <c r="J24" s="292"/>
      <c r="K24" s="292"/>
    </row>
    <row r="25" spans="1:11" ht="28.5">
      <c r="A25" s="276" t="s">
        <v>283</v>
      </c>
      <c r="B25" s="291" t="s">
        <v>284</v>
      </c>
      <c r="C25" s="277" t="s">
        <v>285</v>
      </c>
      <c r="D25" s="280"/>
      <c r="E25" s="289"/>
      <c r="F25" s="278" t="s">
        <v>168</v>
      </c>
      <c r="G25" s="278" t="s">
        <v>154</v>
      </c>
      <c r="H25" s="278" t="s">
        <v>169</v>
      </c>
      <c r="I25" s="283" t="s">
        <v>286</v>
      </c>
      <c r="J25" s="292"/>
      <c r="K25" s="292"/>
    </row>
  </sheetData>
  <mergeCells count="1">
    <mergeCell ref="J2:K2"/>
  </mergeCells>
  <pageMargins left="0.25" right="0.25" top="0.75" bottom="0.75" header="0.3" footer="0.3"/>
  <pageSetup paperSize="9" scale="6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A769C-740B-4FAE-AE21-6C07F718F878}">
  <sheetPr>
    <pageSetUpPr fitToPage="1"/>
  </sheetPr>
  <dimension ref="A1:K25"/>
  <sheetViews>
    <sheetView view="pageBreakPreview" topLeftCell="A12" zoomScale="70" zoomScaleNormal="115" zoomScaleSheetLayoutView="70" workbookViewId="0">
      <selection activeCell="E15" sqref="E15"/>
    </sheetView>
  </sheetViews>
  <sheetFormatPr defaultColWidth="9.140625" defaultRowHeight="18.75"/>
  <cols>
    <col min="1" max="1" width="30" style="271" customWidth="1"/>
    <col min="2" max="2" width="35.42578125" style="286" customWidth="1"/>
    <col min="3" max="3" width="10.140625" style="271" customWidth="1"/>
    <col min="4" max="4" width="31" style="271" customWidth="1"/>
    <col min="5" max="5" width="42.85546875" style="286" customWidth="1"/>
    <col min="6" max="6" width="10.85546875" style="272" bestFit="1" customWidth="1"/>
    <col min="7" max="7" width="6.85546875" style="272" bestFit="1" customWidth="1"/>
    <col min="8" max="8" width="14.42578125" style="272" bestFit="1" customWidth="1"/>
    <col min="9" max="9" width="13.85546875" style="284" customWidth="1"/>
    <col min="10" max="11" width="8.140625" style="298" customWidth="1"/>
    <col min="12" max="12" width="1.85546875" style="271" customWidth="1"/>
    <col min="13" max="16384" width="9.140625" style="271"/>
  </cols>
  <sheetData>
    <row r="1" spans="1:11" ht="23.25">
      <c r="A1" s="270" t="s">
        <v>141</v>
      </c>
    </row>
    <row r="2" spans="1:11" s="275" customFormat="1">
      <c r="A2" s="273" t="s">
        <v>142</v>
      </c>
      <c r="B2" s="287"/>
      <c r="C2" s="273" t="s">
        <v>143</v>
      </c>
      <c r="D2" s="273" t="s">
        <v>144</v>
      </c>
      <c r="E2" s="287"/>
      <c r="F2" s="274" t="s">
        <v>145</v>
      </c>
      <c r="G2" s="274" t="s">
        <v>146</v>
      </c>
      <c r="H2" s="274" t="s">
        <v>119</v>
      </c>
      <c r="I2" s="285" t="s">
        <v>39</v>
      </c>
      <c r="J2" s="535" t="s">
        <v>147</v>
      </c>
      <c r="K2" s="535"/>
    </row>
    <row r="3" spans="1:11" ht="24" customHeight="1">
      <c r="A3" s="276" t="s">
        <v>148</v>
      </c>
      <c r="B3" s="290" t="s">
        <v>149</v>
      </c>
      <c r="C3" s="277" t="s">
        <v>150</v>
      </c>
      <c r="D3" s="277" t="s">
        <v>151</v>
      </c>
      <c r="E3" s="288" t="s">
        <v>152</v>
      </c>
      <c r="F3" s="278" t="s">
        <v>153</v>
      </c>
      <c r="G3" s="278" t="s">
        <v>154</v>
      </c>
      <c r="H3" s="278" t="s">
        <v>155</v>
      </c>
      <c r="I3" s="283" t="s">
        <v>156</v>
      </c>
      <c r="J3" s="299">
        <v>27</v>
      </c>
      <c r="K3" s="299">
        <v>0</v>
      </c>
    </row>
    <row r="4" spans="1:11" ht="24" customHeight="1">
      <c r="A4" s="276" t="s">
        <v>157</v>
      </c>
      <c r="B4" s="290" t="s">
        <v>158</v>
      </c>
      <c r="C4" s="277" t="s">
        <v>159</v>
      </c>
      <c r="D4" s="279" t="s">
        <v>160</v>
      </c>
      <c r="E4" s="288" t="s">
        <v>161</v>
      </c>
      <c r="F4" s="278" t="s">
        <v>153</v>
      </c>
      <c r="G4" s="278" t="s">
        <v>154</v>
      </c>
      <c r="H4" s="278" t="s">
        <v>155</v>
      </c>
      <c r="I4" s="283" t="s">
        <v>162</v>
      </c>
      <c r="J4" s="300">
        <v>25.75</v>
      </c>
      <c r="K4" s="299">
        <v>0</v>
      </c>
    </row>
    <row r="5" spans="1:11" ht="24" customHeight="1">
      <c r="A5" s="276" t="s">
        <v>163</v>
      </c>
      <c r="B5" s="290" t="s">
        <v>164</v>
      </c>
      <c r="C5" s="277" t="s">
        <v>165</v>
      </c>
      <c r="D5" s="279" t="s">
        <v>166</v>
      </c>
      <c r="E5" s="288" t="s">
        <v>167</v>
      </c>
      <c r="F5" s="278" t="s">
        <v>168</v>
      </c>
      <c r="G5" s="278" t="s">
        <v>154</v>
      </c>
      <c r="H5" s="278" t="s">
        <v>169</v>
      </c>
      <c r="I5" s="283" t="s">
        <v>170</v>
      </c>
      <c r="J5" s="300">
        <v>3.75</v>
      </c>
      <c r="K5" s="299">
        <v>0</v>
      </c>
    </row>
    <row r="6" spans="1:11" ht="24" customHeight="1">
      <c r="A6" s="276" t="s">
        <v>171</v>
      </c>
      <c r="B6" s="290" t="s">
        <v>172</v>
      </c>
      <c r="C6" s="277" t="s">
        <v>173</v>
      </c>
      <c r="D6" s="277" t="s">
        <v>174</v>
      </c>
      <c r="E6" s="288" t="s">
        <v>167</v>
      </c>
      <c r="F6" s="278" t="s">
        <v>168</v>
      </c>
      <c r="G6" s="278" t="s">
        <v>154</v>
      </c>
      <c r="H6" s="278" t="s">
        <v>169</v>
      </c>
      <c r="I6" s="297" t="s">
        <v>287</v>
      </c>
      <c r="J6" s="300">
        <v>1.25</v>
      </c>
      <c r="K6" s="301" t="s">
        <v>288</v>
      </c>
    </row>
    <row r="7" spans="1:11" ht="29.45" customHeight="1">
      <c r="A7" s="276" t="s">
        <v>176</v>
      </c>
      <c r="B7" s="290" t="s">
        <v>177</v>
      </c>
      <c r="C7" s="277" t="s">
        <v>178</v>
      </c>
      <c r="D7" s="277" t="s">
        <v>179</v>
      </c>
      <c r="E7" s="288" t="s">
        <v>180</v>
      </c>
      <c r="F7" s="278" t="s">
        <v>168</v>
      </c>
      <c r="G7" s="278" t="s">
        <v>154</v>
      </c>
      <c r="H7" s="278" t="s">
        <v>181</v>
      </c>
      <c r="I7" s="283" t="s">
        <v>182</v>
      </c>
      <c r="J7" s="300">
        <v>7.5</v>
      </c>
      <c r="K7" s="301" t="s">
        <v>289</v>
      </c>
    </row>
    <row r="8" spans="1:11" ht="24" customHeight="1">
      <c r="A8" s="276" t="s">
        <v>183</v>
      </c>
      <c r="B8" s="290" t="s">
        <v>184</v>
      </c>
      <c r="C8" s="277" t="s">
        <v>185</v>
      </c>
      <c r="D8" s="277" t="s">
        <v>186</v>
      </c>
      <c r="E8" s="288" t="s">
        <v>187</v>
      </c>
      <c r="F8" s="278" t="s">
        <v>168</v>
      </c>
      <c r="G8" s="278" t="s">
        <v>154</v>
      </c>
      <c r="H8" s="278" t="s">
        <v>169</v>
      </c>
      <c r="I8" s="283" t="s">
        <v>155</v>
      </c>
      <c r="J8" s="302" t="s">
        <v>290</v>
      </c>
      <c r="K8" s="299">
        <v>0</v>
      </c>
    </row>
    <row r="9" spans="1:11" ht="30.6" customHeight="1">
      <c r="A9" s="276" t="s">
        <v>188</v>
      </c>
      <c r="B9" s="290" t="s">
        <v>189</v>
      </c>
      <c r="C9" s="277" t="s">
        <v>190</v>
      </c>
      <c r="D9" s="277" t="s">
        <v>191</v>
      </c>
      <c r="E9" s="288" t="s">
        <v>192</v>
      </c>
      <c r="F9" s="278" t="s">
        <v>168</v>
      </c>
      <c r="G9" s="278" t="s">
        <v>154</v>
      </c>
      <c r="H9" s="278" t="s">
        <v>181</v>
      </c>
      <c r="I9" s="283" t="s">
        <v>193</v>
      </c>
      <c r="J9" s="300">
        <v>1.75</v>
      </c>
      <c r="K9" s="299">
        <v>0</v>
      </c>
    </row>
    <row r="10" spans="1:11" ht="24" customHeight="1">
      <c r="A10" s="276" t="s">
        <v>194</v>
      </c>
      <c r="B10" s="290" t="s">
        <v>195</v>
      </c>
      <c r="C10" s="277" t="s">
        <v>196</v>
      </c>
      <c r="D10" s="277" t="s">
        <v>197</v>
      </c>
      <c r="E10" s="288" t="s">
        <v>198</v>
      </c>
      <c r="F10" s="278" t="s">
        <v>168</v>
      </c>
      <c r="G10" s="278" t="s">
        <v>199</v>
      </c>
      <c r="H10" s="278" t="s">
        <v>200</v>
      </c>
      <c r="I10" s="283" t="s">
        <v>201</v>
      </c>
      <c r="J10" s="299">
        <v>18</v>
      </c>
      <c r="K10" s="301" t="s">
        <v>291</v>
      </c>
    </row>
    <row r="11" spans="1:11" ht="30" customHeight="1">
      <c r="A11" s="276" t="s">
        <v>202</v>
      </c>
      <c r="B11" s="290" t="s">
        <v>203</v>
      </c>
      <c r="C11" s="277" t="s">
        <v>204</v>
      </c>
      <c r="D11" s="277" t="s">
        <v>205</v>
      </c>
      <c r="E11" s="288" t="s">
        <v>206</v>
      </c>
      <c r="F11" s="278" t="s">
        <v>168</v>
      </c>
      <c r="G11" s="278" t="s">
        <v>199</v>
      </c>
      <c r="H11" s="278" t="s">
        <v>200</v>
      </c>
      <c r="I11" s="283" t="s">
        <v>207</v>
      </c>
      <c r="J11" s="300">
        <v>17</v>
      </c>
      <c r="K11" s="301" t="s">
        <v>289</v>
      </c>
    </row>
    <row r="12" spans="1:11" ht="30" customHeight="1">
      <c r="A12" s="276" t="s">
        <v>208</v>
      </c>
      <c r="B12" s="290" t="s">
        <v>209</v>
      </c>
      <c r="C12" s="277" t="s">
        <v>210</v>
      </c>
      <c r="D12" s="277" t="s">
        <v>211</v>
      </c>
      <c r="E12" s="288" t="s">
        <v>206</v>
      </c>
      <c r="F12" s="278" t="s">
        <v>168</v>
      </c>
      <c r="G12" s="278" t="s">
        <v>199</v>
      </c>
      <c r="H12" s="278" t="s">
        <v>200</v>
      </c>
      <c r="I12" s="283" t="s">
        <v>212</v>
      </c>
      <c r="J12" s="300">
        <v>17.5</v>
      </c>
      <c r="K12" s="301" t="s">
        <v>289</v>
      </c>
    </row>
    <row r="13" spans="1:11" ht="30.6" customHeight="1">
      <c r="A13" s="276" t="s">
        <v>213</v>
      </c>
      <c r="B13" s="290" t="s">
        <v>214</v>
      </c>
      <c r="C13" s="277" t="s">
        <v>215</v>
      </c>
      <c r="D13" s="277" t="s">
        <v>216</v>
      </c>
      <c r="E13" s="288" t="s">
        <v>217</v>
      </c>
      <c r="F13" s="278" t="s">
        <v>153</v>
      </c>
      <c r="G13" s="278" t="s">
        <v>199</v>
      </c>
      <c r="H13" s="278" t="s">
        <v>155</v>
      </c>
      <c r="I13" s="283" t="s">
        <v>218</v>
      </c>
      <c r="J13" s="299">
        <v>23</v>
      </c>
      <c r="K13" s="299">
        <v>0</v>
      </c>
    </row>
    <row r="14" spans="1:11" ht="24" customHeight="1">
      <c r="A14" s="276" t="s">
        <v>219</v>
      </c>
      <c r="B14" s="290" t="s">
        <v>220</v>
      </c>
      <c r="C14" s="277" t="s">
        <v>221</v>
      </c>
      <c r="D14" s="277" t="s">
        <v>222</v>
      </c>
      <c r="E14" s="288" t="s">
        <v>223</v>
      </c>
      <c r="F14" s="278" t="s">
        <v>153</v>
      </c>
      <c r="G14" s="278" t="s">
        <v>199</v>
      </c>
      <c r="H14" s="278" t="s">
        <v>155</v>
      </c>
      <c r="I14" s="283" t="s">
        <v>224</v>
      </c>
      <c r="J14" s="299">
        <v>19</v>
      </c>
      <c r="K14" s="301" t="s">
        <v>292</v>
      </c>
    </row>
    <row r="15" spans="1:11" ht="24" customHeight="1">
      <c r="A15" s="276" t="s">
        <v>225</v>
      </c>
      <c r="B15" s="290" t="s">
        <v>226</v>
      </c>
      <c r="C15" s="277" t="s">
        <v>227</v>
      </c>
      <c r="D15" s="277" t="s">
        <v>228</v>
      </c>
      <c r="E15" s="288" t="s">
        <v>229</v>
      </c>
      <c r="F15" s="278" t="s">
        <v>153</v>
      </c>
      <c r="G15" s="278" t="s">
        <v>199</v>
      </c>
      <c r="H15" s="278" t="s">
        <v>155</v>
      </c>
      <c r="I15" s="283" t="s">
        <v>230</v>
      </c>
      <c r="J15" s="299">
        <v>17</v>
      </c>
      <c r="K15" s="299">
        <v>0</v>
      </c>
    </row>
    <row r="16" spans="1:11" ht="30.6" customHeight="1">
      <c r="A16" s="276" t="s">
        <v>231</v>
      </c>
      <c r="B16" s="290" t="s">
        <v>232</v>
      </c>
      <c r="C16" s="277" t="s">
        <v>233</v>
      </c>
      <c r="D16" s="277" t="s">
        <v>234</v>
      </c>
      <c r="E16" s="288" t="s">
        <v>235</v>
      </c>
      <c r="F16" s="278" t="s">
        <v>168</v>
      </c>
      <c r="G16" s="278" t="s">
        <v>154</v>
      </c>
      <c r="H16" s="278" t="s">
        <v>169</v>
      </c>
      <c r="I16" s="283" t="s">
        <v>236</v>
      </c>
      <c r="J16" s="299">
        <v>3</v>
      </c>
      <c r="K16" s="299">
        <v>0</v>
      </c>
    </row>
    <row r="17" spans="1:11" ht="30.6" customHeight="1">
      <c r="A17" s="276" t="s">
        <v>237</v>
      </c>
      <c r="B17" s="290" t="s">
        <v>238</v>
      </c>
      <c r="C17" s="277" t="s">
        <v>239</v>
      </c>
      <c r="D17" s="277" t="s">
        <v>240</v>
      </c>
      <c r="E17" s="288" t="s">
        <v>241</v>
      </c>
      <c r="F17" s="278" t="s">
        <v>153</v>
      </c>
      <c r="G17" s="278" t="s">
        <v>154</v>
      </c>
      <c r="H17" s="278" t="s">
        <v>155</v>
      </c>
      <c r="I17" s="283" t="s">
        <v>242</v>
      </c>
      <c r="J17" s="300">
        <v>35.25</v>
      </c>
      <c r="K17" s="301" t="s">
        <v>291</v>
      </c>
    </row>
    <row r="18" spans="1:11" ht="30.6" customHeight="1">
      <c r="A18" s="276" t="s">
        <v>243</v>
      </c>
      <c r="B18" s="290" t="s">
        <v>244</v>
      </c>
      <c r="C18" s="277" t="s">
        <v>245</v>
      </c>
      <c r="D18" s="277" t="s">
        <v>246</v>
      </c>
      <c r="E18" s="288" t="s">
        <v>247</v>
      </c>
      <c r="F18" s="278" t="s">
        <v>168</v>
      </c>
      <c r="G18" s="278" t="s">
        <v>154</v>
      </c>
      <c r="H18" s="278" t="s">
        <v>181</v>
      </c>
      <c r="I18" s="283" t="s">
        <v>248</v>
      </c>
      <c r="J18" s="300">
        <v>11.5</v>
      </c>
      <c r="K18" s="299">
        <v>0</v>
      </c>
    </row>
    <row r="19" spans="1:11" ht="24" customHeight="1">
      <c r="A19" s="276" t="s">
        <v>249</v>
      </c>
      <c r="B19" s="290" t="s">
        <v>250</v>
      </c>
      <c r="C19" s="277" t="s">
        <v>251</v>
      </c>
      <c r="D19" s="277" t="s">
        <v>252</v>
      </c>
      <c r="E19" s="288" t="s">
        <v>253</v>
      </c>
      <c r="F19" s="278" t="s">
        <v>168</v>
      </c>
      <c r="G19" s="278" t="s">
        <v>199</v>
      </c>
      <c r="H19" s="278" t="s">
        <v>181</v>
      </c>
      <c r="I19" s="283" t="s">
        <v>254</v>
      </c>
      <c r="J19" s="300">
        <v>8.75</v>
      </c>
      <c r="K19" s="301" t="s">
        <v>289</v>
      </c>
    </row>
    <row r="20" spans="1:11" ht="24" customHeight="1">
      <c r="A20" s="276" t="s">
        <v>255</v>
      </c>
      <c r="B20" s="290" t="s">
        <v>256</v>
      </c>
      <c r="C20" s="277" t="s">
        <v>257</v>
      </c>
      <c r="D20" s="277" t="s">
        <v>258</v>
      </c>
      <c r="E20" s="288" t="s">
        <v>259</v>
      </c>
      <c r="F20" s="278" t="s">
        <v>168</v>
      </c>
      <c r="G20" s="278" t="s">
        <v>199</v>
      </c>
      <c r="H20" s="278" t="s">
        <v>181</v>
      </c>
      <c r="I20" s="283" t="s">
        <v>260</v>
      </c>
      <c r="J20" s="300">
        <v>6.75</v>
      </c>
      <c r="K20" s="301" t="s">
        <v>289</v>
      </c>
    </row>
    <row r="21" spans="1:11" ht="24" customHeight="1">
      <c r="A21" s="276" t="s">
        <v>261</v>
      </c>
      <c r="B21" s="290" t="s">
        <v>262</v>
      </c>
      <c r="C21" s="277" t="s">
        <v>263</v>
      </c>
      <c r="D21" s="277" t="s">
        <v>264</v>
      </c>
      <c r="E21" s="288" t="s">
        <v>265</v>
      </c>
      <c r="F21" s="278" t="s">
        <v>168</v>
      </c>
      <c r="G21" s="278" t="s">
        <v>199</v>
      </c>
      <c r="H21" s="278" t="s">
        <v>181</v>
      </c>
      <c r="I21" s="283" t="s">
        <v>266</v>
      </c>
      <c r="J21" s="300">
        <v>4.5</v>
      </c>
      <c r="K21" s="299">
        <v>0</v>
      </c>
    </row>
    <row r="22" spans="1:11" ht="24" customHeight="1">
      <c r="A22" s="276" t="s">
        <v>267</v>
      </c>
      <c r="B22" s="290" t="s">
        <v>268</v>
      </c>
      <c r="C22" s="277" t="s">
        <v>269</v>
      </c>
      <c r="D22" s="277" t="s">
        <v>270</v>
      </c>
      <c r="E22" s="288" t="s">
        <v>271</v>
      </c>
      <c r="F22" s="278" t="s">
        <v>168</v>
      </c>
      <c r="G22" s="278" t="s">
        <v>199</v>
      </c>
      <c r="H22" s="278" t="s">
        <v>181</v>
      </c>
      <c r="I22" s="283" t="s">
        <v>170</v>
      </c>
      <c r="J22" s="300">
        <v>3.5</v>
      </c>
      <c r="K22" s="301" t="s">
        <v>289</v>
      </c>
    </row>
    <row r="23" spans="1:11" ht="24" customHeight="1">
      <c r="A23" s="276" t="s">
        <v>272</v>
      </c>
      <c r="B23" s="290" t="s">
        <v>273</v>
      </c>
      <c r="C23" s="277" t="s">
        <v>274</v>
      </c>
      <c r="D23" s="277" t="s">
        <v>275</v>
      </c>
      <c r="E23" s="288" t="s">
        <v>276</v>
      </c>
      <c r="F23" s="278" t="s">
        <v>168</v>
      </c>
      <c r="G23" s="278" t="s">
        <v>154</v>
      </c>
      <c r="H23" s="278" t="s">
        <v>169</v>
      </c>
      <c r="I23" s="283" t="s">
        <v>236</v>
      </c>
      <c r="J23" s="299">
        <v>3</v>
      </c>
      <c r="K23" s="299">
        <v>0</v>
      </c>
    </row>
    <row r="24" spans="1:11" ht="24" customHeight="1">
      <c r="A24" s="276" t="s">
        <v>277</v>
      </c>
      <c r="B24" s="290" t="s">
        <v>278</v>
      </c>
      <c r="C24" s="277" t="s">
        <v>279</v>
      </c>
      <c r="D24" s="277" t="s">
        <v>280</v>
      </c>
      <c r="E24" s="288" t="s">
        <v>281</v>
      </c>
      <c r="F24" s="278" t="s">
        <v>168</v>
      </c>
      <c r="G24" s="278" t="s">
        <v>154</v>
      </c>
      <c r="H24" s="278" t="s">
        <v>169</v>
      </c>
      <c r="I24" s="283" t="s">
        <v>282</v>
      </c>
      <c r="J24" s="302" t="s">
        <v>293</v>
      </c>
      <c r="K24" s="299">
        <v>0</v>
      </c>
    </row>
    <row r="25" spans="1:11" ht="28.5">
      <c r="A25" s="276" t="s">
        <v>283</v>
      </c>
      <c r="B25" s="291" t="s">
        <v>284</v>
      </c>
      <c r="C25" s="277" t="s">
        <v>285</v>
      </c>
      <c r="D25" s="280"/>
      <c r="E25" s="289"/>
      <c r="F25" s="278" t="s">
        <v>168</v>
      </c>
      <c r="G25" s="278" t="s">
        <v>154</v>
      </c>
      <c r="H25" s="278" t="s">
        <v>169</v>
      </c>
      <c r="I25" s="283" t="s">
        <v>286</v>
      </c>
      <c r="J25" s="299"/>
      <c r="K25" s="299"/>
    </row>
  </sheetData>
  <mergeCells count="1">
    <mergeCell ref="J2:K2"/>
  </mergeCells>
  <pageMargins left="0.25" right="0.25" top="0.75" bottom="0.75" header="0.3" footer="0.3"/>
  <pageSetup paperSize="9" scale="67"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1AA26-1A9F-47E3-BDFF-7D07F7E78170}">
  <sheetPr>
    <pageSetUpPr fitToPage="1"/>
  </sheetPr>
  <dimension ref="A1:K26"/>
  <sheetViews>
    <sheetView view="pageBreakPreview" topLeftCell="C1" zoomScale="70" zoomScaleNormal="100" zoomScaleSheetLayoutView="70" workbookViewId="0">
      <selection activeCell="E10" sqref="E10"/>
    </sheetView>
  </sheetViews>
  <sheetFormatPr defaultRowHeight="15"/>
  <cols>
    <col min="1" max="1" width="27.85546875" style="303" customWidth="1"/>
    <col min="2" max="2" width="21.85546875" style="303" bestFit="1" customWidth="1"/>
    <col min="3" max="3" width="5.85546875" bestFit="1" customWidth="1"/>
    <col min="4" max="4" width="26" bestFit="1" customWidth="1"/>
    <col min="5" max="5" width="25.140625" style="303" customWidth="1"/>
    <col min="6" max="6" width="8.85546875" bestFit="1" customWidth="1"/>
    <col min="7" max="7" width="5.140625" bestFit="1" customWidth="1"/>
    <col min="8" max="8" width="11.140625" bestFit="1" customWidth="1"/>
    <col min="9" max="10" width="4.42578125" bestFit="1" customWidth="1"/>
    <col min="11" max="11" width="6" bestFit="1" customWidth="1"/>
  </cols>
  <sheetData>
    <row r="1" spans="1:11" s="304" customFormat="1">
      <c r="A1" s="304" t="s">
        <v>294</v>
      </c>
      <c r="B1" s="306"/>
      <c r="D1" s="304" t="s">
        <v>295</v>
      </c>
      <c r="E1" s="306"/>
    </row>
    <row r="2" spans="1:11" s="307" customFormat="1">
      <c r="A2" s="441" t="s">
        <v>296</v>
      </c>
      <c r="B2" s="316"/>
      <c r="E2" s="316"/>
    </row>
    <row r="3" spans="1:11" s="308" customFormat="1">
      <c r="A3" s="317" t="s">
        <v>142</v>
      </c>
      <c r="B3" s="305"/>
      <c r="C3" s="318" t="s">
        <v>143</v>
      </c>
      <c r="D3" s="318" t="s">
        <v>144</v>
      </c>
      <c r="E3" s="319"/>
      <c r="F3" s="318" t="s">
        <v>145</v>
      </c>
      <c r="G3" s="318" t="s">
        <v>146</v>
      </c>
      <c r="H3" s="318" t="s">
        <v>119</v>
      </c>
      <c r="I3" s="318" t="s">
        <v>297</v>
      </c>
      <c r="J3" s="318" t="s">
        <v>38</v>
      </c>
      <c r="K3" s="318" t="s">
        <v>39</v>
      </c>
    </row>
    <row r="4" spans="1:11" s="307" customFormat="1" ht="18">
      <c r="A4" s="311" t="s">
        <v>298</v>
      </c>
      <c r="B4" s="312" t="s">
        <v>149</v>
      </c>
      <c r="C4" s="311" t="s">
        <v>299</v>
      </c>
      <c r="D4" s="311" t="s">
        <v>300</v>
      </c>
      <c r="E4" s="312" t="s">
        <v>152</v>
      </c>
      <c r="F4" s="311" t="s">
        <v>301</v>
      </c>
      <c r="G4" s="311" t="s">
        <v>302</v>
      </c>
      <c r="H4" s="311" t="s">
        <v>303</v>
      </c>
      <c r="I4" s="311" t="s">
        <v>304</v>
      </c>
      <c r="J4" s="313" t="s">
        <v>304</v>
      </c>
      <c r="K4" s="314" t="s">
        <v>305</v>
      </c>
    </row>
    <row r="5" spans="1:11" s="307" customFormat="1" ht="18">
      <c r="A5" s="311" t="s">
        <v>306</v>
      </c>
      <c r="B5" s="312" t="s">
        <v>158</v>
      </c>
      <c r="C5" s="311" t="s">
        <v>307</v>
      </c>
      <c r="D5" s="311" t="s">
        <v>308</v>
      </c>
      <c r="E5" s="312" t="s">
        <v>161</v>
      </c>
      <c r="F5" s="311" t="s">
        <v>301</v>
      </c>
      <c r="G5" s="311" t="s">
        <v>302</v>
      </c>
      <c r="H5" s="311" t="s">
        <v>303</v>
      </c>
      <c r="I5" s="311" t="s">
        <v>304</v>
      </c>
      <c r="J5" s="313" t="s">
        <v>304</v>
      </c>
      <c r="K5" s="314" t="s">
        <v>309</v>
      </c>
    </row>
    <row r="6" spans="1:11" s="307" customFormat="1">
      <c r="A6" s="311" t="s">
        <v>310</v>
      </c>
      <c r="B6" s="312" t="s">
        <v>164</v>
      </c>
      <c r="C6" s="311" t="s">
        <v>311</v>
      </c>
      <c r="D6" s="311" t="s">
        <v>312</v>
      </c>
      <c r="E6" s="312" t="s">
        <v>167</v>
      </c>
      <c r="F6" s="311" t="s">
        <v>313</v>
      </c>
      <c r="G6" s="311" t="s">
        <v>302</v>
      </c>
      <c r="H6" s="311" t="s">
        <v>314</v>
      </c>
      <c r="I6" s="311" t="s">
        <v>315</v>
      </c>
      <c r="J6" s="313" t="s">
        <v>315</v>
      </c>
      <c r="K6" s="314" t="s">
        <v>316</v>
      </c>
    </row>
    <row r="7" spans="1:11" s="307" customFormat="1">
      <c r="A7" s="311" t="s">
        <v>317</v>
      </c>
      <c r="B7" s="312" t="s">
        <v>172</v>
      </c>
      <c r="C7" s="311" t="s">
        <v>318</v>
      </c>
      <c r="D7" s="311" t="s">
        <v>312</v>
      </c>
      <c r="E7" s="312" t="s">
        <v>167</v>
      </c>
      <c r="F7" s="311" t="s">
        <v>313</v>
      </c>
      <c r="G7" s="311" t="s">
        <v>302</v>
      </c>
      <c r="H7" s="311" t="s">
        <v>314</v>
      </c>
      <c r="I7" s="311" t="s">
        <v>319</v>
      </c>
      <c r="J7" s="313" t="s">
        <v>319</v>
      </c>
      <c r="K7" s="314" t="s">
        <v>320</v>
      </c>
    </row>
    <row r="8" spans="1:11" s="307" customFormat="1" ht="18">
      <c r="A8" s="311" t="s">
        <v>321</v>
      </c>
      <c r="B8" s="312" t="s">
        <v>177</v>
      </c>
      <c r="C8" s="311" t="s">
        <v>322</v>
      </c>
      <c r="D8" s="311" t="s">
        <v>323</v>
      </c>
      <c r="E8" s="312" t="s">
        <v>180</v>
      </c>
      <c r="F8" s="311" t="s">
        <v>313</v>
      </c>
      <c r="G8" s="311" t="s">
        <v>302</v>
      </c>
      <c r="H8" s="311" t="s">
        <v>324</v>
      </c>
      <c r="I8" s="311" t="s">
        <v>325</v>
      </c>
      <c r="J8" s="313" t="s">
        <v>325</v>
      </c>
      <c r="K8" s="314" t="s">
        <v>326</v>
      </c>
    </row>
    <row r="9" spans="1:11" s="307" customFormat="1">
      <c r="A9" s="311" t="s">
        <v>327</v>
      </c>
      <c r="B9" s="312" t="s">
        <v>184</v>
      </c>
      <c r="C9" s="311" t="s">
        <v>328</v>
      </c>
      <c r="D9" s="311" t="s">
        <v>329</v>
      </c>
      <c r="E9" s="312" t="s">
        <v>187</v>
      </c>
      <c r="F9" s="311" t="s">
        <v>313</v>
      </c>
      <c r="G9" s="311" t="s">
        <v>302</v>
      </c>
      <c r="H9" s="311" t="s">
        <v>314</v>
      </c>
      <c r="I9" s="311" t="s">
        <v>319</v>
      </c>
      <c r="J9" s="313" t="s">
        <v>319</v>
      </c>
      <c r="K9" s="314" t="s">
        <v>303</v>
      </c>
    </row>
    <row r="10" spans="1:11" s="307" customFormat="1" ht="18">
      <c r="A10" s="311" t="s">
        <v>330</v>
      </c>
      <c r="B10" s="312" t="s">
        <v>189</v>
      </c>
      <c r="C10" s="311" t="s">
        <v>331</v>
      </c>
      <c r="D10" s="311" t="s">
        <v>332</v>
      </c>
      <c r="E10" s="312" t="s">
        <v>192</v>
      </c>
      <c r="F10" s="311" t="s">
        <v>313</v>
      </c>
      <c r="G10" s="311" t="s">
        <v>302</v>
      </c>
      <c r="H10" s="311" t="s">
        <v>324</v>
      </c>
      <c r="I10" s="311" t="s">
        <v>319</v>
      </c>
      <c r="J10" s="313" t="s">
        <v>319</v>
      </c>
      <c r="K10" s="314" t="s">
        <v>333</v>
      </c>
    </row>
    <row r="11" spans="1:11" s="307" customFormat="1" ht="18">
      <c r="A11" s="311" t="s">
        <v>334</v>
      </c>
      <c r="B11" s="312" t="s">
        <v>195</v>
      </c>
      <c r="C11" s="311" t="s">
        <v>335</v>
      </c>
      <c r="D11" s="311" t="s">
        <v>336</v>
      </c>
      <c r="E11" s="312" t="s">
        <v>198</v>
      </c>
      <c r="F11" s="311" t="s">
        <v>313</v>
      </c>
      <c r="G11" s="311" t="s">
        <v>337</v>
      </c>
      <c r="H11" s="311" t="s">
        <v>338</v>
      </c>
      <c r="I11" s="311" t="s">
        <v>339</v>
      </c>
      <c r="J11" s="313" t="s">
        <v>339</v>
      </c>
      <c r="K11" s="314" t="s">
        <v>340</v>
      </c>
    </row>
    <row r="12" spans="1:11" s="307" customFormat="1" ht="18">
      <c r="A12" s="311" t="s">
        <v>341</v>
      </c>
      <c r="B12" s="312" t="s">
        <v>203</v>
      </c>
      <c r="C12" s="311" t="s">
        <v>342</v>
      </c>
      <c r="D12" s="311" t="s">
        <v>343</v>
      </c>
      <c r="E12" s="312" t="s">
        <v>206</v>
      </c>
      <c r="F12" s="311" t="s">
        <v>313</v>
      </c>
      <c r="G12" s="311" t="s">
        <v>337</v>
      </c>
      <c r="H12" s="311" t="s">
        <v>338</v>
      </c>
      <c r="I12" s="311" t="s">
        <v>339</v>
      </c>
      <c r="J12" s="313" t="s">
        <v>339</v>
      </c>
      <c r="K12" s="314" t="s">
        <v>344</v>
      </c>
    </row>
    <row r="13" spans="1:11" s="307" customFormat="1" ht="18">
      <c r="A13" s="311" t="s">
        <v>345</v>
      </c>
      <c r="B13" s="312" t="s">
        <v>209</v>
      </c>
      <c r="C13" s="311" t="s">
        <v>346</v>
      </c>
      <c r="D13" s="311" t="s">
        <v>347</v>
      </c>
      <c r="E13" s="312" t="s">
        <v>206</v>
      </c>
      <c r="F13" s="311" t="s">
        <v>313</v>
      </c>
      <c r="G13" s="311" t="s">
        <v>337</v>
      </c>
      <c r="H13" s="311" t="s">
        <v>338</v>
      </c>
      <c r="I13" s="311" t="s">
        <v>339</v>
      </c>
      <c r="J13" s="313" t="s">
        <v>339</v>
      </c>
      <c r="K13" s="314" t="s">
        <v>348</v>
      </c>
    </row>
    <row r="14" spans="1:11" s="307" customFormat="1" ht="18">
      <c r="A14" s="311" t="s">
        <v>349</v>
      </c>
      <c r="B14" s="312" t="s">
        <v>214</v>
      </c>
      <c r="C14" s="311" t="s">
        <v>350</v>
      </c>
      <c r="D14" s="311" t="s">
        <v>351</v>
      </c>
      <c r="E14" s="312" t="s">
        <v>217</v>
      </c>
      <c r="F14" s="311" t="s">
        <v>301</v>
      </c>
      <c r="G14" s="311" t="s">
        <v>337</v>
      </c>
      <c r="H14" s="311" t="s">
        <v>303</v>
      </c>
      <c r="I14" s="311" t="s">
        <v>352</v>
      </c>
      <c r="J14" s="313" t="s">
        <v>352</v>
      </c>
      <c r="K14" s="314" t="s">
        <v>353</v>
      </c>
    </row>
    <row r="15" spans="1:11" s="307" customFormat="1">
      <c r="A15" s="311" t="s">
        <v>354</v>
      </c>
      <c r="B15" s="312" t="s">
        <v>220</v>
      </c>
      <c r="C15" s="311" t="s">
        <v>355</v>
      </c>
      <c r="D15" s="311" t="s">
        <v>356</v>
      </c>
      <c r="E15" s="312" t="s">
        <v>223</v>
      </c>
      <c r="F15" s="311" t="s">
        <v>301</v>
      </c>
      <c r="G15" s="311" t="s">
        <v>337</v>
      </c>
      <c r="H15" s="311" t="s">
        <v>303</v>
      </c>
      <c r="I15" s="311" t="s">
        <v>352</v>
      </c>
      <c r="J15" s="313" t="s">
        <v>352</v>
      </c>
      <c r="K15" s="314" t="s">
        <v>357</v>
      </c>
    </row>
    <row r="16" spans="1:11" s="307" customFormat="1">
      <c r="A16" s="311" t="s">
        <v>358</v>
      </c>
      <c r="B16" s="312" t="s">
        <v>226</v>
      </c>
      <c r="C16" s="311" t="s">
        <v>359</v>
      </c>
      <c r="D16" s="311" t="s">
        <v>360</v>
      </c>
      <c r="E16" s="312" t="s">
        <v>229</v>
      </c>
      <c r="F16" s="311" t="s">
        <v>301</v>
      </c>
      <c r="G16" s="311" t="s">
        <v>337</v>
      </c>
      <c r="H16" s="311" t="s">
        <v>303</v>
      </c>
      <c r="I16" s="311" t="s">
        <v>352</v>
      </c>
      <c r="J16" s="313" t="s">
        <v>352</v>
      </c>
      <c r="K16" s="314" t="s">
        <v>361</v>
      </c>
    </row>
    <row r="17" spans="1:11" s="307" customFormat="1">
      <c r="A17" s="311" t="s">
        <v>362</v>
      </c>
      <c r="B17" s="312" t="s">
        <v>232</v>
      </c>
      <c r="C17" s="311" t="s">
        <v>363</v>
      </c>
      <c r="D17" s="311" t="s">
        <v>364</v>
      </c>
      <c r="E17" s="312" t="s">
        <v>235</v>
      </c>
      <c r="F17" s="311" t="s">
        <v>313</v>
      </c>
      <c r="G17" s="311" t="s">
        <v>302</v>
      </c>
      <c r="H17" s="311" t="s">
        <v>314</v>
      </c>
      <c r="I17" s="311" t="s">
        <v>319</v>
      </c>
      <c r="J17" s="313" t="s">
        <v>319</v>
      </c>
      <c r="K17" s="314" t="s">
        <v>365</v>
      </c>
    </row>
    <row r="18" spans="1:11" s="307" customFormat="1" ht="18">
      <c r="A18" s="311" t="s">
        <v>366</v>
      </c>
      <c r="B18" s="312" t="s">
        <v>238</v>
      </c>
      <c r="C18" s="311" t="s">
        <v>367</v>
      </c>
      <c r="D18" s="311" t="s">
        <v>368</v>
      </c>
      <c r="E18" s="312" t="s">
        <v>241</v>
      </c>
      <c r="F18" s="311" t="s">
        <v>301</v>
      </c>
      <c r="G18" s="311" t="s">
        <v>302</v>
      </c>
      <c r="H18" s="311" t="s">
        <v>303</v>
      </c>
      <c r="I18" s="311" t="s">
        <v>352</v>
      </c>
      <c r="J18" s="313" t="s">
        <v>352</v>
      </c>
      <c r="K18" s="314" t="s">
        <v>369</v>
      </c>
    </row>
    <row r="19" spans="1:11" s="307" customFormat="1" ht="18">
      <c r="A19" s="311" t="s">
        <v>370</v>
      </c>
      <c r="B19" s="312" t="s">
        <v>244</v>
      </c>
      <c r="C19" s="311" t="s">
        <v>371</v>
      </c>
      <c r="D19" s="311" t="s">
        <v>372</v>
      </c>
      <c r="E19" s="312" t="s">
        <v>247</v>
      </c>
      <c r="F19" s="311" t="s">
        <v>313</v>
      </c>
      <c r="G19" s="311" t="s">
        <v>302</v>
      </c>
      <c r="H19" s="311" t="s">
        <v>324</v>
      </c>
      <c r="I19" s="311" t="s">
        <v>373</v>
      </c>
      <c r="J19" s="313" t="s">
        <v>373</v>
      </c>
      <c r="K19" s="314" t="s">
        <v>374</v>
      </c>
    </row>
    <row r="20" spans="1:11" s="307" customFormat="1" ht="18">
      <c r="A20" s="311" t="s">
        <v>375</v>
      </c>
      <c r="B20" s="312" t="s">
        <v>250</v>
      </c>
      <c r="C20" s="311" t="s">
        <v>376</v>
      </c>
      <c r="D20" s="311" t="s">
        <v>377</v>
      </c>
      <c r="E20" s="312" t="s">
        <v>253</v>
      </c>
      <c r="F20" s="311" t="s">
        <v>313</v>
      </c>
      <c r="G20" s="311" t="s">
        <v>337</v>
      </c>
      <c r="H20" s="311" t="s">
        <v>324</v>
      </c>
      <c r="I20" s="311" t="s">
        <v>373</v>
      </c>
      <c r="J20" s="313" t="s">
        <v>373</v>
      </c>
      <c r="K20" s="314" t="s">
        <v>378</v>
      </c>
    </row>
    <row r="21" spans="1:11" s="307" customFormat="1" ht="18">
      <c r="A21" s="311" t="s">
        <v>379</v>
      </c>
      <c r="B21" s="312" t="s">
        <v>256</v>
      </c>
      <c r="C21" s="311" t="s">
        <v>380</v>
      </c>
      <c r="D21" s="311" t="s">
        <v>381</v>
      </c>
      <c r="E21" s="312" t="s">
        <v>259</v>
      </c>
      <c r="F21" s="311" t="s">
        <v>313</v>
      </c>
      <c r="G21" s="311" t="s">
        <v>337</v>
      </c>
      <c r="H21" s="311" t="s">
        <v>324</v>
      </c>
      <c r="I21" s="311" t="s">
        <v>325</v>
      </c>
      <c r="J21" s="313" t="s">
        <v>325</v>
      </c>
      <c r="K21" s="314" t="s">
        <v>382</v>
      </c>
    </row>
    <row r="22" spans="1:11" s="307" customFormat="1">
      <c r="A22" s="311" t="s">
        <v>383</v>
      </c>
      <c r="B22" s="312" t="s">
        <v>262</v>
      </c>
      <c r="C22" s="311" t="s">
        <v>384</v>
      </c>
      <c r="D22" s="311" t="s">
        <v>385</v>
      </c>
      <c r="E22" s="312" t="s">
        <v>265</v>
      </c>
      <c r="F22" s="311" t="s">
        <v>313</v>
      </c>
      <c r="G22" s="311" t="s">
        <v>337</v>
      </c>
      <c r="H22" s="311" t="s">
        <v>324</v>
      </c>
      <c r="I22" s="311" t="s">
        <v>325</v>
      </c>
      <c r="J22" s="313" t="s">
        <v>325</v>
      </c>
      <c r="K22" s="314" t="s">
        <v>386</v>
      </c>
    </row>
    <row r="23" spans="1:11" s="307" customFormat="1">
      <c r="A23" s="311" t="s">
        <v>387</v>
      </c>
      <c r="B23" s="312" t="s">
        <v>268</v>
      </c>
      <c r="C23" s="311" t="s">
        <v>388</v>
      </c>
      <c r="D23" s="311" t="s">
        <v>389</v>
      </c>
      <c r="E23" s="312" t="s">
        <v>271</v>
      </c>
      <c r="F23" s="311" t="s">
        <v>313</v>
      </c>
      <c r="G23" s="311" t="s">
        <v>337</v>
      </c>
      <c r="H23" s="311" t="s">
        <v>324</v>
      </c>
      <c r="I23" s="311" t="s">
        <v>325</v>
      </c>
      <c r="J23" s="313" t="s">
        <v>325</v>
      </c>
      <c r="K23" s="314" t="s">
        <v>390</v>
      </c>
    </row>
    <row r="24" spans="1:11" s="307" customFormat="1" ht="18">
      <c r="A24" s="311" t="s">
        <v>391</v>
      </c>
      <c r="B24" s="312" t="s">
        <v>273</v>
      </c>
      <c r="C24" s="311" t="s">
        <v>392</v>
      </c>
      <c r="D24" s="311" t="s">
        <v>393</v>
      </c>
      <c r="E24" s="312" t="s">
        <v>276</v>
      </c>
      <c r="F24" s="311" t="s">
        <v>313</v>
      </c>
      <c r="G24" s="311" t="s">
        <v>302</v>
      </c>
      <c r="H24" s="311" t="s">
        <v>314</v>
      </c>
      <c r="I24" s="311" t="s">
        <v>319</v>
      </c>
      <c r="J24" s="313" t="s">
        <v>319</v>
      </c>
      <c r="K24" s="314" t="s">
        <v>365</v>
      </c>
    </row>
    <row r="25" spans="1:11" s="307" customFormat="1">
      <c r="A25" s="311" t="s">
        <v>394</v>
      </c>
      <c r="B25" s="312" t="s">
        <v>278</v>
      </c>
      <c r="C25" s="311" t="s">
        <v>395</v>
      </c>
      <c r="D25" s="311" t="s">
        <v>396</v>
      </c>
      <c r="E25" s="312" t="s">
        <v>281</v>
      </c>
      <c r="F25" s="311" t="s">
        <v>313</v>
      </c>
      <c r="G25" s="311" t="s">
        <v>302</v>
      </c>
      <c r="H25" s="311" t="s">
        <v>314</v>
      </c>
      <c r="I25" s="311" t="s">
        <v>319</v>
      </c>
      <c r="J25" s="313" t="s">
        <v>319</v>
      </c>
      <c r="K25" s="314" t="s">
        <v>397</v>
      </c>
    </row>
    <row r="26" spans="1:11" s="307" customFormat="1">
      <c r="A26" s="311" t="s">
        <v>398</v>
      </c>
      <c r="B26" s="312" t="s">
        <v>284</v>
      </c>
      <c r="C26" s="311" t="s">
        <v>399</v>
      </c>
      <c r="D26" s="315"/>
      <c r="E26" s="312"/>
      <c r="F26" s="311" t="s">
        <v>313</v>
      </c>
      <c r="G26" s="311" t="s">
        <v>302</v>
      </c>
      <c r="H26" s="311" t="s">
        <v>314</v>
      </c>
      <c r="I26" s="311" t="s">
        <v>315</v>
      </c>
      <c r="J26" s="309" t="s">
        <v>315</v>
      </c>
      <c r="K26" s="310" t="s">
        <v>400</v>
      </c>
    </row>
  </sheetData>
  <pageMargins left="0.7" right="0.7" top="0.75" bottom="0.75" header="0.3" footer="0.3"/>
  <pageSetup paperSize="9" scale="8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E385B-A95D-4905-9E35-E9D38D2B6017}">
  <sheetPr>
    <pageSetUpPr fitToPage="1"/>
  </sheetPr>
  <dimension ref="A1:K26"/>
  <sheetViews>
    <sheetView view="pageBreakPreview" topLeftCell="A14" zoomScale="70" zoomScaleNormal="100" zoomScaleSheetLayoutView="70" workbookViewId="0">
      <selection activeCell="E10" sqref="E10"/>
    </sheetView>
  </sheetViews>
  <sheetFormatPr defaultColWidth="9.140625" defaultRowHeight="15.75"/>
  <cols>
    <col min="1" max="1" width="35.85546875" style="324" customWidth="1"/>
    <col min="2" max="2" width="27.42578125" style="324" customWidth="1"/>
    <col min="3" max="3" width="9.85546875" style="324" bestFit="1" customWidth="1"/>
    <col min="4" max="4" width="35.85546875" style="326" customWidth="1"/>
    <col min="5" max="5" width="26.140625" style="324" customWidth="1"/>
    <col min="6" max="6" width="9.85546875" style="326" bestFit="1" customWidth="1"/>
    <col min="7" max="7" width="5.85546875" style="326" bestFit="1" customWidth="1"/>
    <col min="8" max="8" width="12.42578125" style="326" bestFit="1" customWidth="1"/>
    <col min="9" max="11" width="9.42578125" style="326" customWidth="1"/>
    <col min="12" max="16384" width="9.140625" style="326"/>
  </cols>
  <sheetData>
    <row r="1" spans="1:11" s="342" customFormat="1" ht="21">
      <c r="A1" s="342" t="s">
        <v>294</v>
      </c>
      <c r="B1" s="343"/>
      <c r="D1" s="342" t="s">
        <v>401</v>
      </c>
      <c r="E1" s="343"/>
    </row>
    <row r="2" spans="1:11" s="346" customFormat="1" ht="21">
      <c r="A2" s="352" t="s">
        <v>402</v>
      </c>
      <c r="B2" s="353"/>
      <c r="E2" s="353"/>
    </row>
    <row r="3" spans="1:11" s="350" customFormat="1">
      <c r="A3" s="347" t="s">
        <v>142</v>
      </c>
      <c r="B3" s="348"/>
      <c r="C3" s="349" t="s">
        <v>143</v>
      </c>
      <c r="D3" s="349" t="s">
        <v>144</v>
      </c>
      <c r="E3" s="323"/>
      <c r="F3" s="349" t="s">
        <v>145</v>
      </c>
      <c r="G3" s="349" t="s">
        <v>146</v>
      </c>
      <c r="H3" s="349" t="s">
        <v>119</v>
      </c>
      <c r="I3" s="349" t="s">
        <v>297</v>
      </c>
      <c r="J3" s="349" t="s">
        <v>38</v>
      </c>
      <c r="K3" s="349" t="s">
        <v>39</v>
      </c>
    </row>
    <row r="4" spans="1:11" s="327" customFormat="1" ht="30">
      <c r="A4" s="332" t="s">
        <v>403</v>
      </c>
      <c r="B4" s="331" t="s">
        <v>149</v>
      </c>
      <c r="C4" s="330" t="s">
        <v>404</v>
      </c>
      <c r="D4" s="330" t="s">
        <v>405</v>
      </c>
      <c r="E4" s="331" t="s">
        <v>152</v>
      </c>
      <c r="F4" s="330" t="s">
        <v>406</v>
      </c>
      <c r="G4" s="330" t="s">
        <v>407</v>
      </c>
      <c r="H4" s="330" t="s">
        <v>408</v>
      </c>
      <c r="I4" s="330" t="s">
        <v>409</v>
      </c>
      <c r="J4" s="330" t="s">
        <v>410</v>
      </c>
      <c r="K4" s="351" t="s">
        <v>411</v>
      </c>
    </row>
    <row r="5" spans="1:11" s="327" customFormat="1" ht="30">
      <c r="A5" s="332" t="s">
        <v>412</v>
      </c>
      <c r="B5" s="331" t="s">
        <v>158</v>
      </c>
      <c r="C5" s="330" t="s">
        <v>413</v>
      </c>
      <c r="D5" s="330" t="s">
        <v>414</v>
      </c>
      <c r="E5" s="331" t="s">
        <v>161</v>
      </c>
      <c r="F5" s="330" t="s">
        <v>406</v>
      </c>
      <c r="G5" s="330" t="s">
        <v>407</v>
      </c>
      <c r="H5" s="330" t="s">
        <v>408</v>
      </c>
      <c r="I5" s="330" t="s">
        <v>415</v>
      </c>
      <c r="J5" s="330" t="s">
        <v>416</v>
      </c>
      <c r="K5" s="351" t="s">
        <v>417</v>
      </c>
    </row>
    <row r="6" spans="1:11" s="327" customFormat="1" ht="30">
      <c r="A6" s="332" t="s">
        <v>418</v>
      </c>
      <c r="B6" s="331" t="s">
        <v>164</v>
      </c>
      <c r="C6" s="330" t="s">
        <v>419</v>
      </c>
      <c r="D6" s="330" t="s">
        <v>420</v>
      </c>
      <c r="E6" s="331" t="s">
        <v>167</v>
      </c>
      <c r="F6" s="330" t="s">
        <v>421</v>
      </c>
      <c r="G6" s="330" t="s">
        <v>407</v>
      </c>
      <c r="H6" s="330" t="s">
        <v>422</v>
      </c>
      <c r="I6" s="330" t="s">
        <v>423</v>
      </c>
      <c r="J6" s="330" t="s">
        <v>424</v>
      </c>
      <c r="K6" s="351" t="s">
        <v>425</v>
      </c>
    </row>
    <row r="7" spans="1:11" s="327" customFormat="1" ht="30">
      <c r="A7" s="332" t="s">
        <v>426</v>
      </c>
      <c r="B7" s="331" t="s">
        <v>172</v>
      </c>
      <c r="C7" s="330" t="s">
        <v>427</v>
      </c>
      <c r="D7" s="330" t="s">
        <v>420</v>
      </c>
      <c r="E7" s="331" t="s">
        <v>167</v>
      </c>
      <c r="F7" s="330" t="s">
        <v>421</v>
      </c>
      <c r="G7" s="330" t="s">
        <v>407</v>
      </c>
      <c r="H7" s="330" t="s">
        <v>422</v>
      </c>
      <c r="I7" s="330" t="s">
        <v>428</v>
      </c>
      <c r="J7" s="330" t="s">
        <v>428</v>
      </c>
      <c r="K7" s="351" t="s">
        <v>428</v>
      </c>
    </row>
    <row r="8" spans="1:11" s="327" customFormat="1" ht="30">
      <c r="A8" s="332" t="s">
        <v>429</v>
      </c>
      <c r="B8" s="331" t="s">
        <v>177</v>
      </c>
      <c r="C8" s="330" t="s">
        <v>430</v>
      </c>
      <c r="D8" s="330" t="s">
        <v>431</v>
      </c>
      <c r="E8" s="331" t="s">
        <v>180</v>
      </c>
      <c r="F8" s="330" t="s">
        <v>421</v>
      </c>
      <c r="G8" s="330" t="s">
        <v>407</v>
      </c>
      <c r="H8" s="330" t="s">
        <v>432</v>
      </c>
      <c r="I8" s="330" t="s">
        <v>433</v>
      </c>
      <c r="J8" s="330" t="s">
        <v>434</v>
      </c>
      <c r="K8" s="351" t="s">
        <v>435</v>
      </c>
    </row>
    <row r="9" spans="1:11" s="327" customFormat="1" ht="30">
      <c r="A9" s="332" t="s">
        <v>436</v>
      </c>
      <c r="B9" s="331" t="s">
        <v>184</v>
      </c>
      <c r="C9" s="330" t="s">
        <v>437</v>
      </c>
      <c r="D9" s="330" t="s">
        <v>438</v>
      </c>
      <c r="E9" s="331" t="s">
        <v>187</v>
      </c>
      <c r="F9" s="330" t="s">
        <v>421</v>
      </c>
      <c r="G9" s="330" t="s">
        <v>407</v>
      </c>
      <c r="H9" s="330" t="s">
        <v>422</v>
      </c>
      <c r="I9" s="330" t="s">
        <v>408</v>
      </c>
      <c r="J9" s="330" t="s">
        <v>408</v>
      </c>
      <c r="K9" s="351" t="s">
        <v>408</v>
      </c>
    </row>
    <row r="10" spans="1:11" s="327" customFormat="1" ht="30">
      <c r="A10" s="332" t="s">
        <v>439</v>
      </c>
      <c r="B10" s="331" t="s">
        <v>189</v>
      </c>
      <c r="C10" s="330" t="s">
        <v>440</v>
      </c>
      <c r="D10" s="330" t="s">
        <v>441</v>
      </c>
      <c r="E10" s="331" t="s">
        <v>192</v>
      </c>
      <c r="F10" s="330" t="s">
        <v>421</v>
      </c>
      <c r="G10" s="330" t="s">
        <v>407</v>
      </c>
      <c r="H10" s="330" t="s">
        <v>432</v>
      </c>
      <c r="I10" s="330" t="s">
        <v>442</v>
      </c>
      <c r="J10" s="330" t="s">
        <v>442</v>
      </c>
      <c r="K10" s="351" t="s">
        <v>442</v>
      </c>
    </row>
    <row r="11" spans="1:11" s="327" customFormat="1" ht="30">
      <c r="A11" s="332" t="s">
        <v>443</v>
      </c>
      <c r="B11" s="331" t="s">
        <v>195</v>
      </c>
      <c r="C11" s="330" t="s">
        <v>444</v>
      </c>
      <c r="D11" s="330" t="s">
        <v>445</v>
      </c>
      <c r="E11" s="331" t="s">
        <v>198</v>
      </c>
      <c r="F11" s="330" t="s">
        <v>421</v>
      </c>
      <c r="G11" s="330" t="s">
        <v>446</v>
      </c>
      <c r="H11" s="330" t="s">
        <v>447</v>
      </c>
      <c r="I11" s="330" t="s">
        <v>448</v>
      </c>
      <c r="J11" s="330" t="s">
        <v>449</v>
      </c>
      <c r="K11" s="351" t="s">
        <v>450</v>
      </c>
    </row>
    <row r="12" spans="1:11" s="327" customFormat="1" ht="30">
      <c r="A12" s="332" t="s">
        <v>451</v>
      </c>
      <c r="B12" s="331" t="s">
        <v>203</v>
      </c>
      <c r="C12" s="330" t="s">
        <v>452</v>
      </c>
      <c r="D12" s="330" t="s">
        <v>453</v>
      </c>
      <c r="E12" s="331" t="s">
        <v>206</v>
      </c>
      <c r="F12" s="330" t="s">
        <v>421</v>
      </c>
      <c r="G12" s="330" t="s">
        <v>446</v>
      </c>
      <c r="H12" s="330" t="s">
        <v>447</v>
      </c>
      <c r="I12" s="330" t="s">
        <v>454</v>
      </c>
      <c r="J12" s="330" t="s">
        <v>455</v>
      </c>
      <c r="K12" s="351" t="s">
        <v>456</v>
      </c>
    </row>
    <row r="13" spans="1:11" s="327" customFormat="1" ht="30">
      <c r="A13" s="332" t="s">
        <v>457</v>
      </c>
      <c r="B13" s="331" t="s">
        <v>209</v>
      </c>
      <c r="C13" s="330" t="s">
        <v>458</v>
      </c>
      <c r="D13" s="330" t="s">
        <v>459</v>
      </c>
      <c r="E13" s="331" t="s">
        <v>206</v>
      </c>
      <c r="F13" s="330" t="s">
        <v>421</v>
      </c>
      <c r="G13" s="330" t="s">
        <v>446</v>
      </c>
      <c r="H13" s="330" t="s">
        <v>447</v>
      </c>
      <c r="I13" s="330" t="s">
        <v>460</v>
      </c>
      <c r="J13" s="330" t="s">
        <v>448</v>
      </c>
      <c r="K13" s="351" t="s">
        <v>449</v>
      </c>
    </row>
    <row r="14" spans="1:11" s="327" customFormat="1" ht="30">
      <c r="A14" s="332" t="s">
        <v>461</v>
      </c>
      <c r="B14" s="331" t="s">
        <v>214</v>
      </c>
      <c r="C14" s="330" t="s">
        <v>462</v>
      </c>
      <c r="D14" s="330" t="s">
        <v>463</v>
      </c>
      <c r="E14" s="331" t="s">
        <v>217</v>
      </c>
      <c r="F14" s="330" t="s">
        <v>406</v>
      </c>
      <c r="G14" s="330" t="s">
        <v>446</v>
      </c>
      <c r="H14" s="330" t="s">
        <v>408</v>
      </c>
      <c r="I14" s="330" t="s">
        <v>464</v>
      </c>
      <c r="J14" s="330" t="s">
        <v>465</v>
      </c>
      <c r="K14" s="351" t="s">
        <v>466</v>
      </c>
    </row>
    <row r="15" spans="1:11" s="327" customFormat="1" ht="30">
      <c r="A15" s="332" t="s">
        <v>467</v>
      </c>
      <c r="B15" s="331" t="s">
        <v>220</v>
      </c>
      <c r="C15" s="330" t="s">
        <v>468</v>
      </c>
      <c r="D15" s="330" t="s">
        <v>469</v>
      </c>
      <c r="E15" s="331" t="s">
        <v>223</v>
      </c>
      <c r="F15" s="330" t="s">
        <v>406</v>
      </c>
      <c r="G15" s="330" t="s">
        <v>446</v>
      </c>
      <c r="H15" s="330" t="s">
        <v>408</v>
      </c>
      <c r="I15" s="330" t="s">
        <v>470</v>
      </c>
      <c r="J15" s="330" t="s">
        <v>450</v>
      </c>
      <c r="K15" s="351" t="s">
        <v>471</v>
      </c>
    </row>
    <row r="16" spans="1:11" s="327" customFormat="1">
      <c r="A16" s="332" t="s">
        <v>472</v>
      </c>
      <c r="B16" s="331" t="s">
        <v>226</v>
      </c>
      <c r="C16" s="330" t="s">
        <v>473</v>
      </c>
      <c r="D16" s="330" t="s">
        <v>474</v>
      </c>
      <c r="E16" s="331" t="s">
        <v>229</v>
      </c>
      <c r="F16" s="330" t="s">
        <v>406</v>
      </c>
      <c r="G16" s="330" t="s">
        <v>446</v>
      </c>
      <c r="H16" s="330" t="s">
        <v>408</v>
      </c>
      <c r="I16" s="330" t="s">
        <v>475</v>
      </c>
      <c r="J16" s="330" t="s">
        <v>476</v>
      </c>
      <c r="K16" s="351" t="s">
        <v>448</v>
      </c>
    </row>
    <row r="17" spans="1:11" s="327" customFormat="1" ht="30">
      <c r="A17" s="332" t="s">
        <v>477</v>
      </c>
      <c r="B17" s="331" t="s">
        <v>232</v>
      </c>
      <c r="C17" s="330" t="s">
        <v>478</v>
      </c>
      <c r="D17" s="330" t="s">
        <v>479</v>
      </c>
      <c r="E17" s="331" t="s">
        <v>235</v>
      </c>
      <c r="F17" s="330" t="s">
        <v>421</v>
      </c>
      <c r="G17" s="330" t="s">
        <v>407</v>
      </c>
      <c r="H17" s="330" t="s">
        <v>422</v>
      </c>
      <c r="I17" s="330" t="s">
        <v>480</v>
      </c>
      <c r="J17" s="330" t="s">
        <v>480</v>
      </c>
      <c r="K17" s="351" t="s">
        <v>480</v>
      </c>
    </row>
    <row r="18" spans="1:11" s="327" customFormat="1" ht="45">
      <c r="A18" s="332" t="s">
        <v>481</v>
      </c>
      <c r="B18" s="331" t="s">
        <v>238</v>
      </c>
      <c r="C18" s="330" t="s">
        <v>482</v>
      </c>
      <c r="D18" s="330" t="s">
        <v>483</v>
      </c>
      <c r="E18" s="331" t="s">
        <v>241</v>
      </c>
      <c r="F18" s="330" t="s">
        <v>406</v>
      </c>
      <c r="G18" s="330" t="s">
        <v>407</v>
      </c>
      <c r="H18" s="330" t="s">
        <v>408</v>
      </c>
      <c r="I18" s="330" t="s">
        <v>484</v>
      </c>
      <c r="J18" s="330" t="s">
        <v>485</v>
      </c>
      <c r="K18" s="351" t="s">
        <v>486</v>
      </c>
    </row>
    <row r="19" spans="1:11" s="327" customFormat="1" ht="30">
      <c r="A19" s="332" t="s">
        <v>487</v>
      </c>
      <c r="B19" s="331" t="s">
        <v>244</v>
      </c>
      <c r="C19" s="330" t="s">
        <v>488</v>
      </c>
      <c r="D19" s="330" t="s">
        <v>489</v>
      </c>
      <c r="E19" s="331" t="s">
        <v>247</v>
      </c>
      <c r="F19" s="330" t="s">
        <v>421</v>
      </c>
      <c r="G19" s="330" t="s">
        <v>407</v>
      </c>
      <c r="H19" s="330" t="s">
        <v>432</v>
      </c>
      <c r="I19" s="330" t="s">
        <v>490</v>
      </c>
      <c r="J19" s="330" t="s">
        <v>491</v>
      </c>
      <c r="K19" s="351" t="s">
        <v>492</v>
      </c>
    </row>
    <row r="20" spans="1:11" s="327" customFormat="1" ht="30">
      <c r="A20" s="332" t="s">
        <v>493</v>
      </c>
      <c r="B20" s="331" t="s">
        <v>250</v>
      </c>
      <c r="C20" s="330" t="s">
        <v>494</v>
      </c>
      <c r="D20" s="330" t="s">
        <v>495</v>
      </c>
      <c r="E20" s="331" t="s">
        <v>253</v>
      </c>
      <c r="F20" s="330" t="s">
        <v>421</v>
      </c>
      <c r="G20" s="330" t="s">
        <v>446</v>
      </c>
      <c r="H20" s="330" t="s">
        <v>432</v>
      </c>
      <c r="I20" s="330" t="s">
        <v>496</v>
      </c>
      <c r="J20" s="330" t="s">
        <v>497</v>
      </c>
      <c r="K20" s="351" t="s">
        <v>498</v>
      </c>
    </row>
    <row r="21" spans="1:11" s="327" customFormat="1" ht="30">
      <c r="A21" s="332" t="s">
        <v>499</v>
      </c>
      <c r="B21" s="331" t="s">
        <v>256</v>
      </c>
      <c r="C21" s="330" t="s">
        <v>500</v>
      </c>
      <c r="D21" s="330" t="s">
        <v>501</v>
      </c>
      <c r="E21" s="331" t="s">
        <v>259</v>
      </c>
      <c r="F21" s="330" t="s">
        <v>421</v>
      </c>
      <c r="G21" s="330" t="s">
        <v>446</v>
      </c>
      <c r="H21" s="330" t="s">
        <v>432</v>
      </c>
      <c r="I21" s="330" t="s">
        <v>502</v>
      </c>
      <c r="J21" s="330" t="s">
        <v>503</v>
      </c>
      <c r="K21" s="351" t="s">
        <v>433</v>
      </c>
    </row>
    <row r="22" spans="1:11" s="327" customFormat="1">
      <c r="A22" s="332" t="s">
        <v>504</v>
      </c>
      <c r="B22" s="331" t="s">
        <v>262</v>
      </c>
      <c r="C22" s="330" t="s">
        <v>505</v>
      </c>
      <c r="D22" s="330" t="s">
        <v>506</v>
      </c>
      <c r="E22" s="331" t="s">
        <v>265</v>
      </c>
      <c r="F22" s="330" t="s">
        <v>421</v>
      </c>
      <c r="G22" s="330" t="s">
        <v>446</v>
      </c>
      <c r="H22" s="330" t="s">
        <v>432</v>
      </c>
      <c r="I22" s="330" t="s">
        <v>507</v>
      </c>
      <c r="J22" s="330" t="s">
        <v>508</v>
      </c>
      <c r="K22" s="351" t="s">
        <v>509</v>
      </c>
    </row>
    <row r="23" spans="1:11" s="327" customFormat="1">
      <c r="A23" s="332" t="s">
        <v>510</v>
      </c>
      <c r="B23" s="331" t="s">
        <v>268</v>
      </c>
      <c r="C23" s="330" t="s">
        <v>511</v>
      </c>
      <c r="D23" s="330" t="s">
        <v>512</v>
      </c>
      <c r="E23" s="331" t="s">
        <v>271</v>
      </c>
      <c r="F23" s="330" t="s">
        <v>421</v>
      </c>
      <c r="G23" s="330" t="s">
        <v>446</v>
      </c>
      <c r="H23" s="330" t="s">
        <v>432</v>
      </c>
      <c r="I23" s="330" t="s">
        <v>513</v>
      </c>
      <c r="J23" s="330" t="s">
        <v>514</v>
      </c>
      <c r="K23" s="351" t="s">
        <v>423</v>
      </c>
    </row>
    <row r="24" spans="1:11" s="327" customFormat="1" ht="30">
      <c r="A24" s="332" t="s">
        <v>515</v>
      </c>
      <c r="B24" s="331" t="s">
        <v>273</v>
      </c>
      <c r="C24" s="330" t="s">
        <v>516</v>
      </c>
      <c r="D24" s="330" t="s">
        <v>517</v>
      </c>
      <c r="E24" s="331" t="s">
        <v>276</v>
      </c>
      <c r="F24" s="330" t="s">
        <v>421</v>
      </c>
      <c r="G24" s="330" t="s">
        <v>407</v>
      </c>
      <c r="H24" s="330" t="s">
        <v>422</v>
      </c>
      <c r="I24" s="330" t="s">
        <v>480</v>
      </c>
      <c r="J24" s="330" t="s">
        <v>480</v>
      </c>
      <c r="K24" s="351" t="s">
        <v>480</v>
      </c>
    </row>
    <row r="25" spans="1:11" s="327" customFormat="1">
      <c r="A25" s="332" t="s">
        <v>518</v>
      </c>
      <c r="B25" s="331" t="s">
        <v>278</v>
      </c>
      <c r="C25" s="330" t="s">
        <v>519</v>
      </c>
      <c r="D25" s="330" t="s">
        <v>520</v>
      </c>
      <c r="E25" s="331" t="s">
        <v>281</v>
      </c>
      <c r="F25" s="330" t="s">
        <v>421</v>
      </c>
      <c r="G25" s="330" t="s">
        <v>407</v>
      </c>
      <c r="H25" s="330" t="s">
        <v>422</v>
      </c>
      <c r="I25" s="330" t="s">
        <v>521</v>
      </c>
      <c r="J25" s="330" t="s">
        <v>521</v>
      </c>
      <c r="K25" s="351" t="s">
        <v>521</v>
      </c>
    </row>
    <row r="26" spans="1:11" s="327" customFormat="1" ht="30">
      <c r="A26" s="332" t="s">
        <v>522</v>
      </c>
      <c r="B26" s="331" t="s">
        <v>284</v>
      </c>
      <c r="C26" s="330" t="s">
        <v>523</v>
      </c>
      <c r="D26" s="336"/>
      <c r="E26" s="331"/>
      <c r="F26" s="330" t="s">
        <v>421</v>
      </c>
      <c r="G26" s="330" t="s">
        <v>407</v>
      </c>
      <c r="H26" s="330" t="s">
        <v>422</v>
      </c>
      <c r="I26" s="330" t="s">
        <v>513</v>
      </c>
      <c r="J26" s="330" t="s">
        <v>524</v>
      </c>
      <c r="K26" s="351" t="s">
        <v>514</v>
      </c>
    </row>
  </sheetData>
  <pageMargins left="0.7" right="0.7" top="0.75" bottom="0.75" header="0.3" footer="0.3"/>
  <pageSetup paperSize="9" scale="6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36DC6-6A08-44E4-90CC-A214200FCEEA}">
  <sheetPr>
    <pageSetUpPr fitToPage="1"/>
  </sheetPr>
  <dimension ref="A1:C34"/>
  <sheetViews>
    <sheetView view="pageBreakPreview" topLeftCell="A55" zoomScaleNormal="70" zoomScaleSheetLayoutView="100" workbookViewId="0">
      <selection activeCell="H5" sqref="H5:M8"/>
    </sheetView>
  </sheetViews>
  <sheetFormatPr defaultRowHeight="15"/>
  <cols>
    <col min="1" max="1" width="163" style="303" customWidth="1"/>
  </cols>
  <sheetData>
    <row r="1" spans="1:3" s="356" customFormat="1" ht="26.25">
      <c r="A1" s="354" t="s">
        <v>525</v>
      </c>
      <c r="B1" s="355"/>
      <c r="C1" s="355"/>
    </row>
    <row r="2" spans="1:3" s="324" customFormat="1" ht="15.75">
      <c r="A2" s="321" t="s">
        <v>526</v>
      </c>
      <c r="B2" s="322"/>
    </row>
    <row r="3" spans="1:3" s="324" customFormat="1" ht="15.75">
      <c r="A3" s="321" t="s">
        <v>527</v>
      </c>
      <c r="B3" s="322"/>
    </row>
    <row r="4" spans="1:3" s="324" customFormat="1" ht="15.75">
      <c r="A4" s="322" t="s">
        <v>528</v>
      </c>
      <c r="B4" s="322"/>
      <c r="C4" s="322"/>
    </row>
    <row r="5" spans="1:3" s="322" customFormat="1" ht="15.75">
      <c r="A5" s="322" t="s">
        <v>529</v>
      </c>
    </row>
    <row r="6" spans="1:3" s="322" customFormat="1" ht="15.75">
      <c r="A6" s="323" t="s">
        <v>530</v>
      </c>
    </row>
    <row r="7" spans="1:3" s="322" customFormat="1" ht="15.75">
      <c r="A7" s="320" t="s">
        <v>531</v>
      </c>
    </row>
    <row r="8" spans="1:3" s="322" customFormat="1" ht="15.75">
      <c r="A8" s="321" t="s">
        <v>532</v>
      </c>
    </row>
    <row r="9" spans="1:3" s="322" customFormat="1" ht="15.75">
      <c r="A9" s="321" t="s">
        <v>533</v>
      </c>
    </row>
    <row r="10" spans="1:3" s="323" customFormat="1" ht="15.75">
      <c r="A10" s="320" t="s">
        <v>534</v>
      </c>
    </row>
    <row r="11" spans="1:3" s="322" customFormat="1" ht="15.75">
      <c r="A11" s="320" t="s">
        <v>535</v>
      </c>
    </row>
    <row r="12" spans="1:3" s="322" customFormat="1" ht="15.75">
      <c r="A12" s="321" t="s">
        <v>536</v>
      </c>
    </row>
    <row r="13" spans="1:3" s="322" customFormat="1" ht="15.75">
      <c r="A13" s="320" t="s">
        <v>537</v>
      </c>
    </row>
    <row r="14" spans="1:3" s="322" customFormat="1" ht="15.75">
      <c r="A14" s="321" t="s">
        <v>538</v>
      </c>
    </row>
    <row r="15" spans="1:3" s="322" customFormat="1" ht="15.75">
      <c r="A15" s="320" t="s">
        <v>539</v>
      </c>
    </row>
    <row r="16" spans="1:3" s="322" customFormat="1" ht="15.75">
      <c r="A16" s="321" t="s">
        <v>540</v>
      </c>
    </row>
    <row r="17" spans="1:1" s="322" customFormat="1" ht="15.75">
      <c r="A17" s="320" t="s">
        <v>541</v>
      </c>
    </row>
    <row r="18" spans="1:1" s="322" customFormat="1" ht="15.75">
      <c r="A18" s="321" t="s">
        <v>542</v>
      </c>
    </row>
    <row r="19" spans="1:1" s="322" customFormat="1" ht="15.75">
      <c r="A19" s="320" t="s">
        <v>543</v>
      </c>
    </row>
    <row r="20" spans="1:1" s="322" customFormat="1" ht="15.75">
      <c r="A20" s="322" t="s">
        <v>544</v>
      </c>
    </row>
    <row r="21" spans="1:1" s="322" customFormat="1" ht="15.75">
      <c r="A21" s="323" t="s">
        <v>545</v>
      </c>
    </row>
    <row r="22" spans="1:1" s="322" customFormat="1" ht="15.75">
      <c r="A22" s="321" t="s">
        <v>546</v>
      </c>
    </row>
    <row r="23" spans="1:1" s="322" customFormat="1" ht="15.75">
      <c r="A23" s="320" t="s">
        <v>547</v>
      </c>
    </row>
    <row r="24" spans="1:1" s="322" customFormat="1" ht="15.75">
      <c r="A24" s="321" t="s">
        <v>548</v>
      </c>
    </row>
    <row r="25" spans="1:1" s="322" customFormat="1" ht="15.75">
      <c r="A25" s="320" t="s">
        <v>549</v>
      </c>
    </row>
    <row r="26" spans="1:1" s="322" customFormat="1" ht="30">
      <c r="A26" s="321" t="s">
        <v>550</v>
      </c>
    </row>
    <row r="27" spans="1:1" s="322" customFormat="1" ht="31.5">
      <c r="A27" s="320" t="s">
        <v>551</v>
      </c>
    </row>
    <row r="28" spans="1:1" s="322" customFormat="1" ht="15.75">
      <c r="A28" s="321" t="s">
        <v>552</v>
      </c>
    </row>
    <row r="29" spans="1:1" s="322" customFormat="1" ht="15.75">
      <c r="A29" s="320" t="s">
        <v>553</v>
      </c>
    </row>
    <row r="30" spans="1:1" s="322" customFormat="1" ht="15.75">
      <c r="A30" s="321" t="s">
        <v>554</v>
      </c>
    </row>
    <row r="31" spans="1:1" s="322" customFormat="1" ht="15.75">
      <c r="A31" s="320" t="s">
        <v>555</v>
      </c>
    </row>
    <row r="32" spans="1:1" s="322" customFormat="1" ht="15.75">
      <c r="A32" s="321" t="s">
        <v>556</v>
      </c>
    </row>
    <row r="33" spans="1:3" s="322" customFormat="1" ht="15.75">
      <c r="A33" s="323" t="s">
        <v>557</v>
      </c>
    </row>
    <row r="34" spans="1:3">
      <c r="B34" s="307"/>
      <c r="C34" s="307"/>
    </row>
  </sheetData>
  <pageMargins left="0.25" right="0" top="0.61299868766404197" bottom="0.75" header="0" footer="0"/>
  <pageSetup paperSize="9" scale="61"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A1EB5-96D4-44EE-B86E-71F967CE6D4B}">
  <sheetPr>
    <pageSetUpPr fitToPage="1"/>
  </sheetPr>
  <dimension ref="A1:K16"/>
  <sheetViews>
    <sheetView view="pageBreakPreview" topLeftCell="A24" zoomScale="55" zoomScaleNormal="70" zoomScaleSheetLayoutView="55" workbookViewId="0">
      <selection activeCell="J19" sqref="J19"/>
    </sheetView>
  </sheetViews>
  <sheetFormatPr defaultRowHeight="15"/>
  <cols>
    <col min="1" max="1" width="163" customWidth="1"/>
  </cols>
  <sheetData>
    <row r="1" spans="1:11" s="357" customFormat="1" ht="18.75" customHeight="1">
      <c r="A1" s="325" t="s">
        <v>525</v>
      </c>
    </row>
    <row r="16" spans="1:11" ht="21">
      <c r="K16" s="344"/>
    </row>
  </sheetData>
  <pageMargins left="0.25" right="0" top="0.61299868766404197" bottom="0.75" header="0" footer="0"/>
  <pageSetup paperSize="9" scale="8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3B796-107C-431E-B20C-EBE8CF3E34C9}">
  <sheetPr>
    <pageSetUpPr fitToPage="1"/>
  </sheetPr>
  <dimension ref="A1:Q26"/>
  <sheetViews>
    <sheetView view="pageBreakPreview" topLeftCell="D1" zoomScale="70" zoomScaleNormal="100" zoomScaleSheetLayoutView="70" workbookViewId="0">
      <selection activeCell="J19" sqref="J19"/>
    </sheetView>
  </sheetViews>
  <sheetFormatPr defaultColWidth="9.140625" defaultRowHeight="15.75"/>
  <cols>
    <col min="1" max="1" width="19.85546875" style="326" customWidth="1"/>
    <col min="2" max="2" width="16.140625" style="326" customWidth="1"/>
    <col min="3" max="3" width="9.140625" style="326"/>
    <col min="4" max="4" width="18.85546875" style="326" customWidth="1"/>
    <col min="5" max="5" width="27" style="326" customWidth="1"/>
    <col min="6" max="12" width="9.140625" style="326"/>
    <col min="13" max="13" width="44.85546875" style="326" customWidth="1"/>
    <col min="14" max="16384" width="9.140625" style="326"/>
  </cols>
  <sheetData>
    <row r="1" spans="1:17" s="344" customFormat="1" ht="21">
      <c r="A1" s="342" t="s">
        <v>558</v>
      </c>
      <c r="B1" s="343"/>
      <c r="F1" s="342" t="s">
        <v>559</v>
      </c>
    </row>
    <row r="2" spans="1:17" s="346" customFormat="1" ht="21">
      <c r="A2" s="345" t="s">
        <v>402</v>
      </c>
    </row>
    <row r="3" spans="1:17" s="327" customFormat="1">
      <c r="A3" s="328" t="s">
        <v>560</v>
      </c>
      <c r="B3" s="329"/>
      <c r="C3" s="328" t="s">
        <v>561</v>
      </c>
      <c r="D3" s="328" t="s">
        <v>562</v>
      </c>
      <c r="E3" s="328"/>
      <c r="F3" s="328" t="s">
        <v>145</v>
      </c>
      <c r="G3" s="328" t="s">
        <v>146</v>
      </c>
      <c r="H3" s="328" t="s">
        <v>119</v>
      </c>
      <c r="I3" s="328" t="s">
        <v>563</v>
      </c>
      <c r="J3" s="328" t="s">
        <v>564</v>
      </c>
      <c r="K3" s="328" t="s">
        <v>565</v>
      </c>
      <c r="L3" s="328" t="s">
        <v>566</v>
      </c>
      <c r="M3" s="328" t="s">
        <v>567</v>
      </c>
      <c r="N3" s="328"/>
    </row>
    <row r="4" spans="1:17" s="327" customFormat="1" ht="30">
      <c r="A4" s="330" t="s">
        <v>403</v>
      </c>
      <c r="B4" s="331" t="s">
        <v>149</v>
      </c>
      <c r="C4" s="332" t="s">
        <v>568</v>
      </c>
      <c r="D4" s="332" t="s">
        <v>405</v>
      </c>
      <c r="E4" s="331" t="s">
        <v>152</v>
      </c>
      <c r="F4" s="332" t="s">
        <v>406</v>
      </c>
      <c r="G4" s="332" t="s">
        <v>569</v>
      </c>
      <c r="H4" s="330" t="s">
        <v>408</v>
      </c>
      <c r="I4" s="333" t="s">
        <v>570</v>
      </c>
      <c r="J4" s="334" t="s">
        <v>571</v>
      </c>
      <c r="K4" s="335" t="s">
        <v>572</v>
      </c>
      <c r="L4" s="332" t="s">
        <v>411</v>
      </c>
      <c r="M4" s="336"/>
      <c r="N4" s="337"/>
      <c r="O4" s="337"/>
      <c r="P4" s="337"/>
      <c r="Q4" s="337"/>
    </row>
    <row r="5" spans="1:17" s="327" customFormat="1" ht="31.5">
      <c r="A5" s="330" t="s">
        <v>412</v>
      </c>
      <c r="B5" s="331" t="s">
        <v>158</v>
      </c>
      <c r="C5" s="332" t="s">
        <v>573</v>
      </c>
      <c r="D5" s="332" t="s">
        <v>414</v>
      </c>
      <c r="E5" s="331" t="s">
        <v>161</v>
      </c>
      <c r="F5" s="332" t="s">
        <v>406</v>
      </c>
      <c r="G5" s="332" t="s">
        <v>569</v>
      </c>
      <c r="H5" s="330" t="s">
        <v>408</v>
      </c>
      <c r="I5" s="338" t="s">
        <v>574</v>
      </c>
      <c r="J5" s="334" t="s">
        <v>575</v>
      </c>
      <c r="K5" s="335" t="s">
        <v>572</v>
      </c>
      <c r="L5" s="332" t="s">
        <v>417</v>
      </c>
      <c r="M5" s="336"/>
      <c r="N5" s="337"/>
      <c r="O5" s="337"/>
      <c r="P5" s="337"/>
      <c r="Q5" s="337"/>
    </row>
    <row r="6" spans="1:17" s="327" customFormat="1" ht="31.5">
      <c r="A6" s="330" t="s">
        <v>418</v>
      </c>
      <c r="B6" s="331" t="s">
        <v>164</v>
      </c>
      <c r="C6" s="332" t="s">
        <v>576</v>
      </c>
      <c r="D6" s="332" t="s">
        <v>420</v>
      </c>
      <c r="E6" s="331" t="s">
        <v>167</v>
      </c>
      <c r="F6" s="332" t="s">
        <v>421</v>
      </c>
      <c r="G6" s="332" t="s">
        <v>569</v>
      </c>
      <c r="H6" s="330" t="s">
        <v>422</v>
      </c>
      <c r="I6" s="338" t="s">
        <v>577</v>
      </c>
      <c r="J6" s="334" t="s">
        <v>423</v>
      </c>
      <c r="K6" s="335" t="s">
        <v>578</v>
      </c>
      <c r="L6" s="332" t="s">
        <v>425</v>
      </c>
      <c r="M6" s="339" t="s">
        <v>579</v>
      </c>
      <c r="N6" s="340"/>
      <c r="O6" s="340"/>
      <c r="P6" s="340"/>
      <c r="Q6" s="340"/>
    </row>
    <row r="7" spans="1:17" s="327" customFormat="1" ht="31.5">
      <c r="A7" s="330" t="s">
        <v>426</v>
      </c>
      <c r="B7" s="331" t="s">
        <v>172</v>
      </c>
      <c r="C7" s="332" t="s">
        <v>580</v>
      </c>
      <c r="D7" s="332" t="s">
        <v>420</v>
      </c>
      <c r="E7" s="331" t="s">
        <v>167</v>
      </c>
      <c r="F7" s="332" t="s">
        <v>421</v>
      </c>
      <c r="G7" s="332" t="s">
        <v>569</v>
      </c>
      <c r="H7" s="330" t="s">
        <v>422</v>
      </c>
      <c r="I7" s="338" t="s">
        <v>581</v>
      </c>
      <c r="J7" s="334" t="s">
        <v>428</v>
      </c>
      <c r="K7" s="335" t="s">
        <v>578</v>
      </c>
      <c r="L7" s="332" t="s">
        <v>428</v>
      </c>
      <c r="M7" s="336"/>
      <c r="N7" s="337"/>
      <c r="O7" s="337"/>
      <c r="P7" s="337"/>
      <c r="Q7" s="337"/>
    </row>
    <row r="8" spans="1:17" s="327" customFormat="1" ht="45">
      <c r="A8" s="330" t="s">
        <v>429</v>
      </c>
      <c r="B8" s="331" t="s">
        <v>177</v>
      </c>
      <c r="C8" s="332" t="s">
        <v>582</v>
      </c>
      <c r="D8" s="332" t="s">
        <v>431</v>
      </c>
      <c r="E8" s="331" t="s">
        <v>180</v>
      </c>
      <c r="F8" s="332" t="s">
        <v>421</v>
      </c>
      <c r="G8" s="332" t="s">
        <v>569</v>
      </c>
      <c r="H8" s="330" t="s">
        <v>432</v>
      </c>
      <c r="I8" s="338" t="s">
        <v>583</v>
      </c>
      <c r="J8" s="334" t="s">
        <v>584</v>
      </c>
      <c r="K8" s="335" t="s">
        <v>585</v>
      </c>
      <c r="L8" s="332" t="s">
        <v>435</v>
      </c>
      <c r="M8" s="336"/>
      <c r="N8" s="337"/>
      <c r="O8" s="337"/>
      <c r="P8" s="337"/>
      <c r="Q8" s="337"/>
    </row>
    <row r="9" spans="1:17" s="327" customFormat="1" ht="30">
      <c r="A9" s="330" t="s">
        <v>436</v>
      </c>
      <c r="B9" s="331" t="s">
        <v>184</v>
      </c>
      <c r="C9" s="332" t="s">
        <v>586</v>
      </c>
      <c r="D9" s="332" t="s">
        <v>438</v>
      </c>
      <c r="E9" s="331" t="s">
        <v>187</v>
      </c>
      <c r="F9" s="332" t="s">
        <v>421</v>
      </c>
      <c r="G9" s="332" t="s">
        <v>569</v>
      </c>
      <c r="H9" s="330" t="s">
        <v>422</v>
      </c>
      <c r="I9" s="333" t="s">
        <v>587</v>
      </c>
      <c r="J9" s="334" t="s">
        <v>408</v>
      </c>
      <c r="K9" s="335" t="s">
        <v>578</v>
      </c>
      <c r="L9" s="332" t="s">
        <v>408</v>
      </c>
      <c r="M9" s="336"/>
      <c r="N9" s="337"/>
      <c r="O9" s="337"/>
      <c r="P9" s="337"/>
      <c r="Q9" s="337"/>
    </row>
    <row r="10" spans="1:17" s="327" customFormat="1" ht="45">
      <c r="A10" s="330" t="s">
        <v>439</v>
      </c>
      <c r="B10" s="331" t="s">
        <v>189</v>
      </c>
      <c r="C10" s="332" t="s">
        <v>588</v>
      </c>
      <c r="D10" s="332" t="s">
        <v>441</v>
      </c>
      <c r="E10" s="331" t="s">
        <v>192</v>
      </c>
      <c r="F10" s="332" t="s">
        <v>421</v>
      </c>
      <c r="G10" s="332" t="s">
        <v>569</v>
      </c>
      <c r="H10" s="330" t="s">
        <v>432</v>
      </c>
      <c r="I10" s="338" t="s">
        <v>589</v>
      </c>
      <c r="J10" s="334" t="s">
        <v>590</v>
      </c>
      <c r="K10" s="335" t="s">
        <v>422</v>
      </c>
      <c r="L10" s="332" t="s">
        <v>442</v>
      </c>
      <c r="M10" s="336"/>
      <c r="N10" s="337"/>
      <c r="O10" s="337"/>
      <c r="P10" s="337"/>
      <c r="Q10" s="337"/>
    </row>
    <row r="11" spans="1:17" s="327" customFormat="1" ht="31.5">
      <c r="A11" s="330" t="s">
        <v>443</v>
      </c>
      <c r="B11" s="331" t="s">
        <v>195</v>
      </c>
      <c r="C11" s="332" t="s">
        <v>591</v>
      </c>
      <c r="D11" s="332" t="s">
        <v>445</v>
      </c>
      <c r="E11" s="331" t="s">
        <v>198</v>
      </c>
      <c r="F11" s="332" t="s">
        <v>421</v>
      </c>
      <c r="G11" s="332" t="s">
        <v>592</v>
      </c>
      <c r="H11" s="330" t="s">
        <v>447</v>
      </c>
      <c r="I11" s="338" t="s">
        <v>593</v>
      </c>
      <c r="J11" s="334" t="s">
        <v>594</v>
      </c>
      <c r="K11" s="335" t="s">
        <v>572</v>
      </c>
      <c r="L11" s="332" t="s">
        <v>450</v>
      </c>
      <c r="M11" s="330" t="s">
        <v>595</v>
      </c>
      <c r="N11" s="340"/>
      <c r="O11" s="340"/>
      <c r="P11" s="340"/>
      <c r="Q11" s="340"/>
    </row>
    <row r="12" spans="1:17" s="327" customFormat="1" ht="45">
      <c r="A12" s="330" t="s">
        <v>451</v>
      </c>
      <c r="B12" s="331" t="s">
        <v>203</v>
      </c>
      <c r="C12" s="332" t="s">
        <v>596</v>
      </c>
      <c r="D12" s="332" t="s">
        <v>453</v>
      </c>
      <c r="E12" s="331" t="s">
        <v>206</v>
      </c>
      <c r="F12" s="332" t="s">
        <v>421</v>
      </c>
      <c r="G12" s="332" t="s">
        <v>592</v>
      </c>
      <c r="H12" s="330" t="s">
        <v>447</v>
      </c>
      <c r="I12" s="338" t="s">
        <v>597</v>
      </c>
      <c r="J12" s="334" t="s">
        <v>598</v>
      </c>
      <c r="K12" s="341" t="s">
        <v>599</v>
      </c>
      <c r="L12" s="332" t="s">
        <v>456</v>
      </c>
      <c r="M12" s="330" t="s">
        <v>600</v>
      </c>
      <c r="N12" s="340"/>
      <c r="O12" s="340"/>
      <c r="P12" s="340"/>
      <c r="Q12" s="340"/>
    </row>
    <row r="13" spans="1:17" s="327" customFormat="1" ht="45">
      <c r="A13" s="330" t="s">
        <v>457</v>
      </c>
      <c r="B13" s="331" t="s">
        <v>209</v>
      </c>
      <c r="C13" s="332" t="s">
        <v>601</v>
      </c>
      <c r="D13" s="332" t="s">
        <v>459</v>
      </c>
      <c r="E13" s="331" t="s">
        <v>206</v>
      </c>
      <c r="F13" s="332" t="s">
        <v>421</v>
      </c>
      <c r="G13" s="332" t="s">
        <v>592</v>
      </c>
      <c r="H13" s="330" t="s">
        <v>447</v>
      </c>
      <c r="I13" s="338" t="s">
        <v>602</v>
      </c>
      <c r="J13" s="334" t="s">
        <v>603</v>
      </c>
      <c r="K13" s="335" t="s">
        <v>604</v>
      </c>
      <c r="L13" s="332" t="s">
        <v>449</v>
      </c>
      <c r="M13" s="330" t="s">
        <v>600</v>
      </c>
      <c r="N13" s="340"/>
      <c r="O13" s="340"/>
      <c r="P13" s="340"/>
      <c r="Q13" s="340"/>
    </row>
    <row r="14" spans="1:17" s="327" customFormat="1" ht="45">
      <c r="A14" s="330" t="s">
        <v>461</v>
      </c>
      <c r="B14" s="331" t="s">
        <v>214</v>
      </c>
      <c r="C14" s="332" t="s">
        <v>605</v>
      </c>
      <c r="D14" s="332" t="s">
        <v>463</v>
      </c>
      <c r="E14" s="331" t="s">
        <v>217</v>
      </c>
      <c r="F14" s="332" t="s">
        <v>406</v>
      </c>
      <c r="G14" s="332" t="s">
        <v>592</v>
      </c>
      <c r="H14" s="330" t="s">
        <v>408</v>
      </c>
      <c r="I14" s="333" t="s">
        <v>606</v>
      </c>
      <c r="J14" s="334" t="s">
        <v>607</v>
      </c>
      <c r="K14" s="335" t="s">
        <v>572</v>
      </c>
      <c r="L14" s="332" t="s">
        <v>466</v>
      </c>
      <c r="M14" s="330" t="s">
        <v>600</v>
      </c>
      <c r="N14" s="340"/>
      <c r="O14" s="340"/>
      <c r="P14" s="340"/>
      <c r="Q14" s="340"/>
    </row>
    <row r="15" spans="1:17" s="327" customFormat="1" ht="138.75">
      <c r="A15" s="330" t="s">
        <v>467</v>
      </c>
      <c r="B15" s="331" t="s">
        <v>220</v>
      </c>
      <c r="C15" s="332" t="s">
        <v>608</v>
      </c>
      <c r="D15" s="332" t="s">
        <v>469</v>
      </c>
      <c r="E15" s="331" t="s">
        <v>223</v>
      </c>
      <c r="F15" s="332" t="s">
        <v>406</v>
      </c>
      <c r="G15" s="332" t="s">
        <v>592</v>
      </c>
      <c r="H15" s="330" t="s">
        <v>408</v>
      </c>
      <c r="I15" s="338" t="s">
        <v>609</v>
      </c>
      <c r="J15" s="334" t="s">
        <v>610</v>
      </c>
      <c r="K15" s="335" t="s">
        <v>599</v>
      </c>
      <c r="L15" s="332" t="s">
        <v>471</v>
      </c>
      <c r="M15" s="339" t="s">
        <v>611</v>
      </c>
      <c r="N15" s="340"/>
      <c r="O15" s="340"/>
      <c r="P15" s="340"/>
      <c r="Q15" s="340"/>
    </row>
    <row r="16" spans="1:17" s="327" customFormat="1" ht="30">
      <c r="A16" s="330" t="s">
        <v>472</v>
      </c>
      <c r="B16" s="331" t="s">
        <v>226</v>
      </c>
      <c r="C16" s="332" t="s">
        <v>612</v>
      </c>
      <c r="D16" s="332" t="s">
        <v>474</v>
      </c>
      <c r="E16" s="331" t="s">
        <v>229</v>
      </c>
      <c r="F16" s="332" t="s">
        <v>406</v>
      </c>
      <c r="G16" s="332" t="s">
        <v>592</v>
      </c>
      <c r="H16" s="330" t="s">
        <v>408</v>
      </c>
      <c r="I16" s="333" t="s">
        <v>613</v>
      </c>
      <c r="J16" s="334" t="s">
        <v>456</v>
      </c>
      <c r="K16" s="335" t="s">
        <v>432</v>
      </c>
      <c r="L16" s="332" t="s">
        <v>448</v>
      </c>
      <c r="M16" s="336"/>
      <c r="N16" s="337"/>
      <c r="O16" s="337"/>
      <c r="P16" s="337"/>
      <c r="Q16" s="337"/>
    </row>
    <row r="17" spans="1:17" s="327" customFormat="1" ht="45">
      <c r="A17" s="330" t="s">
        <v>477</v>
      </c>
      <c r="B17" s="331" t="s">
        <v>232</v>
      </c>
      <c r="C17" s="332" t="s">
        <v>614</v>
      </c>
      <c r="D17" s="332" t="s">
        <v>479</v>
      </c>
      <c r="E17" s="331" t="s">
        <v>235</v>
      </c>
      <c r="F17" s="332" t="s">
        <v>421</v>
      </c>
      <c r="G17" s="332" t="s">
        <v>569</v>
      </c>
      <c r="H17" s="330" t="s">
        <v>422</v>
      </c>
      <c r="I17" s="333" t="s">
        <v>615</v>
      </c>
      <c r="J17" s="334" t="s">
        <v>480</v>
      </c>
      <c r="K17" s="335" t="s">
        <v>578</v>
      </c>
      <c r="L17" s="332" t="s">
        <v>480</v>
      </c>
      <c r="M17" s="336"/>
      <c r="N17" s="337"/>
      <c r="O17" s="337"/>
      <c r="P17" s="337"/>
      <c r="Q17" s="337"/>
    </row>
    <row r="18" spans="1:17" s="327" customFormat="1" ht="60">
      <c r="A18" s="330" t="s">
        <v>481</v>
      </c>
      <c r="B18" s="331" t="s">
        <v>238</v>
      </c>
      <c r="C18" s="332" t="s">
        <v>616</v>
      </c>
      <c r="D18" s="332" t="s">
        <v>483</v>
      </c>
      <c r="E18" s="331" t="s">
        <v>241</v>
      </c>
      <c r="F18" s="332" t="s">
        <v>406</v>
      </c>
      <c r="G18" s="332" t="s">
        <v>569</v>
      </c>
      <c r="H18" s="330" t="s">
        <v>408</v>
      </c>
      <c r="I18" s="333" t="s">
        <v>617</v>
      </c>
      <c r="J18" s="334" t="s">
        <v>485</v>
      </c>
      <c r="K18" s="341" t="s">
        <v>618</v>
      </c>
      <c r="L18" s="332" t="s">
        <v>486</v>
      </c>
      <c r="M18" s="330" t="s">
        <v>600</v>
      </c>
      <c r="N18" s="340"/>
      <c r="O18" s="340"/>
      <c r="P18" s="340"/>
      <c r="Q18" s="340"/>
    </row>
    <row r="19" spans="1:17" s="327" customFormat="1" ht="45">
      <c r="A19" s="330" t="s">
        <v>487</v>
      </c>
      <c r="B19" s="331" t="s">
        <v>244</v>
      </c>
      <c r="C19" s="332" t="s">
        <v>619</v>
      </c>
      <c r="D19" s="332" t="s">
        <v>489</v>
      </c>
      <c r="E19" s="331" t="s">
        <v>247</v>
      </c>
      <c r="F19" s="332" t="s">
        <v>421</v>
      </c>
      <c r="G19" s="332" t="s">
        <v>569</v>
      </c>
      <c r="H19" s="330" t="s">
        <v>432</v>
      </c>
      <c r="I19" s="338" t="s">
        <v>620</v>
      </c>
      <c r="J19" s="334" t="s">
        <v>490</v>
      </c>
      <c r="K19" s="335" t="s">
        <v>432</v>
      </c>
      <c r="L19" s="332" t="s">
        <v>492</v>
      </c>
      <c r="M19" s="330" t="s">
        <v>621</v>
      </c>
      <c r="N19" s="340"/>
      <c r="O19" s="340"/>
      <c r="P19" s="340"/>
      <c r="Q19" s="340"/>
    </row>
    <row r="20" spans="1:17" s="327" customFormat="1" ht="30">
      <c r="A20" s="330" t="s">
        <v>493</v>
      </c>
      <c r="B20" s="331" t="s">
        <v>250</v>
      </c>
      <c r="C20" s="332" t="s">
        <v>622</v>
      </c>
      <c r="D20" s="332" t="s">
        <v>495</v>
      </c>
      <c r="E20" s="331" t="s">
        <v>253</v>
      </c>
      <c r="F20" s="332" t="s">
        <v>421</v>
      </c>
      <c r="G20" s="332" t="s">
        <v>592</v>
      </c>
      <c r="H20" s="330" t="s">
        <v>432</v>
      </c>
      <c r="I20" s="333" t="s">
        <v>623</v>
      </c>
      <c r="J20" s="334" t="s">
        <v>624</v>
      </c>
      <c r="K20" s="335" t="s">
        <v>578</v>
      </c>
      <c r="L20" s="332" t="s">
        <v>498</v>
      </c>
      <c r="M20" s="330" t="s">
        <v>625</v>
      </c>
      <c r="N20" s="340"/>
      <c r="O20" s="340"/>
      <c r="P20" s="340"/>
      <c r="Q20" s="340"/>
    </row>
    <row r="21" spans="1:17" s="327" customFormat="1" ht="30">
      <c r="A21" s="330" t="s">
        <v>499</v>
      </c>
      <c r="B21" s="331" t="s">
        <v>256</v>
      </c>
      <c r="C21" s="332" t="s">
        <v>626</v>
      </c>
      <c r="D21" s="332" t="s">
        <v>501</v>
      </c>
      <c r="E21" s="331" t="s">
        <v>259</v>
      </c>
      <c r="F21" s="332" t="s">
        <v>421</v>
      </c>
      <c r="G21" s="332" t="s">
        <v>592</v>
      </c>
      <c r="H21" s="330" t="s">
        <v>432</v>
      </c>
      <c r="I21" s="333" t="s">
        <v>627</v>
      </c>
      <c r="J21" s="334" t="s">
        <v>503</v>
      </c>
      <c r="K21" s="335" t="s">
        <v>578</v>
      </c>
      <c r="L21" s="332" t="s">
        <v>433</v>
      </c>
      <c r="M21" s="330" t="s">
        <v>625</v>
      </c>
      <c r="N21" s="340"/>
      <c r="O21" s="340"/>
      <c r="P21" s="340"/>
      <c r="Q21" s="340"/>
    </row>
    <row r="22" spans="1:17" s="327" customFormat="1" ht="31.5">
      <c r="A22" s="330" t="s">
        <v>504</v>
      </c>
      <c r="B22" s="331" t="s">
        <v>262</v>
      </c>
      <c r="C22" s="332" t="s">
        <v>628</v>
      </c>
      <c r="D22" s="332" t="s">
        <v>506</v>
      </c>
      <c r="E22" s="331" t="s">
        <v>265</v>
      </c>
      <c r="F22" s="332" t="s">
        <v>421</v>
      </c>
      <c r="G22" s="332" t="s">
        <v>592</v>
      </c>
      <c r="H22" s="330" t="s">
        <v>432</v>
      </c>
      <c r="I22" s="338" t="s">
        <v>629</v>
      </c>
      <c r="J22" s="334" t="s">
        <v>630</v>
      </c>
      <c r="K22" s="335" t="s">
        <v>585</v>
      </c>
      <c r="L22" s="332" t="s">
        <v>509</v>
      </c>
      <c r="M22" s="336"/>
      <c r="N22" s="337"/>
      <c r="O22" s="337"/>
      <c r="P22" s="337"/>
      <c r="Q22" s="337"/>
    </row>
    <row r="23" spans="1:17" s="327" customFormat="1" ht="31.5">
      <c r="A23" s="330" t="s">
        <v>510</v>
      </c>
      <c r="B23" s="331" t="s">
        <v>268</v>
      </c>
      <c r="C23" s="332" t="s">
        <v>631</v>
      </c>
      <c r="D23" s="332" t="s">
        <v>512</v>
      </c>
      <c r="E23" s="331" t="s">
        <v>271</v>
      </c>
      <c r="F23" s="332" t="s">
        <v>421</v>
      </c>
      <c r="G23" s="332" t="s">
        <v>592</v>
      </c>
      <c r="H23" s="330" t="s">
        <v>432</v>
      </c>
      <c r="I23" s="338" t="s">
        <v>577</v>
      </c>
      <c r="J23" s="334" t="s">
        <v>423</v>
      </c>
      <c r="K23" s="335" t="s">
        <v>578</v>
      </c>
      <c r="L23" s="332" t="s">
        <v>423</v>
      </c>
      <c r="M23" s="336"/>
      <c r="N23" s="337"/>
      <c r="O23" s="337"/>
      <c r="P23" s="337"/>
      <c r="Q23" s="337"/>
    </row>
    <row r="24" spans="1:17" s="327" customFormat="1" ht="30">
      <c r="A24" s="330" t="s">
        <v>515</v>
      </c>
      <c r="B24" s="331" t="s">
        <v>273</v>
      </c>
      <c r="C24" s="332" t="s">
        <v>632</v>
      </c>
      <c r="D24" s="332" t="s">
        <v>517</v>
      </c>
      <c r="E24" s="331" t="s">
        <v>276</v>
      </c>
      <c r="F24" s="332" t="s">
        <v>421</v>
      </c>
      <c r="G24" s="332" t="s">
        <v>569</v>
      </c>
      <c r="H24" s="330" t="s">
        <v>422</v>
      </c>
      <c r="I24" s="333" t="s">
        <v>615</v>
      </c>
      <c r="J24" s="334" t="s">
        <v>480</v>
      </c>
      <c r="K24" s="335" t="s">
        <v>578</v>
      </c>
      <c r="L24" s="332" t="s">
        <v>480</v>
      </c>
      <c r="M24" s="336"/>
      <c r="N24" s="337"/>
      <c r="O24" s="337"/>
      <c r="P24" s="337"/>
      <c r="Q24" s="337"/>
    </row>
    <row r="25" spans="1:17" s="327" customFormat="1" ht="30">
      <c r="A25" s="330" t="s">
        <v>518</v>
      </c>
      <c r="B25" s="331" t="s">
        <v>278</v>
      </c>
      <c r="C25" s="332" t="s">
        <v>633</v>
      </c>
      <c r="D25" s="332" t="s">
        <v>520</v>
      </c>
      <c r="E25" s="331" t="s">
        <v>281</v>
      </c>
      <c r="F25" s="332" t="s">
        <v>421</v>
      </c>
      <c r="G25" s="332" t="s">
        <v>569</v>
      </c>
      <c r="H25" s="330" t="s">
        <v>422</v>
      </c>
      <c r="I25" s="333" t="s">
        <v>634</v>
      </c>
      <c r="J25" s="334" t="s">
        <v>521</v>
      </c>
      <c r="K25" s="335" t="s">
        <v>578</v>
      </c>
      <c r="L25" s="332" t="s">
        <v>521</v>
      </c>
      <c r="M25" s="336"/>
      <c r="N25" s="337"/>
      <c r="O25" s="337"/>
      <c r="P25" s="337"/>
      <c r="Q25" s="337"/>
    </row>
    <row r="26" spans="1:17" s="327" customFormat="1" ht="45">
      <c r="A26" s="330" t="s">
        <v>522</v>
      </c>
      <c r="B26" s="331" t="s">
        <v>284</v>
      </c>
      <c r="C26" s="332" t="s">
        <v>635</v>
      </c>
      <c r="D26" s="338"/>
      <c r="E26" s="331"/>
      <c r="F26" s="332" t="s">
        <v>421</v>
      </c>
      <c r="G26" s="332" t="s">
        <v>569</v>
      </c>
      <c r="H26" s="330" t="s">
        <v>422</v>
      </c>
      <c r="I26" s="338" t="s">
        <v>636</v>
      </c>
      <c r="J26" s="334" t="s">
        <v>514</v>
      </c>
      <c r="K26" s="335" t="s">
        <v>578</v>
      </c>
      <c r="L26" s="332" t="s">
        <v>514</v>
      </c>
      <c r="M26" s="330" t="s">
        <v>637</v>
      </c>
      <c r="N26" s="340"/>
      <c r="O26" s="340"/>
      <c r="P26" s="340"/>
      <c r="Q26" s="340"/>
    </row>
  </sheetData>
  <pageMargins left="0.7" right="0.7" top="0.75" bottom="0.75" header="0.3" footer="0.3"/>
  <pageSetup paperSize="9" scale="65"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34C20E6-E88D-44A9-AAF1-6494629967DD}">
  <ds:schemaRefs>
    <ds:schemaRef ds:uri="http://schemas.microsoft.com/sharepoint/v3/contenttype/forms"/>
  </ds:schemaRefs>
</ds:datastoreItem>
</file>

<file path=customXml/itemProps2.xml><?xml version="1.0" encoding="utf-8"?>
<ds:datastoreItem xmlns:ds="http://schemas.openxmlformats.org/officeDocument/2006/customXml" ds:itemID="{AC0CB6FF-98CB-4411-9FB2-16C55AB444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07BB23A-4A52-4AB3-89A2-F42276F86018}">
  <ds:schemaRefs>
    <ds:schemaRef ds:uri="http://www.w3.org/XML/1998/namespace"/>
    <ds:schemaRef ds:uri="http://schemas.microsoft.com/office/infopath/2007/PartnerControls"/>
    <ds:schemaRef ds:uri="http://purl.org/dc/terms/"/>
    <ds:schemaRef ds:uri="http://purl.org/dc/elements/1.1/"/>
    <ds:schemaRef ds:uri="http://purl.org/dc/dcmitype/"/>
    <ds:schemaRef ds:uri="http://schemas.microsoft.com/office/2006/documentManagement/types"/>
    <ds:schemaRef ds:uri="http://schemas.openxmlformats.org/package/2006/metadata/core-properties"/>
    <ds:schemaRef ds:uri="cc099e4b-e381-4360-bcff-5e1f51ab48dc"/>
    <ds:schemaRef ds:uri="4bf10b48-52f7-4ad4-b1e1-de514cec68e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1. CUTTING DOCKET</vt:lpstr>
      <vt:lpstr>2. TRIM CARD</vt:lpstr>
      <vt:lpstr>SPEC 1ST PROT</vt:lpstr>
      <vt:lpstr>SPEC 1ST PROTO</vt:lpstr>
      <vt:lpstr>4. BƯỚC NHẢY </vt:lpstr>
      <vt:lpstr>5. THÔNG SỐ THEO BƯỚC NHẢY</vt:lpstr>
      <vt:lpstr>6. FIT COMMENT</vt:lpstr>
      <vt:lpstr>7.FIT COMMENT (2)</vt:lpstr>
      <vt:lpstr>THÔNG SỐ (ÁO MẪU FIT) </vt:lpstr>
      <vt:lpstr>SPEC PROTO</vt:lpstr>
      <vt:lpstr>SPEC PROTO 22.5</vt:lpstr>
      <vt:lpstr>SPEC</vt:lpstr>
      <vt:lpstr>COMMENT</vt:lpstr>
      <vt:lpstr>PP MEETING</vt:lpstr>
      <vt:lpstr>3. ĐỊNH VỊ HÌNH IN</vt:lpstr>
      <vt:lpstr>4. THÔNG SỐ SẢN XUẤT OLD TP</vt:lpstr>
      <vt:lpstr>5. COMMENT PP MEETING old</vt:lpstr>
      <vt:lpstr>5. COMMENT PP MEETING</vt:lpstr>
      <vt:lpstr>'1. CUTTING DOCKET'!Print_Area</vt:lpstr>
      <vt:lpstr>'2. TRIM CARD'!Print_Area</vt:lpstr>
      <vt:lpstr>'4. THÔNG SỐ SẢN XUẤT OLD TP'!Print_Area</vt:lpstr>
      <vt:lpstr>'5. COMMENT PP MEETING'!Print_Area</vt:lpstr>
      <vt:lpstr>'6. FIT COMMENT'!Print_Area</vt:lpstr>
      <vt:lpstr>'7.FIT COMMENT (2)'!Print_Area</vt:lpstr>
      <vt:lpstr>COMMENT!Print_Area</vt:lpstr>
      <vt:lpstr>'PP MEETING'!Print_Area</vt:lpstr>
      <vt:lpstr>'SPEC 1ST PROT'!Print_Area</vt:lpstr>
      <vt:lpstr>'SPEC 1ST PROTO'!Print_Area</vt:lpstr>
      <vt:lpstr>'SPEC PROTO'!Print_Area</vt:lpstr>
      <vt:lpstr>'SPEC PROTO 22.5'!Print_Area</vt:lpstr>
      <vt:lpstr>'THÔNG SỐ (ÁO MẪU FIT) '!Print_Area</vt:lpstr>
      <vt:lpstr>'1. CUTTING DOCKET'!Print_Titles</vt:lpstr>
      <vt:lpstr>'2. TRIM CARD'!Print_Titles</vt:lpstr>
      <vt:lpstr>'4. BƯỚC NHẢY '!Print_Titles</vt:lpstr>
      <vt:lpstr>'5. THÔNG SỐ THEO BƯỚC NHẢY'!Print_Titles</vt:lpstr>
      <vt:lpstr>SPEC!Print_Titles</vt:lpstr>
      <vt:lpstr>'SPEC PROTO'!Print_Titles</vt:lpstr>
      <vt:lpstr>'SPEC PROTO 22.5'!Print_Titles</vt:lpstr>
      <vt:lpstr>'THÔNG SỐ (ÁO MẪU FIT) '!Print_Titles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Trang Le Thi Thuy</dc:creator>
  <cp:keywords/>
  <dc:description/>
  <cp:lastModifiedBy>Thuy Nguyen Thi Thu</cp:lastModifiedBy>
  <cp:revision/>
  <cp:lastPrinted>2024-05-22T08:00:31Z</cp:lastPrinted>
  <dcterms:created xsi:type="dcterms:W3CDTF">2016-05-06T01:47:29Z</dcterms:created>
  <dcterms:modified xsi:type="dcterms:W3CDTF">2024-05-22T08:04:07Z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