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unavailablevn.sharepoint.com/sites/COMMERCIAL/Shared Documents/General/2-CUSTOMER-FOLDER/AIME LEON DORE/4-SS25/2-PRODUCTION/2-STYLE-FILE/2. CUTTING DOCKET/3. BULK MAINLINE ( DROP X1,X2,X4)/FINISHED/SS24CH002/"/>
    </mc:Choice>
  </mc:AlternateContent>
  <xr:revisionPtr revIDLastSave="92" documentId="13_ncr:1_{2543D057-D8F3-400B-822A-BD3FA88F5D8E}" xr6:coauthVersionLast="47" xr6:coauthVersionMax="47" xr10:uidLastSave="{B2B36265-F257-417A-A218-2B077B3D1741}"/>
  <bookViews>
    <workbookView xWindow="-108" yWindow="-108" windowWidth="23256" windowHeight="12456" tabRatio="895" firstSheet="1" activeTab="2" xr2:uid="{00000000-000D-0000-FFFF-FFFF00000000}"/>
  </bookViews>
  <sheets>
    <sheet name="1ST FIT COMMENT" sheetId="22" state="hidden" r:id="rId1"/>
    <sheet name="CAMO" sheetId="12" r:id="rId2"/>
    <sheet name="NAVY BLAZER" sheetId="46" r:id="rId3"/>
    <sheet name="2. TRIM CARD" sheetId="13" r:id="rId4"/>
    <sheet name="COMMENT PROTO" sheetId="39" state="hidden" r:id="rId5"/>
    <sheet name="SPEC PPS" sheetId="43" state="hidden" r:id="rId6"/>
    <sheet name="BULK SPEC" sheetId="44" r:id="rId7"/>
    <sheet name="PP MEETING" sheetId="45" r:id="rId8"/>
    <sheet name="COMMENT 1ST PROTO" sheetId="27"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1CAP002" localSheetId="7">[1]MTP!#REF!</definedName>
    <definedName name="_1CAP002">[1]MTP!#REF!</definedName>
    <definedName name="_2STREO7" localSheetId="7">[2]MTP!#REF!</definedName>
    <definedName name="_2STREO7">[2]MTP!#REF!</definedName>
    <definedName name="_4GOIC01" localSheetId="7">[3]MTP!#REF!</definedName>
    <definedName name="_4GOIC01">[3]MTP!#REF!</definedName>
    <definedName name="_4OSLCTT" localSheetId="7">[3]MTP!#REF!</definedName>
    <definedName name="_4OSLCTT">[3]MTP!#REF!</definedName>
    <definedName name="_6BNTTTH" localSheetId="7">[2]MTP1!#REF!</definedName>
    <definedName name="_6BNTTTH">[2]MTP1!#REF!</definedName>
    <definedName name="_6DCTTBO">[2]MTP1!#REF!</definedName>
    <definedName name="_6DD24TT">[2]MTP1!#REF!</definedName>
    <definedName name="_6FCOTBU">[2]MTP1!#REF!</definedName>
    <definedName name="_6LATUBU">[2]MTP1!#REF!</definedName>
    <definedName name="_6SDTT24">[2]MTP1!#REF!</definedName>
    <definedName name="_6TBUDTT">[2]MTP1!#REF!</definedName>
    <definedName name="_6TDDDTT">[2]MTP1!#REF!</definedName>
    <definedName name="_6TLTTTH">[2]MTP1!#REF!</definedName>
    <definedName name="_6TUBUTT">[2]MTP1!#REF!</definedName>
    <definedName name="_6UCLVIS">[2]MTP1!#REF!</definedName>
    <definedName name="_7DNCABC">[2]MTP1!#REF!</definedName>
    <definedName name="_7HDCTBU">[2]MTP1!#REF!</definedName>
    <definedName name="_7PKTUBU">[2]MTP1!#REF!</definedName>
    <definedName name="_7TBHT20">[2]MTP1!#REF!</definedName>
    <definedName name="_7TBHT30">[2]MTP1!#REF!</definedName>
    <definedName name="_7TDCABC">[2]MTP1!#REF!</definedName>
    <definedName name="_dao1">'[4]CT Thang Mo'!$B$189:$H$189</definedName>
    <definedName name="_dao2">'[4]CT Thang Mo'!$B$161:$H$161</definedName>
    <definedName name="_dap2">'[4]CT Thang Mo'!$B$162:$H$162</definedName>
    <definedName name="_day1">'[5]Chiet tinh dz22'!#REF!</definedName>
    <definedName name="_day2">'[6]Chiet tinh dz35'!$H$3</definedName>
    <definedName name="_dbu1">'[4]CT Thang Mo'!#REF!</definedName>
    <definedName name="_dbu2">'[4]CT Thang Mo'!$B$93:$F$93</definedName>
    <definedName name="_Fill" localSheetId="3" hidden="1">#REF!</definedName>
    <definedName name="_Fill" localSheetId="6" hidden="1">#REF!</definedName>
    <definedName name="_Fill" localSheetId="1" hidden="1">#REF!</definedName>
    <definedName name="_Fill" localSheetId="2" hidden="1">#REF!</definedName>
    <definedName name="_Fill" localSheetId="7" hidden="1">#REF!</definedName>
    <definedName name="_Fill" hidden="1">#REF!</definedName>
    <definedName name="_xlnm._FilterDatabase" localSheetId="1" hidden="1">CAMO!$A$50:$W$88</definedName>
    <definedName name="_xlnm._FilterDatabase" localSheetId="2" hidden="1">'NAVY BLAZER'!$A$51:$W$89</definedName>
    <definedName name="_xlnm._FilterDatabase" localSheetId="5" hidden="1">'SPEC PPS'!$A$1:$J$36</definedName>
    <definedName name="_lap1">#REF!</definedName>
    <definedName name="_lap2">#REF!</definedName>
    <definedName name="_vc1">'[4]CT Thang Mo'!$B$34:$H$34</definedName>
    <definedName name="_vc2">'[4]CT Thang Mo'!$B$35:$H$35</definedName>
    <definedName name="_vc3">'[4]CT Thang Mo'!$B$36:$H$36</definedName>
    <definedName name="Area_Print">[7]LB!$B$1:$R$28</definedName>
    <definedName name="B_Giaù">#REF!</definedName>
    <definedName name="Bang_TK">[7]TK!$A$1:$IV$65536</definedName>
    <definedName name="Bang_TK1">[7]TK!$B$11:$Q$60</definedName>
    <definedName name="Baõng_Kieåm_Tra">[8]TK!$A$61:$E$65</definedName>
    <definedName name="Baûng_giaù">[8]QT!$R$2:$U$5</definedName>
    <definedName name="Baûng_HS">[7]HS!$C$3:$C$49</definedName>
    <definedName name="Baûng_Kieåm_Tra">[7]TK!$E$62:$F$65</definedName>
    <definedName name="Baûng_QT">[7]QT!$A$5:$K$88</definedName>
    <definedName name="Caáp_Baäc">[8]QT!$D$7:$M$42</definedName>
    <definedName name="Caáp_Baät">#REF!</definedName>
    <definedName name="cap">#REF!</definedName>
    <definedName name="cap0.7">#REF!</definedName>
    <definedName name="CCNK">[9]QMCT!#REF!</definedName>
    <definedName name="CL">#REF!</definedName>
    <definedName name="CLTMP">[9]QMCT!#REF!</definedName>
    <definedName name="ctdn9697">#REF!</definedName>
    <definedName name="daotd">'[4]CT Thang Mo'!$B$323:$H$323</definedName>
    <definedName name="dap">'[4]CT Thang Mo'!$B$39:$H$39</definedName>
    <definedName name="daptd">'[4]CT Thang Mo'!$B$324:$H$324</definedName>
    <definedName name="DATA_DATA2_List">#REF!</definedName>
    <definedName name="_xlnm.Database">#REF!</definedName>
    <definedName name="DDAY">#REF!</definedName>
    <definedName name="DM">#REF!</definedName>
    <definedName name="DM_1">[7]TK!$E$11:$E$60</definedName>
    <definedName name="DM_2">[7]TK!$M$11:$M$60</definedName>
    <definedName name="dobt">#REF!</definedName>
    <definedName name="Döõ_Lieäu_Thoâ">[7]TK!$E$11:$E$60,[7]TK!$G$11:$G$60,[7]TK!$M$11:$M$60,[7]TK!$Q$11:$Q$60</definedName>
    <definedName name="dulieu">#REF!</definedName>
    <definedName name="FHT">#REF!</definedName>
    <definedName name="Full">[9]QMCT!#REF!</definedName>
    <definedName name="FYUJK" localSheetId="6">[10]!K_1</definedName>
    <definedName name="FYUJK" localSheetId="8">[10]!K_1</definedName>
    <definedName name="FYUJK" localSheetId="4">[10]!K_1</definedName>
    <definedName name="FYUJK" localSheetId="2">[10]!K_1</definedName>
    <definedName name="FYUJK" localSheetId="5">[10]!K_1</definedName>
    <definedName name="FYUJK">[10]!K_1</definedName>
    <definedName name="GHGH">#REF!</definedName>
    <definedName name="GHGHD">[2]MTP1!#REF!</definedName>
    <definedName name="giaca">'[11]dg-VTu'!$C$6:$F$55</definedName>
    <definedName name="GJKLKL">'[5]Chiet tinh dz22'!#REF!</definedName>
    <definedName name="HDCCT">[9]QMCT!#REF!</definedName>
    <definedName name="HDCD">[9]QMCT!#REF!</definedName>
    <definedName name="Heâ_Soá">'[12]He so'!$A$1:$AU$1</definedName>
    <definedName name="Heä_Soá_NS">#REF!</definedName>
    <definedName name="Heä_Soá_TC">[7]HS!$C$66:$E$79</definedName>
    <definedName name="HJLFU">[2]MTP1!#REF!</definedName>
    <definedName name="HMGHGHMH">#REF!</definedName>
    <definedName name="HMMHJ">#REF!</definedName>
    <definedName name="HS_1">[7]HS!#REF!</definedName>
    <definedName name="HS_2">[7]HS!#REF!</definedName>
    <definedName name="HS_3">[7]HS!#REF!</definedName>
    <definedName name="HS_4">[7]HS!#REF!</definedName>
    <definedName name="HS_5">[7]HS!#REF!</definedName>
    <definedName name="HS_6">[7]HS!#REF!</definedName>
    <definedName name="HS_7">[7]HS!#REF!</definedName>
    <definedName name="HS_8">[7]HS!#REF!</definedName>
    <definedName name="HS_9">[7]HS!#REF!</definedName>
    <definedName name="JHJ">[7]HS!#REF!</definedName>
    <definedName name="JHLJHJHJ">[9]QMCT!#REF!</definedName>
    <definedName name="JUU">#REF!</definedName>
    <definedName name="K">#REF!</definedName>
    <definedName name="K_1" localSheetId="6">[10]!K_1</definedName>
    <definedName name="K_1" localSheetId="8">[10]!K_1</definedName>
    <definedName name="K_1" localSheetId="4">[10]!K_1</definedName>
    <definedName name="K_1" localSheetId="2">[10]!K_1</definedName>
    <definedName name="K_1" localSheetId="5">[10]!K_1</definedName>
    <definedName name="K_1">[10]!K_1</definedName>
    <definedName name="K_2" localSheetId="6">[10]!K_2</definedName>
    <definedName name="K_2" localSheetId="8">[10]!K_2</definedName>
    <definedName name="K_2" localSheetId="4">[10]!K_2</definedName>
    <definedName name="K_2" localSheetId="2">[10]!K_2</definedName>
    <definedName name="K_2" localSheetId="5">[10]!K_2</definedName>
    <definedName name="K_2">[10]!K_2</definedName>
    <definedName name="Khaû_Naêng">#REF!</definedName>
    <definedName name="KN">#REF!</definedName>
    <definedName name="KNIT">'[13]GENERAL (K)'!$C$7:$C$4072</definedName>
    <definedName name="KVC">#REF!</definedName>
    <definedName name="L">#REF!</definedName>
    <definedName name="lapa">'[4]CT Thang Mo'!$B$350:$H$350</definedName>
    <definedName name="lapb">'[4]CT Thang Mo'!$B$370:$H$370</definedName>
    <definedName name="lapc">'[4]CT Thang Mo'!$B$390:$H$390</definedName>
    <definedName name="LÑP">#REF!</definedName>
    <definedName name="lVC">#REF!</definedName>
    <definedName name="Mao_CN">#REF!</definedName>
    <definedName name="Maõ_CÑ">#REF!</definedName>
    <definedName name="Maõ_Haøng">#REF!</definedName>
    <definedName name="mat">[14]Tke!$AD$10:$AR$96</definedName>
    <definedName name="May">#REF!</definedName>
    <definedName name="Naêng_Suaát_BQ">[8]QT!$P$3</definedName>
    <definedName name="Naêng_suaát_BQ__taïm">#REF!</definedName>
    <definedName name="Naêng_suaát_QÑ">#REF!</definedName>
    <definedName name="NAVY" localSheetId="7" hidden="1">#REF!</definedName>
    <definedName name="NAVY" hidden="1">#REF!</definedName>
    <definedName name="NCcap0.7">#REF!</definedName>
    <definedName name="NCcap1">#REF!</definedName>
    <definedName name="ÑG">[8]QT!$K$6</definedName>
    <definedName name="Ngaøy_thaùng_HH">#REF!</definedName>
    <definedName name="Ñinh_Möùc_BQ">[8]QT!$B$5</definedName>
    <definedName name="ÑMTB">#REF!</definedName>
    <definedName name="Ñoåi_teân">[7]HS!#REF!</definedName>
    <definedName name="Ñôn_Giaù_Duyeät">#REF!</definedName>
    <definedName name="Ñònh_Möùc_BQ">#REF!</definedName>
    <definedName name="NSNM">#REF!</definedName>
    <definedName name="NToS" localSheetId="6">[15]!NToS</definedName>
    <definedName name="NToS" localSheetId="8">[15]!NToS</definedName>
    <definedName name="NToS" localSheetId="4">[15]!NToS</definedName>
    <definedName name="NToS" localSheetId="2">[15]!NToS</definedName>
    <definedName name="NToS" localSheetId="5">[15]!NToS</definedName>
    <definedName name="NToS">[15]!NToS</definedName>
    <definedName name="PRICE">#REF!</definedName>
    <definedName name="_xlnm.Print_Area" localSheetId="0">'1ST FIT COMMENT'!$A$1:$U$58</definedName>
    <definedName name="_xlnm.Print_Area" localSheetId="3">'2. TRIM CARD'!$A$1:$C$48</definedName>
    <definedName name="_xlnm.Print_Area" localSheetId="6">'BULK SPEC'!$A$1:$O$40</definedName>
    <definedName name="_xlnm.Print_Area" localSheetId="1">CAMO!$A$1:$P$131</definedName>
    <definedName name="_xlnm.Print_Area" localSheetId="8">'COMMENT 1ST PROTO'!$A$1:$I$36</definedName>
    <definedName name="_xlnm.Print_Area" localSheetId="4">'COMMENT PROTO'!$A$1:$S$49</definedName>
    <definedName name="_xlnm.Print_Area" localSheetId="2">'NAVY BLAZER'!$A$1:$P$132</definedName>
    <definedName name="_xlnm.Print_Area" localSheetId="5">'SPEC PPS'!$A$1:$N$39</definedName>
    <definedName name="Print_erea">[8]QT!$A$1:$U$54</definedName>
    <definedName name="_xlnm.Print_Titles" localSheetId="3">'2. TRIM CARD'!$1:$5</definedName>
    <definedName name="_xlnm.Print_Titles" localSheetId="6">'BULK SPEC'!$1:$2</definedName>
    <definedName name="_xlnm.Print_Titles" localSheetId="1">CAMO!$1:$15</definedName>
    <definedName name="_xlnm.Print_Titles" localSheetId="8">'COMMENT 1ST PROTO'!$1:$2</definedName>
    <definedName name="_xlnm.Print_Titles" localSheetId="4">'COMMENT PROTO'!$1:$1</definedName>
    <definedName name="_xlnm.Print_Titles" localSheetId="2">'NAVY BLAZER'!$1:$15</definedName>
    <definedName name="_xlnm.Print_Titles" localSheetId="5">'SPEC PPS'!$1:$2</definedName>
    <definedName name="Quyõ_TG_SX" localSheetId="7">#REF!</definedName>
    <definedName name="Quyõ_TG_SX">#REF!</definedName>
    <definedName name="Quyõ_TGTB" localSheetId="7">#REF!</definedName>
    <definedName name="Quyõ_TGTB">#REF!</definedName>
    <definedName name="S_löôïng_BQ1toå" localSheetId="7">#REF!</definedName>
    <definedName name="S_löôïng_BQ1toå">#REF!</definedName>
    <definedName name="sau">'[6]Chiet tinh dz35'!$H$4</definedName>
    <definedName name="SDDD">'[16]Chi tiet'!#REF!</definedName>
    <definedName name="SDDL">[9]QMCT!#REF!</definedName>
    <definedName name="SDSFDDF">#REF!</definedName>
    <definedName name="SESEAM" localSheetId="7" hidden="1">#REF!</definedName>
    <definedName name="SESEAM" hidden="1">#REF!</definedName>
    <definedName name="SFGFG" localSheetId="7">#REF!</definedName>
    <definedName name="SFGFG">#REF!</definedName>
    <definedName name="Soá_Giôø_TC">#REF!</definedName>
    <definedName name="Soá_Löôïng">#REF!</definedName>
    <definedName name="Soá_ngaøy_SX">#REF!</definedName>
    <definedName name="Soá_TT">#REF!</definedName>
    <definedName name="style">#REF!</definedName>
    <definedName name="TAMTINH">#REF!</definedName>
    <definedName name="TG_Bthöôøng">#REF!</definedName>
    <definedName name="Thôøi_gian_SX">#REF!</definedName>
    <definedName name="TRAM">#REF!</definedName>
    <definedName name="ttbt">#REF!</definedName>
    <definedName name="ttt">'[4]CT Thang Mo'!$B$309:$M$309</definedName>
    <definedName name="tttb">'[4]CT Thang Mo'!$B$431:$I$431</definedName>
    <definedName name="UH">#REF!</definedName>
    <definedName name="vc3.">'[4]CT  PL'!$B$125:$H$125</definedName>
    <definedName name="vca">'[4]CT  PL'!$B$25:$H$25</definedName>
    <definedName name="vccot" localSheetId="7">#REF!</definedName>
    <definedName name="vccot">#REF!</definedName>
    <definedName name="vccot.">'[4]CT  PL'!$B$8:$H$8</definedName>
    <definedName name="vcdbt">'[4]CT Thang Mo'!$B$220:$I$220</definedName>
    <definedName name="vcdc.">'[16]Chi tiet'!#REF!</definedName>
    <definedName name="vcdd">'[4]CT Thang Mo'!$B$182:$H$182</definedName>
    <definedName name="vcdt">'[4]CT Thang Mo'!$B$406:$I$406</definedName>
    <definedName name="vcdtb">'[4]CT Thang Mo'!$B$432:$I$432</definedName>
    <definedName name="vctb">#REF!</definedName>
    <definedName name="vctt">'[4]CT  PL'!$B$288:$H$288</definedName>
    <definedName name="VDCLY">[9]QMCT!#REF!</definedName>
    <definedName name="Vlcap0.7">#REF!</definedName>
    <definedName name="VLcap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46" l="1"/>
  <c r="H26" i="46"/>
  <c r="I26" i="46"/>
  <c r="J26" i="46"/>
  <c r="K26" i="46"/>
  <c r="F26" i="46"/>
  <c r="R47" i="46"/>
  <c r="B47" i="46"/>
  <c r="E47" i="46"/>
  <c r="I47" i="46"/>
  <c r="K19" i="12"/>
  <c r="J19" i="12"/>
  <c r="I19" i="12"/>
  <c r="H19" i="12"/>
  <c r="G19" i="12"/>
  <c r="F19" i="12"/>
  <c r="J47" i="46" l="1"/>
  <c r="M47" i="46" s="1"/>
  <c r="H125" i="46"/>
  <c r="G125" i="46"/>
  <c r="F125" i="46"/>
  <c r="E125" i="46"/>
  <c r="D125" i="46"/>
  <c r="C125" i="46"/>
  <c r="H123" i="46"/>
  <c r="G123" i="46"/>
  <c r="F123" i="46"/>
  <c r="E123" i="46"/>
  <c r="D123" i="46"/>
  <c r="C123" i="46"/>
  <c r="K100" i="46"/>
  <c r="J100" i="46"/>
  <c r="I100" i="46"/>
  <c r="H100" i="46"/>
  <c r="G100" i="46"/>
  <c r="F100" i="46"/>
  <c r="K99" i="46"/>
  <c r="J99" i="46"/>
  <c r="I99" i="46"/>
  <c r="H99" i="46"/>
  <c r="G99" i="46"/>
  <c r="F99" i="46"/>
  <c r="B89" i="46"/>
  <c r="A89" i="46"/>
  <c r="B87" i="46"/>
  <c r="A87" i="46"/>
  <c r="L85" i="46"/>
  <c r="B85" i="46"/>
  <c r="A85" i="46"/>
  <c r="L84" i="46"/>
  <c r="B83" i="46"/>
  <c r="A83" i="46"/>
  <c r="B81" i="46"/>
  <c r="A81" i="46"/>
  <c r="B79" i="46"/>
  <c r="A79" i="46"/>
  <c r="B73" i="46"/>
  <c r="B69" i="46"/>
  <c r="B65" i="46"/>
  <c r="B57" i="46"/>
  <c r="B53" i="46"/>
  <c r="A53" i="46"/>
  <c r="B49" i="46"/>
  <c r="B48" i="46"/>
  <c r="E44" i="46"/>
  <c r="B42" i="46"/>
  <c r="B46" i="46" s="1"/>
  <c r="H36" i="46"/>
  <c r="P35" i="46"/>
  <c r="P34" i="46"/>
  <c r="D34" i="46"/>
  <c r="D35" i="46" s="1"/>
  <c r="D36" i="46" s="1"/>
  <c r="K33" i="46"/>
  <c r="K36" i="46" s="1"/>
  <c r="J33" i="46"/>
  <c r="J36" i="46" s="1"/>
  <c r="I33" i="46"/>
  <c r="I36" i="46" s="1"/>
  <c r="H33" i="46"/>
  <c r="G33" i="46"/>
  <c r="G36" i="46" s="1"/>
  <c r="F33" i="46"/>
  <c r="F36" i="46" s="1"/>
  <c r="D33" i="46"/>
  <c r="F29" i="46"/>
  <c r="F37" i="46" s="1"/>
  <c r="P28" i="46"/>
  <c r="D28" i="46"/>
  <c r="D29" i="46" s="1"/>
  <c r="P27" i="46"/>
  <c r="K29" i="46"/>
  <c r="K37" i="46" s="1"/>
  <c r="J29" i="46"/>
  <c r="J37" i="46" s="1"/>
  <c r="I29" i="46"/>
  <c r="I37" i="46" s="1"/>
  <c r="H29" i="46"/>
  <c r="H37" i="46" s="1"/>
  <c r="G29" i="46"/>
  <c r="G37" i="46" s="1"/>
  <c r="D26" i="46"/>
  <c r="D27" i="46" s="1"/>
  <c r="P25" i="46"/>
  <c r="P21" i="46"/>
  <c r="P20" i="46"/>
  <c r="D20" i="46"/>
  <c r="D21" i="46" s="1"/>
  <c r="D22" i="46" s="1"/>
  <c r="K19" i="46"/>
  <c r="K22" i="46" s="1"/>
  <c r="H126" i="46" s="1"/>
  <c r="J19" i="46"/>
  <c r="J22" i="46" s="1"/>
  <c r="G126" i="46" s="1"/>
  <c r="I19" i="46"/>
  <c r="I22" i="46" s="1"/>
  <c r="F126" i="46" s="1"/>
  <c r="H19" i="46"/>
  <c r="H22" i="46" s="1"/>
  <c r="E126" i="46" s="1"/>
  <c r="G19" i="46"/>
  <c r="G22" i="46" s="1"/>
  <c r="D126" i="46" s="1"/>
  <c r="F19" i="46"/>
  <c r="F22" i="46" s="1"/>
  <c r="C126" i="46" s="1"/>
  <c r="D19" i="46"/>
  <c r="P18" i="46"/>
  <c r="D12" i="46"/>
  <c r="B18" i="13"/>
  <c r="P19" i="46" l="1"/>
  <c r="P22" i="46" s="1"/>
  <c r="E119" i="46"/>
  <c r="E127" i="46"/>
  <c r="B112" i="46"/>
  <c r="H80" i="46"/>
  <c r="H62" i="46"/>
  <c r="B126" i="46"/>
  <c r="H82" i="46"/>
  <c r="H72" i="46"/>
  <c r="H56" i="46"/>
  <c r="H58" i="46"/>
  <c r="H88" i="46"/>
  <c r="H86" i="46"/>
  <c r="H84" i="46"/>
  <c r="H64" i="46"/>
  <c r="A41" i="46"/>
  <c r="H68" i="46"/>
  <c r="F68" i="46" s="1"/>
  <c r="H78" i="46"/>
  <c r="H70" i="46"/>
  <c r="H60" i="46"/>
  <c r="H74" i="46"/>
  <c r="E42" i="46"/>
  <c r="H52" i="46"/>
  <c r="F52" i="46" s="1"/>
  <c r="H54" i="46"/>
  <c r="H66" i="46"/>
  <c r="B106" i="46"/>
  <c r="H59" i="46"/>
  <c r="H75" i="46"/>
  <c r="H67" i="46"/>
  <c r="F67" i="46" s="1"/>
  <c r="B96" i="46"/>
  <c r="H69" i="46"/>
  <c r="F69" i="46" s="1"/>
  <c r="H53" i="46"/>
  <c r="F53" i="46" s="1"/>
  <c r="H61" i="46"/>
  <c r="H79" i="46"/>
  <c r="E46" i="46"/>
  <c r="E48" i="46" s="1"/>
  <c r="E49" i="46" s="1"/>
  <c r="B113" i="46"/>
  <c r="H55" i="46"/>
  <c r="H71" i="46"/>
  <c r="B127" i="46"/>
  <c r="H73" i="46"/>
  <c r="A45" i="46"/>
  <c r="H63" i="46"/>
  <c r="H81" i="46"/>
  <c r="H65" i="46"/>
  <c r="F65" i="46" s="1"/>
  <c r="H57" i="46"/>
  <c r="F57" i="46" s="1"/>
  <c r="H87" i="46"/>
  <c r="H89" i="46"/>
  <c r="H85" i="46"/>
  <c r="H83" i="46"/>
  <c r="J126" i="46"/>
  <c r="D127" i="46"/>
  <c r="D119" i="46"/>
  <c r="B105" i="46"/>
  <c r="B95" i="46"/>
  <c r="F119" i="46"/>
  <c r="F127" i="46"/>
  <c r="L88" i="46"/>
  <c r="L86" i="46"/>
  <c r="H127" i="46"/>
  <c r="H119" i="46"/>
  <c r="C119" i="46"/>
  <c r="C127" i="46"/>
  <c r="G119" i="46"/>
  <c r="G127" i="46"/>
  <c r="P33" i="46"/>
  <c r="P36" i="46" s="1"/>
  <c r="P26" i="46"/>
  <c r="P29" i="46" s="1"/>
  <c r="P37" i="46" l="1"/>
  <c r="G46" i="46"/>
  <c r="K78" i="46"/>
  <c r="M78" i="46" s="1"/>
  <c r="O78" i="46" s="1"/>
  <c r="K64" i="46"/>
  <c r="M64" i="46" s="1"/>
  <c r="O64" i="46" s="1"/>
  <c r="K80" i="46"/>
  <c r="M80" i="46" s="1"/>
  <c r="O80" i="46" s="1"/>
  <c r="K60" i="46"/>
  <c r="M60" i="46" s="1"/>
  <c r="O60" i="46" s="1"/>
  <c r="K56" i="46"/>
  <c r="M56" i="46" s="1"/>
  <c r="O56" i="46" s="1"/>
  <c r="G42" i="46"/>
  <c r="I42" i="46" s="1"/>
  <c r="K52" i="46"/>
  <c r="M52" i="46" s="1"/>
  <c r="O52" i="46" s="1"/>
  <c r="K84" i="46"/>
  <c r="M84" i="46" s="1"/>
  <c r="O84" i="46" s="1"/>
  <c r="K72" i="46"/>
  <c r="M72" i="46" s="1"/>
  <c r="O72" i="46" s="1"/>
  <c r="K88" i="46"/>
  <c r="K58" i="46"/>
  <c r="M58" i="46" s="1"/>
  <c r="O58" i="46" s="1"/>
  <c r="K62" i="46"/>
  <c r="M62" i="46" s="1"/>
  <c r="O62" i="46" s="1"/>
  <c r="K70" i="46"/>
  <c r="M70" i="46" s="1"/>
  <c r="O70" i="46" s="1"/>
  <c r="K82" i="46"/>
  <c r="M82" i="46" s="1"/>
  <c r="O82" i="46" s="1"/>
  <c r="K86" i="46"/>
  <c r="K54" i="46"/>
  <c r="M54" i="46" s="1"/>
  <c r="O54" i="46" s="1"/>
  <c r="K68" i="46"/>
  <c r="M68" i="46" s="1"/>
  <c r="O68" i="46" s="1"/>
  <c r="K66" i="46"/>
  <c r="M66" i="46" s="1"/>
  <c r="O66" i="46" s="1"/>
  <c r="K74" i="46"/>
  <c r="M74" i="46" s="1"/>
  <c r="O74" i="46" s="1"/>
  <c r="J127" i="46"/>
  <c r="J119" i="46"/>
  <c r="M86" i="46"/>
  <c r="O86" i="46" s="1"/>
  <c r="L87" i="46"/>
  <c r="M88" i="46"/>
  <c r="O88" i="46" s="1"/>
  <c r="L89" i="46"/>
  <c r="K59" i="46"/>
  <c r="M59" i="46" s="1"/>
  <c r="O59" i="46" s="1"/>
  <c r="K75" i="46"/>
  <c r="M75" i="46" s="1"/>
  <c r="O75" i="46" s="1"/>
  <c r="K67" i="46"/>
  <c r="M67" i="46" s="1"/>
  <c r="O67" i="46" s="1"/>
  <c r="K69" i="46"/>
  <c r="M69" i="46" s="1"/>
  <c r="O69" i="46" s="1"/>
  <c r="K53" i="46"/>
  <c r="M53" i="46" s="1"/>
  <c r="O53" i="46" s="1"/>
  <c r="K79" i="46"/>
  <c r="M79" i="46" s="1"/>
  <c r="O79" i="46" s="1"/>
  <c r="I46" i="46"/>
  <c r="J46" i="46" s="1"/>
  <c r="K81" i="46"/>
  <c r="M81" i="46" s="1"/>
  <c r="O81" i="46" s="1"/>
  <c r="G49" i="46"/>
  <c r="I49" i="46" s="1"/>
  <c r="J49" i="46" s="1"/>
  <c r="K61" i="46"/>
  <c r="M61" i="46" s="1"/>
  <c r="O61" i="46" s="1"/>
  <c r="K73" i="46"/>
  <c r="M73" i="46" s="1"/>
  <c r="O73" i="46" s="1"/>
  <c r="K65" i="46"/>
  <c r="M65" i="46" s="1"/>
  <c r="O65" i="46" s="1"/>
  <c r="K83" i="46"/>
  <c r="M83" i="46" s="1"/>
  <c r="O83" i="46" s="1"/>
  <c r="K63" i="46"/>
  <c r="M63" i="46" s="1"/>
  <c r="O63" i="46" s="1"/>
  <c r="K55" i="46"/>
  <c r="M55" i="46" s="1"/>
  <c r="O55" i="46" s="1"/>
  <c r="K89" i="46"/>
  <c r="K85" i="46"/>
  <c r="M85" i="46" s="1"/>
  <c r="O85" i="46" s="1"/>
  <c r="G48" i="46"/>
  <c r="I48" i="46" s="1"/>
  <c r="K57" i="46"/>
  <c r="M57" i="46" s="1"/>
  <c r="O57" i="46" s="1"/>
  <c r="K71" i="46"/>
  <c r="M71" i="46" s="1"/>
  <c r="O71" i="46" s="1"/>
  <c r="K87" i="46"/>
  <c r="G43" i="46"/>
  <c r="M87" i="46" l="1"/>
  <c r="O87" i="46" s="1"/>
  <c r="M49" i="46"/>
  <c r="M89" i="46"/>
  <c r="O89" i="46" s="1"/>
  <c r="I43" i="46"/>
  <c r="G44" i="46"/>
  <c r="I44" i="46" s="1"/>
  <c r="J48" i="46"/>
  <c r="M48" i="46" s="1"/>
  <c r="J42" i="46"/>
  <c r="M42" i="46"/>
  <c r="M46" i="46"/>
  <c r="S46" i="46" s="1"/>
  <c r="J44" i="46" l="1"/>
  <c r="M44" i="46" s="1"/>
  <c r="J43" i="46"/>
  <c r="M43" i="46" s="1"/>
  <c r="K26" i="12" l="1"/>
  <c r="J26" i="12"/>
  <c r="I26" i="12"/>
  <c r="H26" i="12"/>
  <c r="G26" i="12"/>
  <c r="F26" i="12"/>
  <c r="G8" i="45"/>
  <c r="B47" i="13"/>
  <c r="C39" i="13"/>
  <c r="F39" i="13" s="1"/>
  <c r="B39" i="13"/>
  <c r="C35" i="13"/>
  <c r="B25" i="13"/>
  <c r="B27" i="13" s="1"/>
  <c r="B17" i="13"/>
  <c r="P35" i="12" l="1"/>
  <c r="P34" i="12"/>
  <c r="K33" i="12"/>
  <c r="K36" i="12" s="1"/>
  <c r="J33" i="12"/>
  <c r="J36" i="12" s="1"/>
  <c r="I33" i="12"/>
  <c r="I36" i="12" s="1"/>
  <c r="H33" i="12"/>
  <c r="H36" i="12" s="1"/>
  <c r="G33" i="12"/>
  <c r="G36" i="12" s="1"/>
  <c r="F33" i="12"/>
  <c r="P33" i="12" s="1"/>
  <c r="P36" i="12" s="1"/>
  <c r="D33" i="12"/>
  <c r="D34" i="12" s="1"/>
  <c r="D35" i="12" s="1"/>
  <c r="D36" i="12" s="1"/>
  <c r="P28" i="12"/>
  <c r="P27" i="12"/>
  <c r="K29" i="12"/>
  <c r="J29" i="12"/>
  <c r="I29" i="12"/>
  <c r="H29" i="12"/>
  <c r="G29" i="12"/>
  <c r="P26" i="12"/>
  <c r="D26" i="12"/>
  <c r="D27" i="12" s="1"/>
  <c r="D28" i="12" s="1"/>
  <c r="D29" i="12" s="1"/>
  <c r="I22" i="12"/>
  <c r="I37" i="12" s="1"/>
  <c r="H22" i="12"/>
  <c r="H37" i="12" s="1"/>
  <c r="G22" i="12"/>
  <c r="G37" i="12" s="1"/>
  <c r="F22" i="12"/>
  <c r="F37" i="12" s="1"/>
  <c r="K22" i="12"/>
  <c r="K37" i="12" s="1"/>
  <c r="P19" i="12"/>
  <c r="P21" i="12"/>
  <c r="P20" i="12"/>
  <c r="D19" i="12"/>
  <c r="D20" i="12" s="1"/>
  <c r="D21" i="12" s="1"/>
  <c r="D22" i="12" s="1"/>
  <c r="J22" i="12" l="1"/>
  <c r="J37" i="12" s="1"/>
  <c r="F36" i="12"/>
  <c r="F29" i="12"/>
  <c r="B15" i="13" l="1"/>
  <c r="A15" i="13"/>
  <c r="A1" i="43" l="1"/>
  <c r="H124" i="12"/>
  <c r="G124" i="12"/>
  <c r="F124" i="12"/>
  <c r="E124" i="12"/>
  <c r="D124" i="12"/>
  <c r="C124" i="12"/>
  <c r="D122" i="12"/>
  <c r="E122" i="12"/>
  <c r="F122" i="12"/>
  <c r="G122" i="12"/>
  <c r="H122" i="12"/>
  <c r="C122" i="12"/>
  <c r="B64" i="12"/>
  <c r="B48" i="12" l="1"/>
  <c r="B42" i="12"/>
  <c r="B46" i="12" s="1"/>
  <c r="B47" i="12"/>
  <c r="A88" i="12" l="1"/>
  <c r="A86" i="12"/>
  <c r="A84" i="12"/>
  <c r="A82" i="12"/>
  <c r="A80" i="12"/>
  <c r="A78" i="12"/>
  <c r="B37" i="13" l="1"/>
  <c r="A37" i="13"/>
  <c r="B41" i="13"/>
  <c r="A41" i="13"/>
  <c r="A45" i="13"/>
  <c r="B43" i="13"/>
  <c r="C30" i="13"/>
  <c r="B30" i="13"/>
  <c r="B68" i="12"/>
  <c r="C14" i="13" l="1"/>
  <c r="B14" i="13"/>
  <c r="A25" i="13"/>
  <c r="A52" i="12"/>
  <c r="B88" i="12"/>
  <c r="B86" i="12"/>
  <c r="B84" i="12"/>
  <c r="B82" i="12"/>
  <c r="B80" i="12"/>
  <c r="B78" i="12"/>
  <c r="A17" i="13"/>
  <c r="B72" i="12" l="1"/>
  <c r="B56" i="12" l="1"/>
  <c r="B52" i="12" l="1"/>
  <c r="H126" i="12" l="1"/>
  <c r="G126" i="12"/>
  <c r="F126" i="12"/>
  <c r="E126" i="12"/>
  <c r="D126" i="12"/>
  <c r="P25" i="12"/>
  <c r="P29" i="12" s="1"/>
  <c r="D12" i="12"/>
  <c r="K88" i="12" l="1"/>
  <c r="K84" i="12"/>
  <c r="K82" i="12"/>
  <c r="K80" i="12"/>
  <c r="K86" i="12"/>
  <c r="G46" i="12"/>
  <c r="B126" i="12"/>
  <c r="C126" i="12"/>
  <c r="J126" i="12" s="1"/>
  <c r="A10" i="13"/>
  <c r="A39" i="13"/>
  <c r="A11" i="13"/>
  <c r="A9" i="13"/>
  <c r="A8" i="13"/>
  <c r="B6" i="13"/>
  <c r="A12" i="13"/>
  <c r="K72" i="12" l="1"/>
  <c r="M72" i="12" s="1"/>
  <c r="O72" i="12" s="1"/>
  <c r="G48" i="12"/>
  <c r="G47" i="12"/>
  <c r="B112" i="12"/>
  <c r="C112" i="12" s="1"/>
  <c r="H72" i="12"/>
  <c r="H70" i="12"/>
  <c r="H60" i="12"/>
  <c r="A45" i="12"/>
  <c r="H58" i="12"/>
  <c r="H66" i="12"/>
  <c r="H56" i="12"/>
  <c r="F56" i="12" s="1"/>
  <c r="H68" i="12"/>
  <c r="H74" i="12"/>
  <c r="H64" i="12"/>
  <c r="F64" i="12" s="1"/>
  <c r="H62" i="12"/>
  <c r="H54" i="12"/>
  <c r="H52" i="12"/>
  <c r="K74" i="12"/>
  <c r="K66" i="12"/>
  <c r="K56" i="12"/>
  <c r="M56" i="12" s="1"/>
  <c r="O56" i="12" s="1"/>
  <c r="K62" i="12"/>
  <c r="K54" i="12"/>
  <c r="K70" i="12"/>
  <c r="K60" i="12"/>
  <c r="K52" i="12"/>
  <c r="K64" i="12"/>
  <c r="K68" i="12"/>
  <c r="K58" i="12"/>
  <c r="A23" i="13"/>
  <c r="C5" i="13" l="1"/>
  <c r="C17" i="13" s="1"/>
  <c r="A29" i="13"/>
  <c r="A31" i="13"/>
  <c r="C27" i="13" l="1"/>
  <c r="C25" i="13"/>
  <c r="C29" i="13"/>
  <c r="C15" i="13"/>
  <c r="C13" i="13"/>
  <c r="C11" i="13"/>
  <c r="C9" i="13"/>
  <c r="F99" i="12"/>
  <c r="G99" i="12"/>
  <c r="H99" i="12"/>
  <c r="I99" i="12"/>
  <c r="J99" i="12"/>
  <c r="K99" i="12"/>
  <c r="G98" i="12"/>
  <c r="H98" i="12"/>
  <c r="I98" i="12"/>
  <c r="J98" i="12"/>
  <c r="K98" i="12"/>
  <c r="F98" i="12"/>
  <c r="L84" i="12"/>
  <c r="L87" i="12" s="1"/>
  <c r="L88" i="12" s="1"/>
  <c r="L83" i="12"/>
  <c r="L85" i="12" l="1"/>
  <c r="L86" i="12" s="1"/>
  <c r="A47" i="13" l="1"/>
  <c r="A43" i="13"/>
  <c r="A27" i="13"/>
  <c r="B7" i="13"/>
  <c r="C33" i="13"/>
  <c r="B35" i="13" l="1"/>
  <c r="A35" i="13"/>
  <c r="E42" i="12" l="1"/>
  <c r="B104" i="12"/>
  <c r="A13" i="13"/>
  <c r="B21" i="13"/>
  <c r="A21" i="13"/>
  <c r="A19" i="13"/>
  <c r="B125" i="12" l="1"/>
  <c r="H71" i="12"/>
  <c r="H57" i="12"/>
  <c r="H73" i="12"/>
  <c r="H65" i="12"/>
  <c r="H55" i="12"/>
  <c r="H61" i="12"/>
  <c r="H53" i="12"/>
  <c r="H69" i="12"/>
  <c r="H59" i="12"/>
  <c r="A41" i="12"/>
  <c r="H67" i="12"/>
  <c r="F67" i="12" s="1"/>
  <c r="H63" i="12"/>
  <c r="H51" i="12"/>
  <c r="H83" i="12"/>
  <c r="H79" i="12"/>
  <c r="H77" i="12"/>
  <c r="H87" i="12"/>
  <c r="H81" i="12"/>
  <c r="H85" i="12"/>
  <c r="B33" i="13" l="1"/>
  <c r="A33" i="13"/>
  <c r="B19" i="13"/>
  <c r="P18" i="12" l="1"/>
  <c r="P22" i="12" s="1"/>
  <c r="P37" i="12" s="1"/>
  <c r="K87" i="12" l="1"/>
  <c r="K85" i="12"/>
  <c r="K83" i="12"/>
  <c r="K81" i="12"/>
  <c r="K79" i="12"/>
  <c r="E125" i="12"/>
  <c r="F125" i="12"/>
  <c r="C125" i="12"/>
  <c r="G125" i="12"/>
  <c r="D125" i="12"/>
  <c r="H125" i="12"/>
  <c r="G42" i="12"/>
  <c r="G43" i="12" s="1"/>
  <c r="K71" i="12" l="1"/>
  <c r="M71" i="12" s="1"/>
  <c r="O71" i="12" s="1"/>
  <c r="G44" i="12"/>
  <c r="J125" i="12"/>
  <c r="K63" i="12"/>
  <c r="K61" i="12"/>
  <c r="K53" i="12"/>
  <c r="K69" i="12"/>
  <c r="K59" i="12"/>
  <c r="K51" i="12"/>
  <c r="M51" i="12" s="1"/>
  <c r="K57" i="12"/>
  <c r="M57" i="12" s="1"/>
  <c r="K73" i="12"/>
  <c r="K65" i="12"/>
  <c r="K55" i="12"/>
  <c r="M55" i="12" s="1"/>
  <c r="O55" i="12" s="1"/>
  <c r="K67" i="12"/>
  <c r="K77" i="12"/>
  <c r="M77" i="12" s="1"/>
  <c r="O77" i="12" s="1"/>
  <c r="M86" i="12"/>
  <c r="O86" i="12" s="1"/>
  <c r="M83" i="12"/>
  <c r="O83" i="12" s="1"/>
  <c r="M84" i="12"/>
  <c r="O84" i="12" s="1"/>
  <c r="M88" i="12"/>
  <c r="O88" i="12" s="1"/>
  <c r="M82" i="12"/>
  <c r="O82" i="12" s="1"/>
  <c r="M80" i="12"/>
  <c r="O80" i="12" s="1"/>
  <c r="B23" i="13" l="1"/>
  <c r="O51" i="12" l="1"/>
  <c r="M53" i="12"/>
  <c r="O53" i="12" s="1"/>
  <c r="B5" i="13"/>
  <c r="E118" i="12"/>
  <c r="I43" i="12"/>
  <c r="I44" i="12"/>
  <c r="I42" i="12"/>
  <c r="J42" i="12" s="1"/>
  <c r="E44" i="12"/>
  <c r="F51" i="12"/>
  <c r="F66" i="12"/>
  <c r="B105" i="12"/>
  <c r="H78" i="12"/>
  <c r="B95" i="12"/>
  <c r="H80" i="12"/>
  <c r="H84" i="12"/>
  <c r="H82" i="12"/>
  <c r="H88" i="12"/>
  <c r="H86" i="12"/>
  <c r="E46" i="12"/>
  <c r="E47" i="12" s="1"/>
  <c r="E48" i="12" s="1"/>
  <c r="B94" i="12"/>
  <c r="J43" i="12" l="1"/>
  <c r="M43" i="12" s="1"/>
  <c r="M42" i="12"/>
  <c r="J44" i="12"/>
  <c r="M44" i="12" s="1"/>
  <c r="B29" i="13"/>
  <c r="B11" i="13"/>
  <c r="B13" i="13"/>
  <c r="B9" i="13"/>
  <c r="M54" i="12"/>
  <c r="O54" i="12" s="1"/>
  <c r="M66" i="12"/>
  <c r="O66" i="12" s="1"/>
  <c r="M67" i="12"/>
  <c r="O67" i="12" s="1"/>
  <c r="M69" i="12"/>
  <c r="O69" i="12" s="1"/>
  <c r="M61" i="12"/>
  <c r="O61" i="12" s="1"/>
  <c r="M63" i="12"/>
  <c r="O63" i="12" s="1"/>
  <c r="G118" i="12"/>
  <c r="D118" i="12"/>
  <c r="C118" i="12"/>
  <c r="F118" i="12"/>
  <c r="H118" i="12"/>
  <c r="I48" i="12"/>
  <c r="J48" i="12" s="1"/>
  <c r="F68" i="12"/>
  <c r="B31" i="13" s="1"/>
  <c r="K78" i="12"/>
  <c r="M78" i="12" s="1"/>
  <c r="O78" i="12" s="1"/>
  <c r="F52" i="12"/>
  <c r="M52" i="12"/>
  <c r="O52" i="12" s="1"/>
  <c r="B111" i="12"/>
  <c r="I46" i="12"/>
  <c r="J46" i="12" s="1"/>
  <c r="I47" i="12"/>
  <c r="J47" i="12" s="1"/>
  <c r="M64" i="12" l="1"/>
  <c r="O64" i="12" s="1"/>
  <c r="M65" i="12"/>
  <c r="O65" i="12" s="1"/>
  <c r="M70" i="12"/>
  <c r="O70" i="12" s="1"/>
  <c r="M62" i="12"/>
  <c r="O62" i="12" s="1"/>
  <c r="M60" i="12"/>
  <c r="O60" i="12" s="1"/>
  <c r="M68" i="12"/>
  <c r="O68" i="12" s="1"/>
  <c r="M59" i="12"/>
  <c r="O59" i="12" s="1"/>
  <c r="M58" i="12"/>
  <c r="O58" i="12" s="1"/>
  <c r="O57" i="12"/>
  <c r="M73" i="12"/>
  <c r="O73" i="12" s="1"/>
  <c r="M74" i="12"/>
  <c r="O74" i="12" s="1"/>
  <c r="J118" i="12"/>
  <c r="M47" i="12"/>
  <c r="M46" i="12"/>
  <c r="M48" i="12" l="1"/>
  <c r="B4" i="13" l="1"/>
  <c r="B3" i="13"/>
  <c r="B2" i="13"/>
  <c r="A4" i="13"/>
  <c r="A3" i="13"/>
  <c r="A2" i="13"/>
  <c r="M79" i="12" l="1"/>
  <c r="O79" i="12" s="1"/>
  <c r="M81" i="12"/>
  <c r="O81" i="12" s="1"/>
  <c r="M85" i="12"/>
  <c r="O85" i="12" s="1"/>
  <c r="M87" i="12"/>
  <c r="O87" i="1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futureMetadata>
  <valueMetadata count="5">
    <bk>
      <rc t="1" v="0"/>
    </bk>
    <bk>
      <rc t="1" v="1"/>
    </bk>
    <bk>
      <rc t="1" v="2"/>
    </bk>
    <bk>
      <rc t="1" v="3"/>
    </bk>
    <bk>
      <rc t="1" v="4"/>
    </bk>
  </valueMetadata>
</metadata>
</file>

<file path=xl/sharedStrings.xml><?xml version="1.0" encoding="utf-8"?>
<sst xmlns="http://schemas.openxmlformats.org/spreadsheetml/2006/main" count="2065" uniqueCount="748">
  <si>
    <r>
      <t>***FW23CH012 -</t>
    </r>
    <r>
      <rPr>
        <sz val="18"/>
        <color theme="1"/>
        <rFont val="Calibri"/>
        <family val="2"/>
        <scheme val="minor"/>
      </rPr>
      <t xml:space="preserve"> CHÚ Ý QUY CÁCH ĐO CỦA KHÁCH </t>
    </r>
  </si>
  <si>
    <t>Armhole:  Note that we measuring the armhole drop, not the curve.  So this is measured straight from HPS to the underarm (perpendicular).</t>
  </si>
  <si>
    <t>Hạ nách: Lưu ý rằng chúng tôi đo hạ nách, không phải độ cong vòng nách. Vậy nên điểm thông số này được đo thẳng từ đỉnh vai đến nách (vuông góc).</t>
  </si>
  <si>
    <t>Forearm:  We measure 9” up from the cuff edge.  Description is on the spec page.</t>
  </si>
  <si>
    <t>Rộng Cẳng tay: Chúng tôi đo 9 inch tính từ mép bo. Mô tả trên trang thông số.</t>
  </si>
  <si>
    <t>Hood Width:  Note that we measure 6” down, not 5” down.  Description on the spec page.</t>
  </si>
  <si>
    <t>Chiều rộng nón hoodie: chúng tôi đo 6 inch trở xuống, không phải đo 5 inch. Mô tả trên trang spec.</t>
  </si>
  <si>
    <t xml:space="preserve">Hoodie Height at CF:  We measure straight along the front edge, top of hood to CF neck (not the curve of the hood).  </t>
  </si>
  <si>
    <t>CAO NÓN TẠI GIỮA TRƯỚC : Chúng tôi đo thẳng theo mép trước, từ đỉnh mũ đến giữa cổ trước (không đo theo đường cong của mũ).</t>
  </si>
  <si>
    <t>* sometimes we will add point S too (hood height from HPS to top edge) *</t>
  </si>
  <si>
    <t>* đôi khi chúng tôi cũng sẽ thêm điểm S (chiều cao nón từ đỉnh vai đến cạnh trên) *</t>
  </si>
  <si>
    <t>Feedback &amp; Revisions / 1st  Fit</t>
  </si>
  <si>
    <t>COMMENT KHÁCH TRÊN MẪU 1ST FIT</t>
  </si>
  <si>
    <t>FW23CH012 Mets Hoodie- 1st FIT - Nina Chavez Booth</t>
  </si>
  <si>
    <t>CREATED ON MAY 18, 2023 8:01 PM</t>
  </si>
  <si>
    <t>1ST  FIT</t>
  </si>
  <si>
    <t>SIZE:M, CREATED AT: 05-18-2023</t>
  </si>
  <si>
    <t>FIT DATE: 5.18.23</t>
  </si>
  <si>
    <t>STATUS: Please submit PPS with all corrections, in correct fabric, color, with correct size artwork @ CF and CB.</t>
  </si>
  <si>
    <t>Vui lòng may mẫu PPS có chỉnh sửa theo comment , vải đúng, màu đúng , đúng size artwork tại thân trước và thân sau</t>
  </si>
  <si>
    <t>CONSTRUCTION/ ARTWORK CALL-OUTS:</t>
  </si>
  <si>
    <t>Cấu trúc và artwork</t>
  </si>
  <si>
    <t>1. Front artwork placement is okay down from CF neck. Keep at 2 3/4" below CF neck seam.</t>
  </si>
  <si>
    <t>2. Shift the front artwork in 1/4" from its current placement. New placement is 1 5/8" out from CF.</t>
  </si>
  <si>
    <t>FIT COMMENTS:</t>
  </si>
  <si>
    <t>1. Neck feels a bit tight. Please lower the front neck 1/4" and open the neck width 1/4".</t>
  </si>
  <si>
    <t>Cổ áo bị chật, khó tròng vô đầu. Vui lòng hạ nách thêm 1/4" và tăng ngang cổ 1/4"</t>
  </si>
  <si>
    <t>2. For the bottom opening, please keep the width above the rib wider, similar to the chest width. (needs to be at least 21 1/2" or wider), and have the bottom rib pull in and</t>
  </si>
  <si>
    <t>hug to meet relaxed specs requested.</t>
  </si>
  <si>
    <t>Ngang lai ( tại cạnh trên bo lai) đảm bảo phần ngang thân ở ngay trên bo rib lai lớn hơn ( thừa ra như sketch) , thông số gần ngang ngực ( cần ít nhất 21 1/2" hoặc tăng thêm) và bo lai kéo vào để thông khi đo thường đạt yêu cầu</t>
  </si>
  <si>
    <t>a. Please do not narrow the body to this relaxed spec. Thanks!</t>
  </si>
  <si>
    <t>Vui lòng không làm hẹp phần thân này khi đo thường.</t>
  </si>
  <si>
    <t>3. Note that the shoulder seams are sitting almost 3/4" backwards when sample is flat. Please rebalance the front body so that the seams sit right at HPS/ natural shoulder when flat.</t>
  </si>
  <si>
    <t>Đường ráp vai đang nằm 3/4" về sau khi để áo nằm phẳng. Vui lòng cân bằng trở lại thân trước, để đường ráp vai nằm ngay tại cao vai/ vai tự nhiên của người mặc.</t>
  </si>
  <si>
    <t xml:space="preserve"> May need to rebalance the front and back armhole lengths with this change.</t>
  </si>
  <si>
    <t>Cần phải điều chỉnh thân trước và sau vòng nách để thay đổi điều này.</t>
  </si>
  <si>
    <t>4. Please meet relaxed bottom opening widths- by having rib pull into them.</t>
  </si>
  <si>
    <t>Vui lòng đảm bảo thông số đo thường của ngang lai áo - có rib lai hỗ trợ đẩy phần vải này ra</t>
  </si>
  <si>
    <t>5. Bring the armhole, bicep, forearm back to spec.</t>
  </si>
  <si>
    <t>Đảm bảo thông số nách, ngang vai, khuỷu tay trong dung sai</t>
  </si>
  <si>
    <t>6. Increase the cuff width at seam and edge by 1/4"</t>
  </si>
  <si>
    <t>Tăng thông số cửa tay tại mép và đường may 1/4"</t>
  </si>
  <si>
    <t>7. Increase the drawcord length by 1".</t>
  </si>
  <si>
    <t>Tăng thông số dài dây luồn 1"</t>
  </si>
  <si>
    <t>LƯU Ý
 - YÊU CẦU MAY ĐÚNG THÔNG SỐ, ĐIỀU CHỈNH THEO COMMENT CỦA KHÁCH HÀNG. CÓ Ý KIẾN CẦN THÔNG TIN LẠI CHO MER ĐỂ MER LÀM VIỆC VỚI KHÁCH</t>
  </si>
  <si>
    <t>LÀM THÊM RẬP CHO SIZE XS,S ĐỂ BÊN IN KIỂM TRA SIZE VÀ VỊ TRÍ HÌNH IN</t>
  </si>
  <si>
    <t>Mã số:</t>
  </si>
  <si>
    <t>MER.QT-1.BM.4</t>
  </si>
  <si>
    <t>Lần ban hành:</t>
  </si>
  <si>
    <t>01</t>
  </si>
  <si>
    <t>Số trang</t>
  </si>
  <si>
    <t>03/03</t>
  </si>
  <si>
    <t>CUTTING DOCKET</t>
  </si>
  <si>
    <t xml:space="preserve">JOB NUMBER:  </t>
  </si>
  <si>
    <t xml:space="preserve">STYLE NUMBER: </t>
  </si>
  <si>
    <t>SS25CH002</t>
  </si>
  <si>
    <t xml:space="preserve">STYLE NAME : </t>
  </si>
  <si>
    <t>WASHED FULL ZIP HOODIE</t>
  </si>
  <si>
    <t>SEASON:</t>
  </si>
  <si>
    <t xml:space="preserve">SS25 </t>
  </si>
  <si>
    <t>TÊN HÀNG:</t>
  </si>
  <si>
    <t>HOODIE</t>
  </si>
  <si>
    <t>DROP:</t>
  </si>
  <si>
    <t>MAINLINE</t>
  </si>
  <si>
    <t>NGÀY CẤP</t>
  </si>
  <si>
    <t>VẢI CHÍNH:</t>
  </si>
  <si>
    <t xml:space="preserve">C2300708  - LIGHT BRUSH FLEECE 100%COTTON B/W Weight:530g/m2 </t>
  </si>
  <si>
    <t>NGÀY GIAO HÀNG</t>
  </si>
  <si>
    <t xml:space="preserve">THÀNH PHẦN VẢI: </t>
  </si>
  <si>
    <t>100% COTTON</t>
  </si>
  <si>
    <t>KHỔ VẢI:</t>
  </si>
  <si>
    <t>165CM</t>
  </si>
  <si>
    <t xml:space="preserve">Xí nghiệp: </t>
  </si>
  <si>
    <t>UN-AVAILABLE</t>
  </si>
  <si>
    <t>KHÁCH HÀNG:</t>
  </si>
  <si>
    <t>ALD</t>
  </si>
  <si>
    <t xml:space="preserve">XUẤT NGÀY </t>
  </si>
  <si>
    <t>SKU</t>
  </si>
  <si>
    <t>COLOR</t>
  </si>
  <si>
    <t>SIZE:</t>
  </si>
  <si>
    <t>XS</t>
  </si>
  <si>
    <t>S</t>
  </si>
  <si>
    <t>M</t>
  </si>
  <si>
    <t>L</t>
  </si>
  <si>
    <t>XL</t>
  </si>
  <si>
    <t>XXL</t>
  </si>
  <si>
    <t>TOTAL</t>
  </si>
  <si>
    <t xml:space="preserve">ORDER CUT </t>
  </si>
  <si>
    <t>EXTRA (+/-)</t>
  </si>
  <si>
    <t>PAUL'S SAMPLE</t>
  </si>
  <si>
    <t>TOTAL :</t>
  </si>
  <si>
    <t>GRAND TOTAL:</t>
  </si>
  <si>
    <t>PHẦN A: VẢI</t>
  </si>
  <si>
    <t>NCC: ESQUEL</t>
  </si>
  <si>
    <t xml:space="preserve">VẢI </t>
  </si>
  <si>
    <t xml:space="preserve">VỊ TRÍ </t>
  </si>
  <si>
    <t xml:space="preserve">MÀU </t>
  </si>
  <si>
    <t>ĐVT</t>
  </si>
  <si>
    <t xml:space="preserve">SỐ LƯỢNG ĐƠN HÀNG </t>
  </si>
  <si>
    <t>ĐỊNH MỨC</t>
  </si>
  <si>
    <t>SỐ LƯỢNG THEO ĐỊNH MỨC  (NET)</t>
  </si>
  <si>
    <t>LỖI VẢI (DEFECT)
+ ĐẦU KHÚC</t>
  </si>
  <si>
    <t>SỐ LƯỢNG CẦN CẤP CHO TEST INHOUSE</t>
  </si>
  <si>
    <t>SỐ LƯỢNG CẦN CẤP CHO TEST OUTSOURCE</t>
  </si>
  <si>
    <t>SỐ LƯỢNG CẦN CẤP CHO TỔ CẮT (GROSS)</t>
  </si>
  <si>
    <t xml:space="preserve">GHI CHÚ / CODE VẢI </t>
  </si>
  <si>
    <t>VẢI CHÍNH</t>
  </si>
  <si>
    <t>C2300246_RIB 2X2_96% COTTON 4% SPANDEX_500GSM</t>
  </si>
  <si>
    <t>BO TAY/ LAI</t>
  </si>
  <si>
    <t>VIỀN DÂY KÉO</t>
  </si>
  <si>
    <t xml:space="preserve">VẢI CHÍNH </t>
  </si>
  <si>
    <t xml:space="preserve">PHẦN B : PHỤ LIỆU </t>
  </si>
  <si>
    <t>PHỤ LIỆU</t>
  </si>
  <si>
    <t>MÀU PHỤ LIỆU</t>
  </si>
  <si>
    <t>CODE MÀU</t>
  </si>
  <si>
    <t>MÀU VẢI</t>
  </si>
  <si>
    <t>SỐ LƯỢNG ĐH</t>
  </si>
  <si>
    <t xml:space="preserve">ĐỊNH MỨC </t>
  </si>
  <si>
    <t>SỐ LƯỢNG THEO ĐM</t>
  </si>
  <si>
    <t>HAO HỤT</t>
  </si>
  <si>
    <t xml:space="preserve">SỐ LƯỢNG CẤP </t>
  </si>
  <si>
    <t>GHI CHÚ</t>
  </si>
  <si>
    <t>CUỘN</t>
  </si>
  <si>
    <t>NHÃN CHÍNH ML03</t>
  </si>
  <si>
    <t>WHITE</t>
  </si>
  <si>
    <t>PCS</t>
  </si>
  <si>
    <t>NHÃN SƯỜN NGOÀI  ALD-ML02</t>
  </si>
  <si>
    <t>DÂY LUỒN TRÒN 5MM 100% COTTON ĐẦU TIP NHỰA 1.5CM TẠI NÓN</t>
  </si>
  <si>
    <t>DÂY TAPE XƯƠNG CÁ 1CM</t>
  </si>
  <si>
    <t>MÉT</t>
  </si>
  <si>
    <t>DÂY KÉO KIM LOẠI RĂNG 5 MÀU GOLD MỞ 2 ĐẦU , ĐẦU DA8L</t>
  </si>
  <si>
    <t>GOLDEN</t>
  </si>
  <si>
    <t>SETS</t>
  </si>
  <si>
    <t>ĐINH RIVET 10MM</t>
  </si>
  <si>
    <t>PHẦN C : PHỤ LIỆU ĐÓNG GÓI</t>
  </si>
  <si>
    <t>THẺ BÀI ALD ALD-T06P</t>
  </si>
  <si>
    <t xml:space="preserve">PCS </t>
  </si>
  <si>
    <t>UPC STICKER 3" X 2"</t>
  </si>
  <si>
    <t>BAO ALD Branded Polybag - 15" X 18" (RECYLCED)
CODE: ALD PB02-R</t>
  </si>
  <si>
    <t>CLEAR</t>
  </si>
  <si>
    <t>BAO BIG POLYBAG 100X120CM</t>
  </si>
  <si>
    <t>TẤM LÓT THÙNG</t>
  </si>
  <si>
    <t>NATURAL</t>
  </si>
  <si>
    <t>THÙNG CARTON 60CM (L) *40CM (W)* 30CM (H)</t>
  </si>
  <si>
    <t>PHẦN D : IN / THÊU / WASH</t>
  </si>
  <si>
    <t>PHẦN E : HÌNH</t>
  </si>
  <si>
    <r>
      <t>IN :</t>
    </r>
    <r>
      <rPr>
        <b/>
        <sz val="26"/>
        <rFont val="Muli"/>
      </rPr>
      <t xml:space="preserve"> </t>
    </r>
  </si>
  <si>
    <t>KHÔNG IN</t>
  </si>
  <si>
    <t>CHẤT LƯỢNG VÀ KÍCH THƯỚC</t>
  </si>
  <si>
    <t xml:space="preserve">DUYỆT HÌNH IN THEO </t>
  </si>
  <si>
    <t>THÔNG TIN SAU</t>
  </si>
  <si>
    <t>THÔNG TIN ĐỊNH VỊ HÌNH IN</t>
  </si>
  <si>
    <t>TOLERANCE</t>
  </si>
  <si>
    <t xml:space="preserve">Hình in thân trước: </t>
  </si>
  <si>
    <t xml:space="preserve">ĐỊNH VỊ LOGO THÂN TRƯỚC TỪ ĐƯỜNG GIỮA TRƯỚC </t>
  </si>
  <si>
    <t>1/8 in</t>
  </si>
  <si>
    <t xml:space="preserve">Hình in thân sau: </t>
  </si>
  <si>
    <t xml:space="preserve">ĐỊNH VỊ AW THÂN SAU TỪ GIỮA ĐƯỜNG TRA CỔ SAU </t>
  </si>
  <si>
    <r>
      <t>THÊU :</t>
    </r>
    <r>
      <rPr>
        <b/>
        <sz val="28"/>
        <rFont val="Muli"/>
      </rPr>
      <t xml:space="preserve"> </t>
    </r>
  </si>
  <si>
    <t>KHÔNG THÊU</t>
  </si>
  <si>
    <t>HÌNH THÊU TẠI TÚI</t>
  </si>
  <si>
    <t>THEO TÀI LIỆU ĐÍNH KÈM</t>
  </si>
  <si>
    <r>
      <t>WASH:</t>
    </r>
    <r>
      <rPr>
        <sz val="28"/>
        <rFont val="Muli"/>
      </rPr>
      <t xml:space="preserve"> </t>
    </r>
  </si>
  <si>
    <t>POTASSIUM WASH - THÀNH PHẨM</t>
  </si>
  <si>
    <t>CHẤT LƯỢNG, HIỆU ỨNG  DUYỆT THEO</t>
  </si>
  <si>
    <t xml:space="preserve">PHẦN F: LƯU Ý </t>
  </si>
  <si>
    <t>XEM TÀI LIỆU ĐÍNH KÈM</t>
  </si>
  <si>
    <t>-SỐ LƯỢNG NHÃN SIZE NHƯ SAU :</t>
  </si>
  <si>
    <t xml:space="preserve"> </t>
  </si>
  <si>
    <t>SIZE</t>
  </si>
  <si>
    <t>SỐ LƯỢNG</t>
  </si>
  <si>
    <t xml:space="preserve">-SỐ LƯỢNG DÂY LUỒN/ DÂY KÉO NHƯ SAU </t>
  </si>
  <si>
    <t>CM</t>
  </si>
  <si>
    <t>THÀNH PHẦN</t>
  </si>
  <si>
    <t>ĐÍNH 4 CẠNH NHÃN TẠI GIỮA CỔ SAU,TỪ VIỀN CỔ SAU XUỐNG 1,5CM - BÊN TRONG ÁO</t>
  </si>
  <si>
    <t>GẬP ĐÔI, MAY TẠI SƯỜN TRÁI NGƯỜI MẶC, 5 INCH TỪ MÉP LAI LÊN  ( BÊN TRONG ÁO)</t>
  </si>
  <si>
    <t>GẬP ĐÔI, MAY TẠI SƯỜN TRÁI NGƯỜI MẶC, TỪ LAI ÁO LÊN 7 INCH, MAY 
( BÊN NGOÀI ÁO)</t>
  </si>
  <si>
    <t>TẠI NÓN</t>
  </si>
  <si>
    <t>VIỀN TẠI CỔ SAU</t>
  </si>
  <si>
    <t>GIỮA TRƯỚC</t>
  </si>
  <si>
    <t>THÊU TẠI TÚI KANGAROO</t>
  </si>
  <si>
    <t>GẬP ĐÔI, MAY TẠI SƯỜN TRÁI NGƯỜI MẶC, 5 INCH TỪ MÉP LAI LÊN
 ( BÊN TRONG ÁO)</t>
  </si>
  <si>
    <t>TẠI MIỆNG NÓN ĐỂ LUỒN DÂY</t>
  </si>
  <si>
    <t>ĐÍNH 4 GÓC TÚI KANGAROO</t>
  </si>
  <si>
    <t>TẠI NGỰC TRÁI</t>
  </si>
  <si>
    <t>COMMENT CỦA KHÁCH</t>
  </si>
  <si>
    <t>Fit Comments:</t>
  </si>
  <si>
    <t>1. CF zipper length came in +3/4”. Also pushing down CF and causing unleveled hem. Please go back to spec on zipper length.</t>
  </si>
  <si>
    <t xml:space="preserve">DÀI DÂY KÉO ĐANG BỊ DƯ 3/4''. NÊN THÂN TRƯỚC BỊ ĐẨY XUỐNG GÂY RA THÂN TRƯỚC THÂN SAU KHÔNG NGANG BẰNG,   </t>
  </si>
  <si>
    <t>ĐIỀU CHỈNH THÔNG SỐ DÀI DÂY KÉO TRONG DUNG SAI</t>
  </si>
  <si>
    <t>2. Increase front neck drop to 3 1/2”.</t>
  </si>
  <si>
    <t>TĂNG THÔNG SỐ HẠ CỔ TRƯỚC 3 1/2''</t>
  </si>
  <si>
    <t>3. Reduce back neck drop to 3/4”.</t>
  </si>
  <si>
    <t>GIẢM THÔNG SỐ HẠ CỔ SAU 3/4''</t>
  </si>
  <si>
    <t>4. Reduce neck width to 9”</t>
  </si>
  <si>
    <t>GIẢM THÔNG SỐ RỘNG CỔ 9''</t>
  </si>
  <si>
    <t>5. Please straighten front and back sides seams. See image. No waist shape should be straight line form armhole to bottom opening.</t>
  </si>
  <si>
    <t>MAY THẲNG ĐƯỜNG MAY SƯỜN NHƯ HÌNH. ĐƯỜNG MAY NÊN THẲNG TỪ NÁCH ĐẾN LAI</t>
  </si>
  <si>
    <t>6. Reduce bottom opening at rib edge to 18”.</t>
  </si>
  <si>
    <t>GIẢM THÔNG SỐ RỘNG LAI ÁO TẠI MÉP 18''</t>
  </si>
  <si>
    <t>7. Reduce bottom rib height to 2 3/4”.</t>
  </si>
  <si>
    <t>GIẢM THÔNG SỐ CAO LAI ÁO 2 3/4''</t>
  </si>
  <si>
    <t>8. Increase armhole drop to 13”.</t>
  </si>
  <si>
    <t>TĂNG THÔNG SỐ HẠ NÁCH 13''</t>
  </si>
  <si>
    <t>9. Increase bicep to 10 1/4”.</t>
  </si>
  <si>
    <t>TĂNG THÔNG SỐ RỘNG BẮP TAY 10 1/4''</t>
  </si>
  <si>
    <t>10. Increase forearm to 7 1/2”.</t>
  </si>
  <si>
    <t>TĂNG THÔNG SỐ RỘNG CẲNG TAY 7 1/2''</t>
  </si>
  <si>
    <t>11. Follow revised 5 1/2” sleeve opening width 1” above rib knit seam.</t>
  </si>
  <si>
    <t>THAY ĐỔI THÔNG SỐ RỘNG LAI TAY DƯỚI ĐƯỜNG MAY RIB 1'' LÀ 5 1/2''</t>
  </si>
  <si>
    <t>12. Reduce sleeve opening at rib edge to 3 3/4”.</t>
  </si>
  <si>
    <t>GIẢM THÔNG SỐ RỘNG LAI TAY TẠI MÉP 3 3/4''</t>
  </si>
  <si>
    <t>13. Reduce cuff height to 2 3/4”.</t>
  </si>
  <si>
    <t>GIẢM THÔNG SỐ CAO LAI TAY 2 3/4''</t>
  </si>
  <si>
    <t>14. Increase hood width to 10 1/2”.</t>
  </si>
  <si>
    <t>TĂNG THÔNG SỐ RỘNG NÓN 10 1/2''</t>
  </si>
  <si>
    <t>15. Remove tunnel height, no stitching at tunnel.</t>
  </si>
  <si>
    <t>BỎ THÔNG SỐ CAO CỬA NÓN, KHÔNG DIỄU TẠI MIỆNG NÓN</t>
  </si>
  <si>
    <t>16. Follow revised exposed drawcord length of 10”.</t>
  </si>
  <si>
    <t>THAY ĐỔI THÔNG SỐ DÂY LUỒN DƯ RA KHỎI MẮT CÁO 10''</t>
  </si>
  <si>
    <t>17. Move drawcord exit down, follow revised measurement of 1” from neck seam to center of exit.</t>
  </si>
  <si>
    <t>DỜI VỊ TRÍ ĐẦU DÂY LUỒN, THEO THÔNG SỐ THAY ĐỔI 1'' TỪ ĐƯỜNG MAY ĐẾN GIỮA</t>
  </si>
  <si>
    <t>18. Loop label is stitched down to wrong side. Can you please no catch it in double needle straddle stitch? See image.</t>
  </si>
  <si>
    <t>NHÃN SƯỜN NGOÀI: KHÔNG DIỄU 2 KIM LÊN NHÃN, XEM HÌNH</t>
  </si>
  <si>
    <t>Construction:</t>
  </si>
  <si>
    <t xml:space="preserve">1. Triple needle @ armhole seam is too thick and holding the armhole. Is it possible to do 514 merrow armhole and </t>
  </si>
  <si>
    <t>add triple top stitching separately? Not encasing the merrow seam within the top stitching.</t>
  </si>
  <si>
    <t>ĐƯỜNG MAY 3 KIM TẠI NÁCH QUÁ DÀY VÀ CHẬT. CÓ THỂ THAY ĐỔI THÀNH ĐƯỜNG VẮT SỔ 2 KIM 4 CHỈ TẠI NÁCH SAU ĐÓ DIỄU 3 KIM. BỜ ĐƯỜNG VẮT SỔ NẰM BÊN NGOÀI PHẦN DIỄU ( NHỜ KỸ THUẬT TÌM CÁCH GIẢM ĐỘ DÀY ĐƯỜNG MAY NẾU KHÔNG LÀM ĐƯỢC THEO GÓP Ý CỦA KHÁCH HÀNG)</t>
  </si>
  <si>
    <t>2. Improve kangaroo pocket stitching. It is wavy and uneven. See image.</t>
  </si>
  <si>
    <t>CẢI THIỆN ĐƯỜNG DIỄU TÚI KAGAROO, ĐƯỜNG DIỄU BỊ NHĂN VÀ KHÔNG ĐỀU, XEM HÌNH</t>
  </si>
  <si>
    <t>3. Improve workmanship at CF rib zipper area, very wavy. See image.</t>
  </si>
  <si>
    <t>CẢI THIỆN ĐƯỜNG MAY DÂY KÉO GIỮA TẠI RIB, ĐƯỜNG MAY BỊ NHĂN XEM HÌNH</t>
  </si>
  <si>
    <t>4. Due to no drawcord tunnel secure drawcords with a bartack 1 1/4" from hood edge at center front at hood.</t>
  </si>
  <si>
    <t>BỎ ĐƯỜNG DIỄU MIẾNG NÓN THÊM BỌ  CÁCH MÉP 1 1/4''</t>
  </si>
  <si>
    <t>THÔNG SỐ PPS</t>
  </si>
  <si>
    <t xml:space="preserve">Sample Size: M
POINT OF MEASURE  </t>
  </si>
  <si>
    <t xml:space="preserve">CODE   </t>
  </si>
  <si>
    <t xml:space="preserve"> HOW TO MEASURE   </t>
  </si>
  <si>
    <t xml:space="preserve">CRITICAL  </t>
  </si>
  <si>
    <t xml:space="preserve"> TYPE  </t>
  </si>
  <si>
    <t xml:space="preserve">TOLERANCE </t>
  </si>
  <si>
    <t>VARIANCE</t>
  </si>
  <si>
    <t>ADJUST BY +/-</t>
  </si>
  <si>
    <t>REVISED SPEC</t>
  </si>
  <si>
    <t>MEASUREMENT NOTES</t>
  </si>
  <si>
    <t>Front Body Length</t>
  </si>
  <si>
    <t>DÀI ÁO THÂN TRƯỚC</t>
  </si>
  <si>
    <t>HPS to bottom edge</t>
  </si>
  <si>
    <t>TỪ ĐỈNH VAI ĐẾN MÉP LAI</t>
  </si>
  <si>
    <t>true</t>
  </si>
  <si>
    <t>Full</t>
  </si>
  <si>
    <t>1/2 in</t>
  </si>
  <si>
    <t>26 3/4 in</t>
  </si>
  <si>
    <t>Back Body Length</t>
  </si>
  <si>
    <t>DÀI ÁO THÂN SAU</t>
  </si>
  <si>
    <t>CB neck seam to bottom edge</t>
  </si>
  <si>
    <t>TỪ GIỮA CỔ SAU ĐẾN LAI</t>
  </si>
  <si>
    <t>26 in</t>
  </si>
  <si>
    <t>CF Zipper Length</t>
  </si>
  <si>
    <t>DÀI DÂY KÉO TRƯỚC</t>
  </si>
  <si>
    <t>From neck to bottom edge</t>
  </si>
  <si>
    <t>TỪ CỔ ĐẾN MÉP LAI</t>
  </si>
  <si>
    <t>false</t>
  </si>
  <si>
    <t>1/4 in</t>
  </si>
  <si>
    <t>23 1/2 in</t>
  </si>
  <si>
    <t>Front Neck Drop</t>
  </si>
  <si>
    <t>HẠ CỔ TRƯỚC</t>
  </si>
  <si>
    <t>HPS to neck seam</t>
  </si>
  <si>
    <t>ĐỈNH VAI ĐẾN ĐƯỜNG MAY CỔ</t>
  </si>
  <si>
    <t>3 1/2 in</t>
  </si>
  <si>
    <t>Back Neck Drop</t>
  </si>
  <si>
    <t>HẠ CỔ SAU</t>
  </si>
  <si>
    <t>3/4 in</t>
  </si>
  <si>
    <t>Back Neck Width</t>
  </si>
  <si>
    <t>RỘNG CỔ SAU</t>
  </si>
  <si>
    <t>Seam to seam at back neck, at HPS point</t>
  </si>
  <si>
    <t>TỪ ĐƯỜNG MAY ĐẾN ĐƯỜNG MAY, TẠI ĐỈNH VAI</t>
  </si>
  <si>
    <t>9 in</t>
  </si>
  <si>
    <t>Shoulder Seam Forward</t>
  </si>
  <si>
    <t>CHỒM VAI</t>
  </si>
  <si>
    <t>HPS to seam</t>
  </si>
  <si>
    <t>ĐƯỜNG MAY TỚI ĐƯỜNG MAY</t>
  </si>
  <si>
    <t>Shoulder Slope</t>
  </si>
  <si>
    <t>XUÔI VAI</t>
  </si>
  <si>
    <t>Shoulder point perpendicular to HPS</t>
  </si>
  <si>
    <t>TỪ ĐỈNH VAI, ĐO VUÔNG GÓC VỚI ĐẦU VAI</t>
  </si>
  <si>
    <t>2 1/2 in</t>
  </si>
  <si>
    <t>Across Shoulder</t>
  </si>
  <si>
    <t>NGANG VAI</t>
  </si>
  <si>
    <t>Seam to seam</t>
  </si>
  <si>
    <t>TỪ ĐƯỜNG MAY ĐẾN ĐƯỜNG MAY</t>
  </si>
  <si>
    <t>Half</t>
  </si>
  <si>
    <t>3/8 in</t>
  </si>
  <si>
    <t>24 in</t>
  </si>
  <si>
    <t>Across Front</t>
  </si>
  <si>
    <t>NGANG NGỰC</t>
  </si>
  <si>
    <t>7" TỪ ĐỈNH VAI - ĐƯỜNG MAY ĐẾN ĐƯỜNG MAY</t>
  </si>
  <si>
    <t>22 1/2 in</t>
  </si>
  <si>
    <t>Across Back</t>
  </si>
  <si>
    <t>NGANG LƯNG</t>
  </si>
  <si>
    <t>Chest Width</t>
  </si>
  <si>
    <t>RỘNG NGỰC</t>
  </si>
  <si>
    <t>1" Below armhole- edge to edge</t>
  </si>
  <si>
    <t>1" DƯỚI NÁCH, MÉP TỚI MÉP</t>
  </si>
  <si>
    <t>Bottom Opening 2" Above Rib Knit Seam</t>
  </si>
  <si>
    <t>RỘNG ÁO TRÊN ĐƯỜNG MAY LAI 2''</t>
  </si>
  <si>
    <t>22 in</t>
  </si>
  <si>
    <t>Bottom Opening Width- At Edge</t>
  </si>
  <si>
    <t>RỘNG LAI ÁO TẠI MÉP LAI</t>
  </si>
  <si>
    <t>At bottom edge</t>
  </si>
  <si>
    <t>TẠI MÉP LAI</t>
  </si>
  <si>
    <t>18 in</t>
  </si>
  <si>
    <t>Bottom Trim Height</t>
  </si>
  <si>
    <t>CAO BO LAI</t>
  </si>
  <si>
    <t>Bottom edge to top of trim</t>
  </si>
  <si>
    <t>TẠI MÉP DƯỚI BO ĐẾN CẠNH TRÊN</t>
  </si>
  <si>
    <t>2 3/4 in</t>
  </si>
  <si>
    <t>Sleeve Length from CB Neck</t>
  </si>
  <si>
    <t>DÀI TAY TỪ GIỮA CỔ SAU</t>
  </si>
  <si>
    <t>3-point measure from CB Neck to shoulder point to sleeve edge</t>
  </si>
  <si>
    <t>3 ĐIỂM TỪ GIỮA CỔ SAU ĐẾN ĐẦU VAI ĐẾN MÉP TAY</t>
  </si>
  <si>
    <t>35 in</t>
  </si>
  <si>
    <t>Armhole Drop</t>
  </si>
  <si>
    <t>HẠ NÁCH</t>
  </si>
  <si>
    <t>Below HPS - measure perpendicular</t>
  </si>
  <si>
    <t>DƯỚI ĐỈNH VAI - ĐO VUÔNG GÓC HÕM NÁCH</t>
  </si>
  <si>
    <t>13 in</t>
  </si>
  <si>
    <t>Bicep Width</t>
  </si>
  <si>
    <t>RỘNG BẮP TAY</t>
  </si>
  <si>
    <t>1" below armhole- edge to edge</t>
  </si>
  <si>
    <t>10 1/4 in</t>
  </si>
  <si>
    <t>Forearm Width</t>
  </si>
  <si>
    <t>RỘNG KHỦY TAY</t>
  </si>
  <si>
    <t>9" up from sleeve cuff edge</t>
  </si>
  <si>
    <t>9" LÊN TỪ MÉP BO TAY</t>
  </si>
  <si>
    <t>7 1/2 in</t>
  </si>
  <si>
    <t>Sleeve Opening Width 1" Above Rib Knit Seam</t>
  </si>
  <si>
    <t>RỘNG CỬA TAY TRÊN ĐƯỜNG MAY BO 1''</t>
  </si>
  <si>
    <t>5 1/2 in</t>
  </si>
  <si>
    <t>Sleeve Opening Width- At Edge</t>
  </si>
  <si>
    <t>RỘNG CỬA TAY TẠI MÉP</t>
  </si>
  <si>
    <t>At edge</t>
  </si>
  <si>
    <t>TẠI MÉP</t>
  </si>
  <si>
    <t>3 3/4 in</t>
  </si>
  <si>
    <t>Sleeve Cuff Height</t>
  </si>
  <si>
    <t>CAO BO TAY</t>
  </si>
  <si>
    <t>Cuff edge to seam</t>
  </si>
  <si>
    <t>MÉP ĐẾN ĐƯỜNG MAY</t>
  </si>
  <si>
    <t>Hood Height at CF</t>
  </si>
  <si>
    <t>CAO NÓN TẠI GIỮA TRƯỚC</t>
  </si>
  <si>
    <t>From neck seam to top edge</t>
  </si>
  <si>
    <t>TỪ ĐƯỜNG MAY CỔ ĐẾN MÉP</t>
  </si>
  <si>
    <t>15 in</t>
  </si>
  <si>
    <t>Hood Width @ HPS</t>
  </si>
  <si>
    <t>RỘNG NÓN TẠI ĐỈNH VAI</t>
  </si>
  <si>
    <t>13 1/2 in</t>
  </si>
  <si>
    <t>Hood Width 6" Below Top Edge</t>
  </si>
  <si>
    <t xml:space="preserve">RỘNG NÓN TỪ MÉP TRÊN ĐỈNH NÓN HẠ 6" </t>
  </si>
  <si>
    <t>Straight from CF edge to CB seam- 6" down</t>
  </si>
  <si>
    <t>HẠ 6" TỪ ĐỈNH NÓN, ĐO TỪ MIỆNG NÓN ĐẾN SỐNG NÓN</t>
  </si>
  <si>
    <t>10 1/2 in</t>
  </si>
  <si>
    <t>Hood Tunnel Height</t>
  </si>
  <si>
    <t>CAO MIỆNG NÓN</t>
  </si>
  <si>
    <t>0 in</t>
  </si>
  <si>
    <t>Exposed Drawcord Length</t>
  </si>
  <si>
    <t>CHIỀU DÀI DÂY LUỒN LỘ RA NGOÀI NỔI</t>
  </si>
  <si>
    <t>10 in</t>
  </si>
  <si>
    <t>Drawcord Opening Placement up from Neck Seam</t>
  </si>
  <si>
    <t>1 in</t>
  </si>
  <si>
    <t>Kangaroo Pocket Opening Hem Height</t>
  </si>
  <si>
    <t>CAO MIỆNG TÚI KANGAROO</t>
  </si>
  <si>
    <t>7/8 in</t>
  </si>
  <si>
    <t>Kangaroo Pocket Opening</t>
  </si>
  <si>
    <t>RỘNG MIỆNG TÚI KANGAROO</t>
  </si>
  <si>
    <t>Height at center</t>
  </si>
  <si>
    <t>6 in</t>
  </si>
  <si>
    <t>Kangaroo Pocket Height At Center</t>
  </si>
  <si>
    <t>RỘNG TÚI Ở GIỮA</t>
  </si>
  <si>
    <t>ĐO Ở GIỮA TÚI</t>
  </si>
  <si>
    <t>8 1/2 in</t>
  </si>
  <si>
    <t>Kangaroo Pocket Width at Top Edge</t>
  </si>
  <si>
    <t>RỘNG TÚI Ở CẠNH TRÊN</t>
  </si>
  <si>
    <t>Width at top edge</t>
  </si>
  <si>
    <t>ĐO TẠI CẠNH TRÊN</t>
  </si>
  <si>
    <t>9 3/4 in</t>
  </si>
  <si>
    <t>Kangaroo Pocket Width at Bottom</t>
  </si>
  <si>
    <t>RỘNG TÚI Ở CẠNH DƯỚI</t>
  </si>
  <si>
    <t>Width at Bottom Edge</t>
  </si>
  <si>
    <t>ĐO TẠI CẠNH DƯỚI</t>
  </si>
  <si>
    <t>Loop Label Placement at Sideseam</t>
  </si>
  <si>
    <t>VỊ TRÍ NHÃN CỜ TẠI SƯỜN</t>
  </si>
  <si>
    <t>Bottom edge to bottom of loop label, at the WL side seam</t>
  </si>
  <si>
    <t>MÉP LAI ĐẾN CẠNH DƯỚI NHÃN - TẠI SƯỜN TRÁI NGƯỜI MẶC</t>
  </si>
  <si>
    <t>7 in</t>
  </si>
  <si>
    <t>WL Artwork Placement from HPS to Top Edge</t>
  </si>
  <si>
    <t>ĐỊNH VỊ NHÃN TỪ ĐỈNH VAI ĐẾN MÉP</t>
  </si>
  <si>
    <t>WL Artwork Placement Out from CF Line</t>
  </si>
  <si>
    <t>ĐỊNH VỊ NHÃN NGOÀI TỪ GIỮA TRƯỚC</t>
  </si>
  <si>
    <t>3 in</t>
  </si>
  <si>
    <r>
      <rPr>
        <b/>
        <sz val="14"/>
        <color rgb="FF052937"/>
        <rFont val="Arial"/>
        <family val="2"/>
      </rPr>
      <t>Sample Size: M</t>
    </r>
  </si>
  <si>
    <t xml:space="preserve"> Style #FW23CH012 </t>
  </si>
  <si>
    <t>Size Specifications - 1ST PROTO MEASUREMENT</t>
  </si>
  <si>
    <t xml:space="preserve">POINT OF MEASURE </t>
  </si>
  <si>
    <t>CODE</t>
  </si>
  <si>
    <t>HOW TO MEASURE</t>
  </si>
  <si>
    <t>CRITICAL</t>
  </si>
  <si>
    <t>TYPE</t>
  </si>
  <si>
    <r>
      <rPr>
        <sz val="11"/>
        <color rgb="FF052937"/>
        <rFont val="Arial"/>
        <family val="2"/>
      </rPr>
      <t>Front Body Length</t>
    </r>
  </si>
  <si>
    <t>DÀI THÂN TRƯỚC</t>
  </si>
  <si>
    <r>
      <rPr>
        <sz val="11"/>
        <color rgb="FF052937"/>
        <rFont val="Arial"/>
        <family val="2"/>
      </rPr>
      <t>S&amp;K01</t>
    </r>
  </si>
  <si>
    <r>
      <rPr>
        <sz val="11"/>
        <color rgb="FF052937"/>
        <rFont val="Arial"/>
        <family val="2"/>
      </rPr>
      <t>HPS to bottom edge</t>
    </r>
  </si>
  <si>
    <r>
      <rPr>
        <sz val="11"/>
        <color rgb="FF052937"/>
        <rFont val="Arial"/>
        <family val="2"/>
      </rPr>
      <t>true</t>
    </r>
  </si>
  <si>
    <r>
      <rPr>
        <sz val="11"/>
        <color rgb="FF052937"/>
        <rFont val="Arial"/>
        <family val="2"/>
      </rPr>
      <t>Full</t>
    </r>
  </si>
  <si>
    <r>
      <rPr>
        <sz val="11"/>
        <color rgb="FF052937"/>
        <rFont val="Arial"/>
        <family val="2"/>
      </rPr>
      <t>1/2 in</t>
    </r>
  </si>
  <si>
    <r>
      <rPr>
        <sz val="11"/>
        <color rgb="FF052937"/>
        <rFont val="Arial"/>
        <family val="2"/>
      </rPr>
      <t>26 3/4 in</t>
    </r>
  </si>
  <si>
    <r>
      <rPr>
        <sz val="11"/>
        <color rgb="FF052937"/>
        <rFont val="Arial"/>
        <family val="2"/>
      </rPr>
      <t>Back Body Length</t>
    </r>
  </si>
  <si>
    <t>DÀI THÂN SAU</t>
  </si>
  <si>
    <r>
      <rPr>
        <sz val="11"/>
        <color rgb="FF052937"/>
        <rFont val="Arial"/>
        <family val="2"/>
      </rPr>
      <t>S&amp;K02</t>
    </r>
  </si>
  <si>
    <r>
      <rPr>
        <sz val="11"/>
        <color rgb="FF052937"/>
        <rFont val="Arial"/>
        <family val="2"/>
      </rPr>
      <t>CB neck seam to bottom edge</t>
    </r>
  </si>
  <si>
    <t>TỪ GIỮA CỔ SAU XUỐNG MÉP LAI</t>
  </si>
  <si>
    <r>
      <rPr>
        <sz val="11"/>
        <color rgb="FF052937"/>
        <rFont val="Arial"/>
        <family val="2"/>
      </rPr>
      <t>26 in</t>
    </r>
  </si>
  <si>
    <r>
      <rPr>
        <sz val="11"/>
        <color rgb="FF052937"/>
        <rFont val="Arial"/>
        <family val="2"/>
      </rPr>
      <t>Front Neck Drop</t>
    </r>
  </si>
  <si>
    <r>
      <rPr>
        <sz val="11"/>
        <color rgb="FF052937"/>
        <rFont val="Arial"/>
        <family val="2"/>
      </rPr>
      <t>S&amp;K04</t>
    </r>
  </si>
  <si>
    <r>
      <rPr>
        <sz val="11"/>
        <color rgb="FF052937"/>
        <rFont val="Arial"/>
        <family val="2"/>
      </rPr>
      <t>HPS to neck seam</t>
    </r>
  </si>
  <si>
    <r>
      <rPr>
        <sz val="11"/>
        <color rgb="FF052937"/>
        <rFont val="Arial"/>
        <family val="2"/>
      </rPr>
      <t>false</t>
    </r>
  </si>
  <si>
    <r>
      <rPr>
        <sz val="11"/>
        <color rgb="FF052937"/>
        <rFont val="Arial"/>
        <family val="2"/>
      </rPr>
      <t>1/8 in</t>
    </r>
  </si>
  <si>
    <r>
      <rPr>
        <sz val="11"/>
        <color rgb="FF052937"/>
        <rFont val="Arial"/>
        <family val="2"/>
      </rPr>
      <t>3 1/2 in</t>
    </r>
  </si>
  <si>
    <r>
      <rPr>
        <sz val="11"/>
        <color rgb="FF052937"/>
        <rFont val="Arial"/>
        <family val="2"/>
      </rPr>
      <t>Back Neck Drop</t>
    </r>
  </si>
  <si>
    <r>
      <rPr>
        <sz val="11"/>
        <color rgb="FF052937"/>
        <rFont val="Arial"/>
        <family val="2"/>
      </rPr>
      <t>S&amp;K05</t>
    </r>
  </si>
  <si>
    <r>
      <rPr>
        <sz val="11"/>
        <color rgb="FF052937"/>
        <rFont val="Arial"/>
        <family val="2"/>
      </rPr>
      <t>3/4 in</t>
    </r>
  </si>
  <si>
    <r>
      <rPr>
        <sz val="11"/>
        <color rgb="FF052937"/>
        <rFont val="Arial"/>
        <family val="2"/>
      </rPr>
      <t>Back Neck Width</t>
    </r>
  </si>
  <si>
    <r>
      <rPr>
        <sz val="11"/>
        <color rgb="FF052937"/>
        <rFont val="Arial"/>
        <family val="2"/>
      </rPr>
      <t>S&amp;K06</t>
    </r>
  </si>
  <si>
    <r>
      <rPr>
        <sz val="11"/>
        <color rgb="FF052937"/>
        <rFont val="Arial"/>
        <family val="2"/>
      </rPr>
      <t>Seam to seam at back neck, at HPS point</t>
    </r>
  </si>
  <si>
    <r>
      <rPr>
        <sz val="11"/>
        <color rgb="FF052937"/>
        <rFont val="Arial"/>
        <family val="2"/>
      </rPr>
      <t>1/4 in</t>
    </r>
  </si>
  <si>
    <r>
      <rPr>
        <sz val="11"/>
        <color rgb="FF052937"/>
        <rFont val="Arial"/>
        <family val="2"/>
      </rPr>
      <t>9 in</t>
    </r>
  </si>
  <si>
    <r>
      <rPr>
        <sz val="11"/>
        <color rgb="FF052937"/>
        <rFont val="Arial"/>
        <family val="2"/>
      </rPr>
      <t>Shoulder Slope</t>
    </r>
  </si>
  <si>
    <r>
      <rPr>
        <sz val="11"/>
        <color rgb="FF052937"/>
        <rFont val="Arial"/>
        <family val="2"/>
      </rPr>
      <t>S&amp;K08</t>
    </r>
  </si>
  <si>
    <r>
      <rPr>
        <sz val="11"/>
        <color rgb="FF052937"/>
        <rFont val="Arial"/>
        <family val="2"/>
      </rPr>
      <t>Shoulder point perpendicular to HPS</t>
    </r>
  </si>
  <si>
    <r>
      <rPr>
        <sz val="11"/>
        <color rgb="FF052937"/>
        <rFont val="Arial"/>
        <family val="2"/>
      </rPr>
      <t>2 1/2 in</t>
    </r>
  </si>
  <si>
    <r>
      <rPr>
        <sz val="11"/>
        <color rgb="FF052937"/>
        <rFont val="Arial"/>
        <family val="2"/>
      </rPr>
      <t>Across Shoulder Width- Seam to seam</t>
    </r>
  </si>
  <si>
    <t>NGANG Vai</t>
  </si>
  <si>
    <r>
      <rPr>
        <sz val="11"/>
        <color rgb="FF052937"/>
        <rFont val="Arial"/>
        <family val="2"/>
      </rPr>
      <t>S&amp;K259</t>
    </r>
  </si>
  <si>
    <r>
      <rPr>
        <sz val="11"/>
        <color rgb="FF052937"/>
        <rFont val="Arial"/>
        <family val="2"/>
      </rPr>
      <t>Seam to Seam</t>
    </r>
  </si>
  <si>
    <r>
      <rPr>
        <sz val="11"/>
        <color rgb="FF052937"/>
        <rFont val="Arial"/>
        <family val="2"/>
      </rPr>
      <t>22 1/2 in</t>
    </r>
  </si>
  <si>
    <r>
      <rPr>
        <sz val="11"/>
        <color rgb="FF052937"/>
        <rFont val="Arial"/>
        <family val="2"/>
      </rPr>
      <t>Across Front</t>
    </r>
  </si>
  <si>
    <t>NGANG THÂN TRƯỚC</t>
  </si>
  <si>
    <r>
      <rPr>
        <sz val="11"/>
        <color rgb="FF052937"/>
        <rFont val="Arial"/>
        <family val="2"/>
      </rPr>
      <t>S&amp;K010</t>
    </r>
  </si>
  <si>
    <r>
      <rPr>
        <sz val="11"/>
        <color rgb="FF052937"/>
        <rFont val="Arial"/>
        <family val="2"/>
      </rPr>
      <t>7" dwn from HPS, Seam to seam</t>
    </r>
  </si>
  <si>
    <r>
      <rPr>
        <sz val="11"/>
        <color rgb="FF052937"/>
        <rFont val="Arial"/>
        <family val="2"/>
      </rPr>
      <t>Half</t>
    </r>
  </si>
  <si>
    <r>
      <rPr>
        <sz val="11"/>
        <color rgb="FF052937"/>
        <rFont val="Arial"/>
        <family val="2"/>
      </rPr>
      <t>3/8 in</t>
    </r>
  </si>
  <si>
    <r>
      <rPr>
        <sz val="11"/>
        <color rgb="FF052937"/>
        <rFont val="Arial"/>
        <family val="2"/>
      </rPr>
      <t>20 1/2 in</t>
    </r>
  </si>
  <si>
    <r>
      <rPr>
        <sz val="11"/>
        <color rgb="FF052937"/>
        <rFont val="Arial"/>
        <family val="2"/>
      </rPr>
      <t>Across Back</t>
    </r>
  </si>
  <si>
    <t>NGANG THÂN SAU</t>
  </si>
  <si>
    <r>
      <rPr>
        <sz val="11"/>
        <color rgb="FF052937"/>
        <rFont val="Arial"/>
        <family val="2"/>
      </rPr>
      <t>S&amp;K011</t>
    </r>
  </si>
  <si>
    <r>
      <rPr>
        <sz val="11"/>
        <color rgb="FF052937"/>
        <rFont val="Arial"/>
        <family val="2"/>
      </rPr>
      <t>7" dwn from HPS, Seam to Seam</t>
    </r>
  </si>
  <si>
    <r>
      <rPr>
        <sz val="11"/>
        <color rgb="FF052937"/>
        <rFont val="Arial"/>
        <family val="2"/>
      </rPr>
      <t>21 in</t>
    </r>
  </si>
  <si>
    <r>
      <rPr>
        <sz val="11"/>
        <color rgb="FF052937"/>
        <rFont val="Arial"/>
        <family val="2"/>
      </rPr>
      <t>Chest Width</t>
    </r>
  </si>
  <si>
    <r>
      <rPr>
        <sz val="11"/>
        <color rgb="FF052937"/>
        <rFont val="Arial"/>
        <family val="2"/>
      </rPr>
      <t>S&amp;K012</t>
    </r>
  </si>
  <si>
    <r>
      <rPr>
        <sz val="11"/>
        <color rgb="FF052937"/>
        <rFont val="Arial"/>
        <family val="2"/>
      </rPr>
      <t>1" Below armhole- edge to edge</t>
    </r>
  </si>
  <si>
    <r>
      <rPr>
        <sz val="11"/>
        <color rgb="FF052937"/>
        <rFont val="Arial"/>
        <family val="2"/>
      </rPr>
      <t>Bottom Opening Width- At Seam</t>
    </r>
  </si>
  <si>
    <t>VÒNG LAI ĐO TẠI ĐƯỜNG MAY</t>
  </si>
  <si>
    <r>
      <rPr>
        <sz val="11"/>
        <color rgb="FF052937"/>
        <rFont val="Arial"/>
        <family val="2"/>
      </rPr>
      <t>S&amp;K108</t>
    </r>
  </si>
  <si>
    <r>
      <rPr>
        <sz val="11"/>
        <color rgb="FF052937"/>
        <rFont val="Arial"/>
        <family val="2"/>
      </rPr>
      <t>Straight with seam relaxed</t>
    </r>
  </si>
  <si>
    <r>
      <rPr>
        <sz val="11"/>
        <color rgb="FF052937"/>
        <rFont val="Arial"/>
        <family val="2"/>
      </rPr>
      <t>19 in</t>
    </r>
  </si>
  <si>
    <r>
      <rPr>
        <sz val="11"/>
        <color rgb="FF052937"/>
        <rFont val="Arial"/>
        <family val="2"/>
      </rPr>
      <t>Bottom Opening Width- At Edge</t>
    </r>
  </si>
  <si>
    <t>VÒNG LAI ĐO TẠI MÉP</t>
  </si>
  <si>
    <r>
      <rPr>
        <sz val="11"/>
        <color rgb="FF052937"/>
        <rFont val="Arial"/>
        <family val="2"/>
      </rPr>
      <t>S&amp;K013</t>
    </r>
  </si>
  <si>
    <r>
      <rPr>
        <sz val="11"/>
        <color rgb="FF052937"/>
        <rFont val="Arial"/>
        <family val="2"/>
      </rPr>
      <t>At bottom edge</t>
    </r>
  </si>
  <si>
    <r>
      <rPr>
        <sz val="11"/>
        <color rgb="FF052937"/>
        <rFont val="Arial"/>
        <family val="2"/>
      </rPr>
      <t>17 in</t>
    </r>
  </si>
  <si>
    <r>
      <rPr>
        <sz val="11"/>
        <color rgb="FF052937"/>
        <rFont val="Arial"/>
        <family val="2"/>
      </rPr>
      <t>Bottom Hem Height</t>
    </r>
  </si>
  <si>
    <t>TO DIỄU BẢN LAI</t>
  </si>
  <si>
    <r>
      <rPr>
        <sz val="11"/>
        <color rgb="FF052937"/>
        <rFont val="Arial"/>
        <family val="2"/>
      </rPr>
      <t>S&amp;K014</t>
    </r>
  </si>
  <si>
    <r>
      <rPr>
        <sz val="11"/>
        <color rgb="FF052937"/>
        <rFont val="Arial"/>
        <family val="2"/>
      </rPr>
      <t>Bottom edge to stitch line or trim seam</t>
    </r>
  </si>
  <si>
    <r>
      <rPr>
        <sz val="11"/>
        <color rgb="FF052937"/>
        <rFont val="Arial"/>
        <family val="2"/>
      </rPr>
      <t>Sleeve Length from CB Neck</t>
    </r>
  </si>
  <si>
    <r>
      <rPr>
        <sz val="11"/>
        <color rgb="FF052937"/>
        <rFont val="Arial"/>
        <family val="2"/>
      </rPr>
      <t>S&amp;K032</t>
    </r>
  </si>
  <si>
    <r>
      <rPr>
        <sz val="11"/>
        <color rgb="FF052937"/>
        <rFont val="Arial"/>
        <family val="2"/>
      </rPr>
      <t>3-point measure from CB Neck to shoulder point to sleeve edge</t>
    </r>
  </si>
  <si>
    <t>3 ĐIỂM TỪ GIỮA CỔ SAU ĐẾN ĐIỂM VAI ĐẾN MÉP TAY</t>
  </si>
  <si>
    <r>
      <rPr>
        <sz val="11"/>
        <color rgb="FF052937"/>
        <rFont val="Arial"/>
        <family val="2"/>
      </rPr>
      <t>35 in</t>
    </r>
  </si>
  <si>
    <r>
      <rPr>
        <sz val="11"/>
        <color rgb="FF052937"/>
        <rFont val="Arial"/>
        <family val="2"/>
      </rPr>
      <t>Armhole Drop</t>
    </r>
  </si>
  <si>
    <r>
      <rPr>
        <sz val="11"/>
        <color rgb="FF052937"/>
        <rFont val="Arial"/>
        <family val="2"/>
      </rPr>
      <t>S&amp;K016</t>
    </r>
  </si>
  <si>
    <r>
      <rPr>
        <sz val="11"/>
        <color rgb="FF052937"/>
        <rFont val="Arial"/>
        <family val="2"/>
      </rPr>
      <t>Below HPS - measure perpendicular</t>
    </r>
  </si>
  <si>
    <t>DƯỚI ĐỈNH VAI - VUÔNG GÓC</t>
  </si>
  <si>
    <r>
      <rPr>
        <sz val="11"/>
        <color rgb="FF052937"/>
        <rFont val="Arial"/>
        <family val="2"/>
      </rPr>
      <t>13 in</t>
    </r>
  </si>
  <si>
    <r>
      <rPr>
        <sz val="11"/>
        <color rgb="FF052937"/>
        <rFont val="Arial"/>
        <family val="2"/>
      </rPr>
      <t>Bicep Width</t>
    </r>
  </si>
  <si>
    <r>
      <rPr>
        <sz val="11"/>
        <color rgb="FF052937"/>
        <rFont val="Arial"/>
        <family val="2"/>
      </rPr>
      <t>S&amp;K017</t>
    </r>
  </si>
  <si>
    <r>
      <rPr>
        <sz val="11"/>
        <color rgb="FF052937"/>
        <rFont val="Arial"/>
        <family val="2"/>
      </rPr>
      <t>1" below armhole- edge to edge</t>
    </r>
  </si>
  <si>
    <r>
      <rPr>
        <sz val="11"/>
        <color rgb="FF052937"/>
        <rFont val="Arial"/>
        <family val="2"/>
      </rPr>
      <t>10 1/4 in</t>
    </r>
  </si>
  <si>
    <r>
      <rPr>
        <sz val="11"/>
        <color rgb="FF052937"/>
        <rFont val="Arial"/>
        <family val="2"/>
      </rPr>
      <t>Forearm Width</t>
    </r>
  </si>
  <si>
    <t>RỘNG CẲNG TAY</t>
  </si>
  <si>
    <r>
      <rPr>
        <sz val="11"/>
        <color rgb="FF052937"/>
        <rFont val="Arial"/>
        <family val="2"/>
      </rPr>
      <t>S&amp;K033</t>
    </r>
  </si>
  <si>
    <r>
      <rPr>
        <sz val="11"/>
        <color rgb="FF052937"/>
        <rFont val="Arial"/>
        <family val="2"/>
      </rPr>
      <t>9" up from sleeve cuff edge</t>
    </r>
  </si>
  <si>
    <t>9" LÊN TỪ MÉP CỬA TAY</t>
  </si>
  <si>
    <r>
      <rPr>
        <sz val="11"/>
        <color rgb="FF052937"/>
        <rFont val="Arial"/>
        <family val="2"/>
      </rPr>
      <t>7 1/2 in</t>
    </r>
  </si>
  <si>
    <r>
      <rPr>
        <sz val="11"/>
        <color rgb="FF052937"/>
        <rFont val="Arial"/>
        <family val="2"/>
      </rPr>
      <t>Sleeve Opening Width- At Seam</t>
    </r>
  </si>
  <si>
    <t>RỘNG CỬA TAY TẠI ĐƯỜNG MAY</t>
  </si>
  <si>
    <r>
      <rPr>
        <sz val="11"/>
        <color rgb="FF052937"/>
        <rFont val="Arial"/>
        <family val="2"/>
      </rPr>
      <t>S&amp;K034</t>
    </r>
  </si>
  <si>
    <r>
      <rPr>
        <sz val="11"/>
        <color rgb="FF052937"/>
        <rFont val="Arial"/>
        <family val="2"/>
      </rPr>
      <t>Width at Seam</t>
    </r>
  </si>
  <si>
    <r>
      <rPr>
        <sz val="11"/>
        <color rgb="FF052937"/>
        <rFont val="Arial"/>
        <family val="2"/>
      </rPr>
      <t>4 3/4 in</t>
    </r>
  </si>
  <si>
    <r>
      <rPr>
        <sz val="11"/>
        <color rgb="FF052937"/>
        <rFont val="Arial"/>
        <family val="2"/>
      </rPr>
      <t>Sleeve Opening Width- At Edge</t>
    </r>
  </si>
  <si>
    <r>
      <rPr>
        <sz val="11"/>
        <color rgb="FF052937"/>
        <rFont val="Arial"/>
        <family val="2"/>
      </rPr>
      <t>S&amp;K73</t>
    </r>
  </si>
  <si>
    <r>
      <rPr>
        <sz val="11"/>
        <color rgb="FF052937"/>
        <rFont val="Arial"/>
        <family val="2"/>
      </rPr>
      <t>At edge</t>
    </r>
  </si>
  <si>
    <r>
      <rPr>
        <sz val="11"/>
        <color rgb="FF052937"/>
        <rFont val="Arial"/>
        <family val="2"/>
      </rPr>
      <t>3 3/4 in</t>
    </r>
  </si>
  <si>
    <r>
      <rPr>
        <sz val="11"/>
        <color rgb="FF052937"/>
        <rFont val="Arial"/>
        <family val="2"/>
      </rPr>
      <t>Sleeve Cuff Height</t>
    </r>
  </si>
  <si>
    <r>
      <rPr>
        <sz val="11"/>
        <color rgb="FF052937"/>
        <rFont val="Arial"/>
        <family val="2"/>
      </rPr>
      <t>S&amp;K36</t>
    </r>
  </si>
  <si>
    <r>
      <rPr>
        <sz val="11"/>
        <color rgb="FF052937"/>
        <rFont val="Arial"/>
        <family val="2"/>
      </rPr>
      <t>Cuff edge to seam</t>
    </r>
  </si>
  <si>
    <r>
      <rPr>
        <sz val="11"/>
        <color rgb="FF052937"/>
        <rFont val="Arial"/>
        <family val="2"/>
      </rPr>
      <t>Hood Height at CF</t>
    </r>
  </si>
  <si>
    <r>
      <rPr>
        <sz val="11"/>
        <color rgb="FF052937"/>
        <rFont val="Arial"/>
        <family val="2"/>
      </rPr>
      <t>S&amp;K40</t>
    </r>
  </si>
  <si>
    <r>
      <rPr>
        <sz val="11"/>
        <color rgb="FF052937"/>
        <rFont val="Arial"/>
        <family val="2"/>
      </rPr>
      <t>From neck seam to top edge</t>
    </r>
  </si>
  <si>
    <r>
      <rPr>
        <sz val="11"/>
        <color rgb="FF052937"/>
        <rFont val="Arial"/>
        <family val="2"/>
      </rPr>
      <t>15 in</t>
    </r>
  </si>
  <si>
    <r>
      <rPr>
        <sz val="11"/>
        <color rgb="FF052937"/>
        <rFont val="Arial"/>
        <family val="2"/>
      </rPr>
      <t>Hood Height at HPS</t>
    </r>
  </si>
  <si>
    <t>CAO NÓN TẠI ĐỈNH VAI</t>
  </si>
  <si>
    <r>
      <rPr>
        <sz val="11"/>
        <color rgb="FF052937"/>
        <rFont val="Arial"/>
        <family val="2"/>
      </rPr>
      <t>S&amp;K170</t>
    </r>
  </si>
  <si>
    <r>
      <rPr>
        <sz val="11"/>
        <color rgb="FF052937"/>
        <rFont val="Arial"/>
        <family val="2"/>
      </rPr>
      <t>13 1/2 in</t>
    </r>
  </si>
  <si>
    <r>
      <rPr>
        <sz val="11"/>
        <color rgb="FF052937"/>
        <rFont val="Arial"/>
        <family val="2"/>
      </rPr>
      <t>Hood Width 6" Below Top Edge</t>
    </r>
  </si>
  <si>
    <t xml:space="preserve">RỘNG NÓN  TỪ MÉP TRÊN HẠ 6" </t>
  </si>
  <si>
    <r>
      <rPr>
        <sz val="11"/>
        <color rgb="FF052937"/>
        <rFont val="Arial"/>
        <family val="2"/>
      </rPr>
      <t>S&amp;K41</t>
    </r>
  </si>
  <si>
    <r>
      <rPr>
        <sz val="11"/>
        <color rgb="FF052937"/>
        <rFont val="Arial"/>
        <family val="2"/>
      </rPr>
      <t>Straight from CF edge to CB seam- 6" down</t>
    </r>
  </si>
  <si>
    <r>
      <rPr>
        <sz val="11"/>
        <color rgb="FF052937"/>
        <rFont val="Arial"/>
        <family val="2"/>
      </rPr>
      <t>10 1/2 in</t>
    </r>
  </si>
  <si>
    <r>
      <rPr>
        <sz val="11"/>
        <color rgb="FF052937"/>
        <rFont val="Arial"/>
        <family val="2"/>
      </rPr>
      <t>Total Hood Drawcord Length</t>
    </r>
  </si>
  <si>
    <t>TỔNG CHIỀU DÀI DÂY RÚT</t>
  </si>
  <si>
    <r>
      <rPr>
        <sz val="11"/>
        <color rgb="FF052937"/>
        <rFont val="Arial"/>
        <family val="2"/>
      </rPr>
      <t>S&amp;K103</t>
    </r>
  </si>
  <si>
    <r>
      <rPr>
        <sz val="11"/>
        <color rgb="FF052937"/>
        <rFont val="Arial"/>
        <family val="2"/>
      </rPr>
      <t>46 in</t>
    </r>
  </si>
  <si>
    <r>
      <rPr>
        <sz val="11"/>
        <color rgb="FF052937"/>
        <rFont val="Arial"/>
        <family val="2"/>
      </rPr>
      <t>Hood Overlap Width at CF Neck</t>
    </r>
  </si>
  <si>
    <t xml:space="preserve">RỘNG ĐIỂM CHÉO NÓN TẠI GIỮA CỔ TRƯỚC </t>
  </si>
  <si>
    <r>
      <rPr>
        <sz val="11"/>
        <color rgb="FF052937"/>
        <rFont val="Arial"/>
        <family val="2"/>
      </rPr>
      <t>S&amp;K174</t>
    </r>
  </si>
  <si>
    <r>
      <rPr>
        <sz val="11"/>
        <color rgb="FF052937"/>
        <rFont val="Arial"/>
        <family val="2"/>
      </rPr>
      <t>1 1/2 in</t>
    </r>
  </si>
  <si>
    <r>
      <rPr>
        <sz val="11"/>
        <color rgb="FF052937"/>
        <rFont val="Arial"/>
        <family val="2"/>
      </rPr>
      <t>Drawcord Opening Placement up from Neck Seam</t>
    </r>
  </si>
  <si>
    <t>KHOẢNG CÁCH HAI ĐẦU DÂY LUỒN</t>
  </si>
  <si>
    <r>
      <rPr>
        <sz val="11"/>
        <color rgb="FF052937"/>
        <rFont val="Arial"/>
        <family val="2"/>
      </rPr>
      <t>S&amp;K212</t>
    </r>
  </si>
  <si>
    <r>
      <rPr>
        <sz val="11"/>
        <color rgb="FF052937"/>
        <rFont val="Arial"/>
        <family val="2"/>
      </rPr>
      <t>Kangaroo Pocket Height At Center</t>
    </r>
  </si>
  <si>
    <t>CAO TÚI KANGAROO TẠI GIỮA</t>
  </si>
  <si>
    <r>
      <rPr>
        <sz val="11"/>
        <color rgb="FF052937"/>
        <rFont val="Arial"/>
        <family val="2"/>
      </rPr>
      <t>S&amp;K44</t>
    </r>
  </si>
  <si>
    <r>
      <rPr>
        <sz val="11"/>
        <color rgb="FF052937"/>
        <rFont val="Arial"/>
        <family val="2"/>
      </rPr>
      <t>Height at center</t>
    </r>
  </si>
  <si>
    <r>
      <rPr>
        <sz val="11"/>
        <color rgb="FF052937"/>
        <rFont val="Arial"/>
        <family val="2"/>
      </rPr>
      <t>8 1/2 in</t>
    </r>
  </si>
  <si>
    <r>
      <rPr>
        <sz val="11"/>
        <color rgb="FF052937"/>
        <rFont val="Arial"/>
        <family val="2"/>
      </rPr>
      <t>Kangaroo Pocket Height at Sides</t>
    </r>
  </si>
  <si>
    <t xml:space="preserve">CAO TÚI KANGAROO </t>
  </si>
  <si>
    <r>
      <rPr>
        <sz val="11"/>
        <color rgb="FF052937"/>
        <rFont val="Arial"/>
        <family val="2"/>
      </rPr>
      <t>S&amp;K384</t>
    </r>
  </si>
  <si>
    <t>ĐO Ở 2 BÊN</t>
  </si>
  <si>
    <r>
      <rPr>
        <sz val="11"/>
        <color rgb="FF052937"/>
        <rFont val="Arial"/>
        <family val="2"/>
      </rPr>
      <t>3 in</t>
    </r>
  </si>
  <si>
    <r>
      <rPr>
        <sz val="11"/>
        <color rgb="FF052937"/>
        <rFont val="Arial"/>
        <family val="2"/>
      </rPr>
      <t>Kangaroo Pocket Width at Top Edge</t>
    </r>
  </si>
  <si>
    <t>RỘNG TÚI CẠNH TRÊN</t>
  </si>
  <si>
    <r>
      <rPr>
        <sz val="11"/>
        <color rgb="FF052937"/>
        <rFont val="Arial"/>
        <family val="2"/>
      </rPr>
      <t>S&amp;K45</t>
    </r>
  </si>
  <si>
    <r>
      <rPr>
        <sz val="11"/>
        <color rgb="FF052937"/>
        <rFont val="Arial"/>
        <family val="2"/>
      </rPr>
      <t>Width at top edge</t>
    </r>
  </si>
  <si>
    <t>ĐO Ở CẠNH TRÊN</t>
  </si>
  <si>
    <r>
      <rPr>
        <sz val="11"/>
        <color rgb="FF052937"/>
        <rFont val="Arial"/>
        <family val="2"/>
      </rPr>
      <t>9 1/2 in</t>
    </r>
  </si>
  <si>
    <r>
      <rPr>
        <sz val="11"/>
        <color rgb="FF052937"/>
        <rFont val="Arial"/>
        <family val="2"/>
      </rPr>
      <t>Kangaroo Pocket Width at Bottom</t>
    </r>
  </si>
  <si>
    <t>RỘNG TÚI CẠNH DƯỚI</t>
  </si>
  <si>
    <r>
      <rPr>
        <sz val="11"/>
        <color rgb="FF052937"/>
        <rFont val="Arial"/>
        <family val="2"/>
      </rPr>
      <t>S&amp;K46</t>
    </r>
  </si>
  <si>
    <r>
      <rPr>
        <sz val="11"/>
        <color rgb="FF052937"/>
        <rFont val="Arial"/>
        <family val="2"/>
      </rPr>
      <t>Width at Bottom Edge</t>
    </r>
  </si>
  <si>
    <t>ĐO Ở CANH DƯỚI</t>
  </si>
  <si>
    <r>
      <rPr>
        <sz val="11"/>
        <color rgb="FF052937"/>
        <rFont val="Arial"/>
        <family val="2"/>
      </rPr>
      <t>Pocket Trim Height</t>
    </r>
  </si>
  <si>
    <t>CAO TÚI TRANG TRÍ</t>
  </si>
  <si>
    <r>
      <rPr>
        <sz val="11"/>
        <color rgb="FF052937"/>
        <rFont val="Arial"/>
        <family val="2"/>
      </rPr>
      <t>S&amp;K97</t>
    </r>
  </si>
  <si>
    <r>
      <rPr>
        <sz val="11"/>
        <color rgb="FF052937"/>
        <rFont val="Arial"/>
        <family val="2"/>
      </rPr>
      <t>Height of pocket rib or trim</t>
    </r>
  </si>
  <si>
    <r>
      <rPr>
        <sz val="11"/>
        <color rgb="FF052937"/>
        <rFont val="Arial"/>
        <family val="2"/>
      </rPr>
      <t>Front Logo Placement below CF neck seam</t>
    </r>
  </si>
  <si>
    <t>ĐỊNH VỊ LOGO THÂN TRƯỚC TỪ CẠNH GIỮA CỔ TRƯỚC XUỐNG</t>
  </si>
  <si>
    <r>
      <rPr>
        <sz val="11"/>
        <color rgb="FF052937"/>
        <rFont val="Arial"/>
        <family val="2"/>
      </rPr>
      <t>S&amp;K181</t>
    </r>
  </si>
  <si>
    <r>
      <rPr>
        <sz val="11"/>
        <color rgb="FF052937"/>
        <rFont val="Arial"/>
        <family val="2"/>
      </rPr>
      <t>2 3/4 in</t>
    </r>
  </si>
  <si>
    <r>
      <rPr>
        <sz val="11"/>
        <color rgb="FF052937"/>
        <rFont val="Arial"/>
        <family val="2"/>
      </rPr>
      <t>Front Logo Placement out from the CF Line</t>
    </r>
  </si>
  <si>
    <r>
      <rPr>
        <sz val="11"/>
        <color rgb="FF052937"/>
        <rFont val="Arial"/>
        <family val="2"/>
      </rPr>
      <t>S&amp;K022</t>
    </r>
  </si>
  <si>
    <r>
      <rPr>
        <sz val="11"/>
        <color rgb="FF052937"/>
        <rFont val="Arial"/>
        <family val="2"/>
      </rPr>
      <t>1 5/8 in</t>
    </r>
  </si>
  <si>
    <r>
      <rPr>
        <sz val="11"/>
        <color rgb="FF052937"/>
        <rFont val="Arial"/>
        <family val="2"/>
      </rPr>
      <t>CB Artwork Placement below CB Neck Seam</t>
    </r>
  </si>
  <si>
    <r>
      <rPr>
        <sz val="11"/>
        <color rgb="FF052937"/>
        <rFont val="Arial"/>
        <family val="2"/>
      </rPr>
      <t>S&amp;K109</t>
    </r>
  </si>
  <si>
    <r>
      <rPr>
        <sz val="11"/>
        <color rgb="FF052937"/>
        <rFont val="Arial"/>
        <family val="2"/>
      </rPr>
      <t>From CB neck seam to top Artwork</t>
    </r>
  </si>
  <si>
    <t>TỪ ĐƯỜNG TRA CỔ SAU ĐẾN CẠNH TRÊN AW</t>
  </si>
  <si>
    <r>
      <rPr>
        <sz val="11"/>
        <color rgb="FF052937"/>
        <rFont val="Arial"/>
        <family val="2"/>
      </rPr>
      <t>4 1/4 in</t>
    </r>
  </si>
  <si>
    <t xml:space="preserve"> PROTO - RCVD size M</t>
  </si>
  <si>
    <t>A15 SS25 G2735</t>
  </si>
  <si>
    <t>NAVY BLAZER</t>
  </si>
  <si>
    <t>CHỈ 40/2 MAY NHÃN</t>
  </si>
  <si>
    <t>ANTIQUE GOLD</t>
  </si>
  <si>
    <t>CODE: 960</t>
  </si>
  <si>
    <t xml:space="preserve">DÂY LUỒN + NHÃN TRANG TRÍ + NÚT RIVET + DÂY KÉO GẮN THÀNH PHẨM  SAU KHI WASH </t>
  </si>
  <si>
    <t>SỬ DỤNG MAY NHÃN CHÍNH</t>
  </si>
  <si>
    <t>Across Front/Across Back Position from HPS</t>
  </si>
  <si>
    <t>Straight Down from HPS, Seam to Seam</t>
  </si>
  <si>
    <t>27 1/4 in</t>
  </si>
  <si>
    <t>26 1/2 in</t>
  </si>
  <si>
    <t>23 1/4 in</t>
  </si>
  <si>
    <t>-1/4 in</t>
  </si>
  <si>
    <t>24 3/4 in</t>
  </si>
  <si>
    <t>-</t>
  </si>
  <si>
    <t>22 3/4 in</t>
  </si>
  <si>
    <t>23 in</t>
  </si>
  <si>
    <t>24 1/2 in</t>
  </si>
  <si>
    <t>18 1/4 in</t>
  </si>
  <si>
    <t>35 1/2 in</t>
  </si>
  <si>
    <t>7 1/4 in</t>
  </si>
  <si>
    <t>2 7/8 in</t>
  </si>
  <si>
    <t>15 1/2 in</t>
  </si>
  <si>
    <t>10 3/4 in</t>
  </si>
  <si>
    <t>-1 1/2 in</t>
  </si>
  <si>
    <t>1 1/4 in</t>
  </si>
  <si>
    <t>Lower</t>
  </si>
  <si>
    <t>8 1/8 in</t>
  </si>
  <si>
    <t>-3/8 in</t>
  </si>
  <si>
    <t>6 3/4 in</t>
  </si>
  <si>
    <t>8 3/8 in</t>
  </si>
  <si>
    <t>-1/8 in</t>
  </si>
  <si>
    <t>VỊ TRÍ ĐO NGANG THÂN TRƯỚC/NGANG THÂN SAU TỪ ĐỈNH VAI</t>
  </si>
  <si>
    <t>HẠ THẲNG TỪ ĐỈNH VAI - ĐƯỜNG MAY ĐẾN ĐƯỜNG MAY</t>
  </si>
  <si>
    <t>Back to Spec
ĐIỀU CHỈNH THÔNG SỐ TRONG DUNG SAI</t>
  </si>
  <si>
    <t>KHOẢNG CÁCH VỊ TRÍ LUỒN DÂY ĐẾN ĐM CỔ ÁO</t>
  </si>
  <si>
    <t>TUYỀN TRƯƠNG -252</t>
  </si>
  <si>
    <t>TÁC NGHIỆP SẢN XUÂT: QUY CÁCH MAY THAM KHẢO THEO ÁO MẪU PPS MÃ SS25CH002 CHUYỂN CÙNG TÁC NGHIỆP</t>
  </si>
  <si>
    <t>TOP/SMS</t>
  </si>
  <si>
    <t>CAMO PRINT</t>
  </si>
  <si>
    <t>SLATE GREEN 16-0713 TCX</t>
  </si>
  <si>
    <t>ANTIQUE BRASS</t>
  </si>
  <si>
    <t>FT090</t>
  </si>
  <si>
    <t xml:space="preserve"> NHÃN DA TRANG TRÍ ALD-PLT-0330 19MM X 45MM</t>
  </si>
  <si>
    <t>NA7850</t>
  </si>
  <si>
    <t>BE8064</t>
  </si>
  <si>
    <t>CHỈ 40/2 MAY TAPE</t>
  </si>
  <si>
    <t>A15-0761</t>
  </si>
  <si>
    <t>A15-0749</t>
  </si>
  <si>
    <t>A15-0750</t>
  </si>
  <si>
    <t>A15-0758</t>
  </si>
  <si>
    <t>A15-0757</t>
  </si>
  <si>
    <t>A15-0748</t>
  </si>
  <si>
    <t>A15-0744/A15-0717</t>
  </si>
  <si>
    <t>NHÃN THÀNH PHẦN 100% COTTON ALD-COO-683</t>
  </si>
  <si>
    <t>A15-0745</t>
  </si>
  <si>
    <t>A15-0744</t>
  </si>
  <si>
    <t>A15-0762</t>
  </si>
  <si>
    <t>A15-0760</t>
  </si>
  <si>
    <t>DUYỆT MÀU CHẤT LƯỢNG IN THEO S/O</t>
  </si>
  <si>
    <t>LƯU Ý:</t>
  </si>
  <si>
    <t>C2202550 SINGLE JERSEY 100% COTTON 20S/2 CM, 190GSM , 56/58", CW: 142CM(C2305965)</t>
  </si>
  <si>
    <t xml:space="preserve">CHỈ 40/2 MAY </t>
  </si>
  <si>
    <t xml:space="preserve">SỬ DỤNG TOÀN BỘ ÁO </t>
  </si>
  <si>
    <t>BROWN LEATHER/ANTI. BRASS BRUSH NYLON PLATE</t>
  </si>
  <si>
    <t>NAVY BLAZER LEATHER/SHINY GOLD PLATE</t>
  </si>
  <si>
    <t xml:space="preserve">THÔNG SỐ FULL SIZE </t>
  </si>
  <si>
    <t>N0</t>
  </si>
  <si>
    <t xml:space="preserve">POINT OF MEASURE                                                                                                                                                                                                                                                                     </t>
  </si>
  <si>
    <t>VỊ TRÍ ĐO</t>
  </si>
  <si>
    <t>QUY CÁCH ĐO</t>
  </si>
  <si>
    <t>MER.QT-4.BM4</t>
  </si>
  <si>
    <t>02</t>
  </si>
  <si>
    <t>01/01</t>
  </si>
  <si>
    <t>PP MEETING DATE</t>
  </si>
  <si>
    <t>CUSTOMER</t>
  </si>
  <si>
    <t>SEASON</t>
  </si>
  <si>
    <t>SS25</t>
  </si>
  <si>
    <t xml:space="preserve">STYLE(s)# </t>
  </si>
  <si>
    <t>ITEM</t>
  </si>
  <si>
    <t>NO.</t>
  </si>
  <si>
    <t>CONTENT</t>
  </si>
  <si>
    <t>ISSUE</t>
  </si>
  <si>
    <t>PIC &amp;
SIGNATURE</t>
  </si>
  <si>
    <r>
      <t xml:space="preserve">METHOD &amp; DATE
</t>
    </r>
    <r>
      <rPr>
        <b/>
        <sz val="8"/>
        <rFont val="Muli"/>
      </rPr>
      <t>FOR HANDLING ISSUE</t>
    </r>
  </si>
  <si>
    <t>Pattern-Marker
&amp; Cutting</t>
  </si>
  <si>
    <t>Technical Garment Construction</t>
  </si>
  <si>
    <t>Printting</t>
  </si>
  <si>
    <t>Outsource</t>
  </si>
  <si>
    <t>Washing</t>
  </si>
  <si>
    <t>QA/QC
(CFA)</t>
  </si>
  <si>
    <r>
      <t xml:space="preserve">THE MEETING HOST (Merchandiser)
</t>
    </r>
    <r>
      <rPr>
        <i/>
        <sz val="12"/>
        <rFont val="Muli"/>
      </rPr>
      <t>Full name &amp; signature</t>
    </r>
  </si>
  <si>
    <r>
      <t xml:space="preserve">OTHER COMMENTS 
</t>
    </r>
    <r>
      <rPr>
        <i/>
        <sz val="12"/>
        <rFont val="Muli"/>
      </rPr>
      <t>Note &amp; signature</t>
    </r>
  </si>
  <si>
    <t>CHIỀU DÀI DÂY LUỒN I( INCH)</t>
  </si>
  <si>
    <t>CHIỀU DÀI DÂY KÉO ( INCH)</t>
  </si>
  <si>
    <t>vải bị bạc 2 biên, cần đi sơ đồ giảm khổ</t>
  </si>
  <si>
    <t>BE8245</t>
  </si>
  <si>
    <t>CODE: 886</t>
  </si>
  <si>
    <t>21L</t>
  </si>
  <si>
    <t xml:space="preserve">MẮT CÁO  13MM -EY-GOLD1 21L </t>
  </si>
  <si>
    <t>25 in</t>
  </si>
  <si>
    <t>24 1/4 in</t>
  </si>
  <si>
    <t>3 1/4 in</t>
  </si>
  <si>
    <t>6 1/2 in</t>
  </si>
  <si>
    <t>20 1/2 in</t>
  </si>
  <si>
    <t>20 in</t>
  </si>
  <si>
    <t>16 in</t>
  </si>
  <si>
    <t>33 in</t>
  </si>
  <si>
    <t>12 1/4 in</t>
  </si>
  <si>
    <t>9 1/2 in</t>
  </si>
  <si>
    <t>5 in</t>
  </si>
  <si>
    <t>14 3/4 in</t>
  </si>
  <si>
    <t>8 in</t>
  </si>
  <si>
    <t>8 3/4 in</t>
  </si>
  <si>
    <t>12 1/2 in</t>
  </si>
  <si>
    <t>25 7/8 in</t>
  </si>
  <si>
    <t>25 1/8 in</t>
  </si>
  <si>
    <t>3 3/8 in</t>
  </si>
  <si>
    <t>21 1/2 in</t>
  </si>
  <si>
    <t>21 in</t>
  </si>
  <si>
    <t>17 in</t>
  </si>
  <si>
    <t>34 in</t>
  </si>
  <si>
    <t>12 5/8 in</t>
  </si>
  <si>
    <t>9 7/8 in</t>
  </si>
  <si>
    <t>5 1/4 in</t>
  </si>
  <si>
    <t>5 3/4 in</t>
  </si>
  <si>
    <t>8 1/4 in</t>
  </si>
  <si>
    <t>12 3/4 in</t>
  </si>
  <si>
    <t>9 1/4 in</t>
  </si>
  <si>
    <t>27 5/8 in</t>
  </si>
  <si>
    <t>26 7/8 in</t>
  </si>
  <si>
    <t>3 5/8 in</t>
  </si>
  <si>
    <t>19 in</t>
  </si>
  <si>
    <t>36 in</t>
  </si>
  <si>
    <t>13 3/8 in</t>
  </si>
  <si>
    <t>10 5/8 in</t>
  </si>
  <si>
    <t>7 3/4 in</t>
  </si>
  <si>
    <t>4 in</t>
  </si>
  <si>
    <t>6 1/4 in</t>
  </si>
  <si>
    <t>13 1/4 in</t>
  </si>
  <si>
    <t>3 1/8 in</t>
  </si>
  <si>
    <t>28 1/2 in</t>
  </si>
  <si>
    <t>27 3/4 in</t>
  </si>
  <si>
    <t>37 in</t>
  </si>
  <si>
    <t>13 7/8 in</t>
  </si>
  <si>
    <t>11 1/8 in</t>
  </si>
  <si>
    <t>6 1/8 in</t>
  </si>
  <si>
    <t>4 1/4 in</t>
  </si>
  <si>
    <t>15 1/4 in</t>
  </si>
  <si>
    <t>11 in</t>
  </si>
  <si>
    <t>29 3/8 in</t>
  </si>
  <si>
    <t>28 5/8 in</t>
  </si>
  <si>
    <t>25 3/4 in</t>
  </si>
  <si>
    <t>3 7/8 in</t>
  </si>
  <si>
    <t>28 in</t>
  </si>
  <si>
    <t>38 in</t>
  </si>
  <si>
    <t>14 3/8 in</t>
  </si>
  <si>
    <t>11 5/8 in</t>
  </si>
  <si>
    <t>4 1/2 in</t>
  </si>
  <si>
    <t>11 1/4 in</t>
  </si>
  <si>
    <t>13 3/4 in</t>
  </si>
  <si>
    <t>ARTWORK NGỰC TRÁI NGƯỜI MẶC BỊ NGHIÊNG, VUI LÒNG CẢI THIỆN.</t>
  </si>
  <si>
    <t>1. NÚT RIVET TẠI BÊN PHẢI NGƯỜI MẶC ĐƯỢC ĐÓNG GIỮA TRÊN ĐƯỜNG LAI CAO TÚI. VUI LÒNG ĐIỀU CHỈNH BÊN TRÁI CHO GIỐNG NHƯ BÊN PHẢI. NÚT BÊN TRÁI QUÁ GẦN VỚI CẠNH CỦA ÁO. XEM HÌNH BÊN DƯỚI.
2. DÂY KÉO GIỮA TRƯỚC KHÔNG THẲNG. XEM HÌNH BÊN DƯỚI VÀ CẢI THIỆN CÁCH MAY.</t>
  </si>
  <si>
    <t>ALSS25P0718011E00K, LOT FV 009816701, ÁNH A+B, CẤP 138M TRIỆT TIÊU</t>
  </si>
  <si>
    <t>E20553</t>
  </si>
  <si>
    <t>A15-0833</t>
  </si>
  <si>
    <t>NHÃN THÀNH PHẦN 100% COTTON ALD-COO-682</t>
  </si>
  <si>
    <t>ALSS25P0728002E00K,
LOT FV 009773401A ÁNH A, CẤP 78M</t>
  </si>
  <si>
    <t>ALSS25P0728012E00K, LOT FV 009816101, ÁNH A, CẤP TRIỆT TIÊU 72.5M</t>
  </si>
  <si>
    <r>
      <t xml:space="preserve">ALSS25P0728003E00K
LOT FV 009773401A, ÁNH A, CẤP 48M
</t>
    </r>
    <r>
      <rPr>
        <b/>
        <u/>
        <sz val="26"/>
        <color theme="1"/>
        <rFont val="Muli"/>
      </rPr>
      <t>VẢI BỊ BẠC 2 BIÊN, CẦN ĐI SƠ ĐỒ GIẢM KHỔ</t>
    </r>
    <r>
      <rPr>
        <sz val="26"/>
        <color theme="1"/>
        <rFont val="Muli"/>
      </rPr>
      <t xml:space="preserve">
</t>
    </r>
  </si>
  <si>
    <r>
      <t xml:space="preserve">A15-0792, LOT 14-12, CẤP TRIỆT TIÊU: 520M 
LOT 9-12, CẤP TRIỆT TIÊU: 16M
CẮT VÉT TỐI ĐA
</t>
    </r>
    <r>
      <rPr>
        <b/>
        <u/>
        <sz val="26"/>
        <color theme="1"/>
        <rFont val="Muli"/>
      </rPr>
      <t>THIẾU 10M CẤP BÙ SAU</t>
    </r>
  </si>
  <si>
    <t>KHÔNG WASH</t>
  </si>
  <si>
    <t>TÁC NGHIỆP SẢN XUÂT: QUY CÁCH MAY THAM KHẢO THEO ÁO MẪU PPS MÃ SS25CH002 MÀU NAVY CHUYỂN CÙNG TÁC NGHIỆP + BẢNG GÓP Ý</t>
  </si>
  <si>
    <r>
      <t xml:space="preserve">A15-0750-&gt; </t>
    </r>
    <r>
      <rPr>
        <b/>
        <sz val="18"/>
        <color rgb="FFFF0000"/>
        <rFont val="Muli"/>
      </rPr>
      <t>đổi thành PO 'A15-0830</t>
    </r>
  </si>
  <si>
    <r>
      <t>IN :</t>
    </r>
    <r>
      <rPr>
        <b/>
        <sz val="22"/>
        <rFont val="Muli"/>
      </rPr>
      <t xml:space="preserve"> </t>
    </r>
  </si>
  <si>
    <r>
      <t>THÊU :</t>
    </r>
    <r>
      <rPr>
        <b/>
        <sz val="22"/>
        <rFont val="Muli"/>
      </rPr>
      <t xml:space="preserve"> </t>
    </r>
  </si>
  <si>
    <t>VUI LÒNG ĐỌC KĨ PHẦN GÓP Ý CỦA KHÁCH TRƯỚC KHI TIẾN HÀNH ĐƠN HÀNG VÀ PHẨN HỒI NẾU CÓ GÌ CHƯA HIỂU</t>
  </si>
  <si>
    <t>THEO ÁO MẪU PPS MÀU NAVY</t>
  </si>
  <si>
    <r>
      <t xml:space="preserve">ALSS25P0728010E00K, 
LOT FV 009816303, ÁNH A, CẤP TRIỆT TIÊU 210M
LOT FV 010132001, ÁNH B, CẤP TRIỆT TIÊU 238.8M
</t>
    </r>
    <r>
      <rPr>
        <b/>
        <u/>
        <sz val="26"/>
        <color theme="1"/>
        <rFont val="Muli"/>
      </rPr>
      <t xml:space="preserve">CẮT MAY ĐỒNG BỘ THEO TỪNG LOT, TRÁNH MIX LOT </t>
    </r>
  </si>
  <si>
    <r>
      <t xml:space="preserve">ALSS25P0728010E00K, 
LOT FV009816302A, ÁNH B, CẤP TRIỆT TIÊU 552M
</t>
    </r>
    <r>
      <rPr>
        <b/>
        <u/>
        <sz val="26"/>
        <color theme="1"/>
        <rFont val="Muli"/>
      </rPr>
      <t>VẢI LOANG ĐI SƠ ĐỒ TRÁNH LOANG</t>
    </r>
  </si>
  <si>
    <t>CAMO: VẢI ĐI IN CÂY, CẮT THEO SƠ ĐỒ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</si>
</sst>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41" formatCode="_(* #,##0_);_(* \(#,##0\);_(* &quot;-&quot;_);_(@_)"/>
    <numFmt numFmtId="44" formatCode="_(&quot;$&quot;* #,##0.00_);_(&quot;$&quot;* \(#,##0.00\);_(&quot;$&quot;* &quot;-&quot;??_);_(@_)"/>
    <numFmt numFmtId="43" formatCode="_(* #,##0.00_);_(* \(#,##0.00\);_(* &quot;-&quot;??_);_(@_)"/>
    <numFmt numFmtId="164" formatCode="[$-409]dd\-mmm\-yy;@"/>
    <numFmt numFmtId="165" formatCode="0.0"/>
    <numFmt numFmtId="166" formatCode="0\ &quot;pcs&quot;"/>
    <numFmt numFmtId="167" formatCode="\$#,##0\ ;\(\$#,##0\)"/>
    <numFmt numFmtId="168" formatCode="0.00_)"/>
    <numFmt numFmtId="169" formatCode="&quot;\&quot;#,##0;[Red]&quot;\&quot;&quot;\&quot;\-#,##0"/>
    <numFmt numFmtId="170" formatCode="&quot;\&quot;#,##0.00;[Red]&quot;\&quot;&quot;\&quot;&quot;\&quot;&quot;\&quot;&quot;\&quot;&quot;\&quot;\-#,##0.00"/>
    <numFmt numFmtId="171" formatCode="&quot;\&quot;#,##0.00;[Red]&quot;\&quot;\-#,##0.00"/>
    <numFmt numFmtId="172" formatCode="&quot;\&quot;#,##0;[Red]&quot;\&quot;\-#,##0"/>
    <numFmt numFmtId="173" formatCode="[$-409]d\-mmm\-yy;@"/>
    <numFmt numFmtId="174" formatCode="0.000"/>
    <numFmt numFmtId="175" formatCode="&quot;$&quot;#,##0;\-&quot;$&quot;#,##0"/>
    <numFmt numFmtId="176" formatCode="&quot;$&quot;#,##0;[Red]\-&quot;$&quot;#,##0"/>
    <numFmt numFmtId="177" formatCode="_-&quot;$&quot;* #,##0_-;\-&quot;$&quot;* #,##0_-;_-&quot;$&quot;* &quot;-&quot;_-;_-@_-"/>
    <numFmt numFmtId="178" formatCode="_-* #,##0_-;\-* #,##0_-;_-* &quot;-&quot;_-;_-@_-"/>
    <numFmt numFmtId="179" formatCode="_-&quot;$&quot;* #,##0.00_-;\-&quot;$&quot;* #,##0.00_-;_-&quot;$&quot;* &quot;-&quot;??_-;_-@_-"/>
    <numFmt numFmtId="180" formatCode="_-* #,##0.00_-;\-* #,##0.00_-;_-* &quot;-&quot;??_-;_-@_-"/>
    <numFmt numFmtId="181" formatCode="_-* #,##0.00\ &quot;₫&quot;_-;\-* #,##0.00\ &quot;₫&quot;_-;_-* &quot;-&quot;??\ &quot;₫&quot;_-;_-@_-"/>
    <numFmt numFmtId="182" formatCode="_(* #,##0_);_(* \(#,##0\);_(* &quot;-&quot;??_);_(@_)"/>
    <numFmt numFmtId="183" formatCode="&quot;¥&quot;#,##0;[Red]&quot;¥&quot;&quot;¥&quot;\-#,##0"/>
    <numFmt numFmtId="184" formatCode="&quot;¥&quot;#,##0.00;[Red]&quot;¥&quot;&quot;¥&quot;&quot;¥&quot;&quot;¥&quot;&quot;¥&quot;&quot;¥&quot;\-#,##0.00"/>
    <numFmt numFmtId="185" formatCode="[$-409]d\-mmm;@"/>
    <numFmt numFmtId="186" formatCode="&quot;¥&quot;#,##0.00;[Red]&quot;¥&quot;\-#,##0.00"/>
    <numFmt numFmtId="187" formatCode="&quot;¥&quot;#,##0;[Red]&quot;¥&quot;\-#,##0"/>
    <numFmt numFmtId="188" formatCode="_ * #,##0.00_)\ &quot;F&quot;_ ;_ * \(#,##0.00\)\ &quot;F&quot;_ ;_ * &quot;-&quot;??_)\ &quot;F&quot;_ ;_ @_ "/>
    <numFmt numFmtId="189" formatCode="&quot;ß&quot;\t#,##0_);\(&quot;ß&quot;\t#,##0\)"/>
    <numFmt numFmtId="190" formatCode="_(\ß* \t#,##0_);_(\ß* \(\t#,##0\);_(\ß* &quot;-&quot;_);_(@_)"/>
    <numFmt numFmtId="191" formatCode="_ * #,##0.00_)\ _$_ ;_ * \(#,##0.00\)\ _$_ ;_ * &quot;-&quot;??_)\ _$_ ;_ @_ "/>
    <numFmt numFmtId="192" formatCode="&quot;ß&quot;\t#,##0_);[Red]\(&quot;ß&quot;\t#,##0\)"/>
    <numFmt numFmtId="193" formatCode="_ * #,##0.00_ ;_ * \-#,##0.00_ ;_ * &quot;-&quot;??_ ;_ @_ "/>
    <numFmt numFmtId="194" formatCode="_(* #,##0_);_(* \(#,##0\);_(* &quot;-&quot;?_);@_)"/>
    <numFmt numFmtId="195" formatCode="#,##0.0_);\(#,##0.0\)"/>
    <numFmt numFmtId="196" formatCode="_(* #,##0.0000_);_(* \(#,##0.0000\);_(* &quot;-&quot;??_);_(@_)"/>
    <numFmt numFmtId="197" formatCode="0.0%;[Red]\(0.0%\)"/>
    <numFmt numFmtId="198" formatCode="_ * #,##0.00_)&quot;£&quot;_ ;_ * \(#,##0.00\)&quot;£&quot;_ ;_ * &quot;-&quot;??_)&quot;£&quot;_ ;_ @_ "/>
    <numFmt numFmtId="199" formatCode="0.0%;\(0.0%\)"/>
    <numFmt numFmtId="200" formatCode="_-* #,##0.00\ _₫_-;\-* #,##0.00\ _₫_-;_-* &quot;-&quot;??\ _₫_-;_-@_-"/>
    <numFmt numFmtId="201" formatCode="_-&quot;₫&quot;* #,##0.00_-;\-&quot;₫&quot;* #,##0.00_-;_-&quot;₫&quot;* &quot;-&quot;??_-;_-@_-"/>
    <numFmt numFmtId="202" formatCode="_(&quot;€&quot;* #,##0.00_);_(&quot;€&quot;* \(#,##0.00\);_(&quot;€&quot;* &quot;-&quot;??_);_(@_)"/>
    <numFmt numFmtId="203" formatCode="#,###"/>
    <numFmt numFmtId="204" formatCode="&quot;\&quot;#,##0;[Red]\-&quot;\&quot;#,##0"/>
    <numFmt numFmtId="205" formatCode="&quot;\&quot;#,##0.00;\-&quot;\&quot;#,##0.00"/>
    <numFmt numFmtId="206" formatCode="#,##0.000_);\(#,##0.000\)"/>
    <numFmt numFmtId="207" formatCode="#,##0.00\ &quot;F&quot;;[Red]\-#,##0.00\ &quot;F&quot;"/>
    <numFmt numFmtId="208" formatCode="#,##0\ &quot;F&quot;;\-#,##0\ &quot;F&quot;"/>
    <numFmt numFmtId="209" formatCode="#,##0\ &quot;F&quot;;[Red]\-#,##0\ &quot;F&quot;"/>
    <numFmt numFmtId="210" formatCode="_-* #,##0\ &quot;F&quot;_-;\-* #,##0\ &quot;F&quot;_-;_-* &quot;-&quot;\ &quot;F&quot;_-;_-@_-"/>
    <numFmt numFmtId="211" formatCode="#,##0.00\ &quot;F&quot;;\-#,##0.00\ &quot;F&quot;"/>
    <numFmt numFmtId="212" formatCode="_ &quot;\&quot;* #,##0_ ;_ &quot;\&quot;* \-#,##0_ ;_ &quot;\&quot;* &quot;-&quot;_ ;_ @_ "/>
    <numFmt numFmtId="213" formatCode="_ &quot;\&quot;* #,##0.00_ ;_ &quot;\&quot;* \-#,##0.00_ ;_ &quot;\&quot;* &quot;-&quot;??_ ;_ @_ "/>
  </numFmts>
  <fonts count="267">
    <font>
      <sz val="11"/>
      <color theme="1"/>
      <name val="Calibri"/>
      <family val="2"/>
      <scheme val="minor"/>
    </font>
    <font>
      <sz val="11"/>
      <color theme="1"/>
      <name val="Calibri"/>
      <family val="2"/>
      <scheme val="minor"/>
    </font>
    <font>
      <sz val="10"/>
      <name val="Arial"/>
      <family val="2"/>
    </font>
    <font>
      <sz val="10"/>
      <name val="MS Sans Serif"/>
      <family val="2"/>
    </font>
    <font>
      <b/>
      <sz val="8"/>
      <name val="Arial"/>
      <family val="2"/>
    </font>
    <font>
      <sz val="10"/>
      <name val="VNI-Times"/>
    </font>
    <font>
      <sz val="8"/>
      <name val="Arial"/>
      <family val="2"/>
    </font>
    <font>
      <b/>
      <sz val="18"/>
      <name val="Arial"/>
      <family val="2"/>
    </font>
    <font>
      <b/>
      <sz val="12"/>
      <name val="Arial"/>
      <family val="2"/>
    </font>
    <font>
      <b/>
      <i/>
      <sz val="16"/>
      <name val="Helv"/>
    </font>
    <font>
      <sz val="12"/>
      <name val="Times New Roman"/>
      <family val="1"/>
    </font>
    <font>
      <sz val="13"/>
      <color indexed="8"/>
      <name val="Times New Roman"/>
      <family val="2"/>
    </font>
    <font>
      <sz val="10"/>
      <name val="Verdana"/>
      <family val="2"/>
    </font>
    <font>
      <sz val="10"/>
      <color indexed="8"/>
      <name val="Arial"/>
      <family val="2"/>
    </font>
    <font>
      <b/>
      <sz val="11"/>
      <name val="Times New Roman"/>
      <family val="1"/>
    </font>
    <font>
      <sz val="12"/>
      <name val="VNI-Times"/>
    </font>
    <font>
      <sz val="14"/>
      <name val="뼻뮝"/>
      <family val="3"/>
      <charset val="129"/>
    </font>
    <font>
      <sz val="12"/>
      <name val="뼻뮝"/>
      <family val="1"/>
      <charset val="129"/>
    </font>
    <font>
      <sz val="10"/>
      <name val="굴림체"/>
      <family val="3"/>
      <charset val="129"/>
    </font>
    <font>
      <b/>
      <sz val="26"/>
      <name val="Muli"/>
    </font>
    <font>
      <b/>
      <sz val="16"/>
      <name val="Muli"/>
    </font>
    <font>
      <sz val="16"/>
      <color theme="1"/>
      <name val="Muli"/>
    </font>
    <font>
      <sz val="13"/>
      <name val="Muli"/>
    </font>
    <font>
      <sz val="26"/>
      <name val="Muli"/>
    </font>
    <font>
      <b/>
      <u/>
      <sz val="26"/>
      <name val="Muli"/>
    </font>
    <font>
      <b/>
      <sz val="22"/>
      <name val="Muli"/>
    </font>
    <font>
      <b/>
      <i/>
      <sz val="22"/>
      <name val="Muli"/>
    </font>
    <font>
      <b/>
      <sz val="18"/>
      <name val="Muli"/>
    </font>
    <font>
      <sz val="22"/>
      <name val="Muli"/>
    </font>
    <font>
      <b/>
      <sz val="26"/>
      <color indexed="48"/>
      <name val="Muli"/>
    </font>
    <font>
      <b/>
      <sz val="22"/>
      <color indexed="48"/>
      <name val="Muli"/>
    </font>
    <font>
      <b/>
      <sz val="24"/>
      <name val="Muli"/>
    </font>
    <font>
      <b/>
      <sz val="28"/>
      <name val="Muli"/>
    </font>
    <font>
      <sz val="28"/>
      <name val="Muli"/>
    </font>
    <font>
      <sz val="20"/>
      <name val="Muli"/>
    </font>
    <font>
      <sz val="18"/>
      <name val="Muli"/>
    </font>
    <font>
      <sz val="16"/>
      <name val="Muli"/>
    </font>
    <font>
      <sz val="18"/>
      <color indexed="8"/>
      <name val="Muli"/>
    </font>
    <font>
      <sz val="16"/>
      <color indexed="8"/>
      <name val="Muli"/>
    </font>
    <font>
      <b/>
      <sz val="12"/>
      <name val="Muli"/>
    </font>
    <font>
      <b/>
      <u/>
      <sz val="18"/>
      <name val="Muli"/>
    </font>
    <font>
      <b/>
      <sz val="20"/>
      <name val="Muli"/>
    </font>
    <font>
      <b/>
      <sz val="19"/>
      <name val="Muli"/>
    </font>
    <font>
      <b/>
      <sz val="22"/>
      <color theme="9" tint="-0.249977111117893"/>
      <name val="Muli"/>
    </font>
    <font>
      <b/>
      <sz val="26"/>
      <color theme="9" tint="-0.249977111117893"/>
      <name val="Muli"/>
    </font>
    <font>
      <sz val="15"/>
      <name val="Muli"/>
    </font>
    <font>
      <b/>
      <u/>
      <sz val="12"/>
      <color indexed="48"/>
      <name val="Muli"/>
    </font>
    <font>
      <u/>
      <sz val="15"/>
      <name val="Muli"/>
    </font>
    <font>
      <b/>
      <sz val="22"/>
      <color theme="9"/>
      <name val="Muli"/>
    </font>
    <font>
      <b/>
      <sz val="11"/>
      <name val="Muli"/>
    </font>
    <font>
      <b/>
      <sz val="11"/>
      <color indexed="48"/>
      <name val="Muli"/>
    </font>
    <font>
      <sz val="11"/>
      <color theme="1"/>
      <name val="Muli"/>
    </font>
    <font>
      <sz val="24"/>
      <name val="Muli"/>
    </font>
    <font>
      <b/>
      <sz val="36"/>
      <name val="Muli"/>
    </font>
    <font>
      <b/>
      <sz val="22"/>
      <color theme="1"/>
      <name val="Muli"/>
    </font>
    <font>
      <sz val="10"/>
      <color rgb="FF000000"/>
      <name val="Arial"/>
      <family val="2"/>
    </font>
    <font>
      <b/>
      <sz val="18"/>
      <color rgb="FFFF0000"/>
      <name val="Muli"/>
    </font>
    <font>
      <sz val="12"/>
      <color theme="1"/>
      <name val="Calibri"/>
      <family val="2"/>
      <scheme val="minor"/>
    </font>
    <font>
      <sz val="14"/>
      <name val="Muli"/>
    </font>
    <font>
      <b/>
      <sz val="36"/>
      <color theme="1"/>
      <name val="Muli"/>
    </font>
    <font>
      <sz val="11"/>
      <color rgb="FF000000"/>
      <name val="Calibri"/>
      <family val="2"/>
    </font>
    <font>
      <sz val="12"/>
      <name val="Arial"/>
      <family val="2"/>
    </font>
    <font>
      <sz val="12"/>
      <color rgb="FF9C0006"/>
      <name val="Calibri"/>
      <family val="2"/>
      <scheme val="minor"/>
    </font>
    <font>
      <sz val="12"/>
      <name val="VNI-Times"/>
      <family val="2"/>
    </font>
    <font>
      <sz val="12"/>
      <name val="VNtimes new roman"/>
      <family val="2"/>
    </font>
    <font>
      <sz val="14"/>
      <name val="??"/>
      <family val="3"/>
      <charset val="129"/>
    </font>
    <font>
      <sz val="12"/>
      <name val="????"/>
      <family val="1"/>
    </font>
    <font>
      <sz val="12"/>
      <name val="???"/>
      <family val="3"/>
    </font>
    <font>
      <sz val="10"/>
      <name val="???"/>
      <family val="3"/>
      <charset val="129"/>
    </font>
    <font>
      <sz val="12"/>
      <name val="__"/>
      <family val="1"/>
      <charset val="129"/>
    </font>
    <font>
      <sz val="12"/>
      <name val="__"/>
      <family val="1"/>
    </font>
    <font>
      <sz val="12"/>
      <name val="__"/>
      <charset val="129"/>
    </font>
    <font>
      <sz val="14"/>
      <name val="__"/>
      <family val="3"/>
      <charset val="129"/>
    </font>
    <font>
      <sz val="14"/>
      <name val="__"/>
      <family val="3"/>
    </font>
    <font>
      <sz val="12"/>
      <name val="___"/>
      <family val="1"/>
      <charset val="129"/>
    </font>
    <font>
      <sz val="12"/>
      <name val="___"/>
      <family val="1"/>
    </font>
    <font>
      <sz val="12"/>
      <name val="____"/>
      <family val="1"/>
    </font>
    <font>
      <sz val="12"/>
      <name val="____"/>
    </font>
    <font>
      <sz val="10"/>
      <name val="___"/>
      <family val="3"/>
      <charset val="129"/>
    </font>
    <font>
      <sz val="10"/>
      <name val="___"/>
      <family val="3"/>
    </font>
    <font>
      <sz val="12"/>
      <name val="___"/>
      <family val="3"/>
    </font>
    <font>
      <sz val="12"/>
      <name val="____"/>
      <charset val="136"/>
    </font>
    <font>
      <sz val="10"/>
      <name val="VNI-Times"/>
      <family val="2"/>
    </font>
    <font>
      <b/>
      <sz val="11"/>
      <name val="Arial"/>
      <family val="2"/>
    </font>
    <font>
      <b/>
      <u/>
      <sz val="14"/>
      <color indexed="8"/>
      <name val=".VnBook-AntiquaH"/>
      <family val="2"/>
    </font>
    <font>
      <sz val="12"/>
      <name val="¹ÙÅÁÃ¼"/>
      <family val="2"/>
      <charset val="129"/>
    </font>
    <font>
      <i/>
      <sz val="12"/>
      <color indexed="8"/>
      <name val=".VnBook-AntiquaH"/>
      <family val="2"/>
    </font>
    <font>
      <sz val="11"/>
      <color indexed="8"/>
      <name val="Calibri"/>
      <family val="2"/>
    </font>
    <font>
      <sz val="12"/>
      <color indexed="8"/>
      <name val="新細明體"/>
      <family val="1"/>
      <charset val="136"/>
    </font>
    <font>
      <sz val="12"/>
      <color indexed="8"/>
      <name val="新細明體"/>
      <family val="1"/>
    </font>
    <font>
      <b/>
      <sz val="12"/>
      <color indexed="8"/>
      <name val=".VnBook-Antiqua"/>
      <family val="2"/>
    </font>
    <font>
      <i/>
      <sz val="12"/>
      <color indexed="8"/>
      <name val=".VnBook-Antiqua"/>
      <family val="2"/>
    </font>
    <font>
      <sz val="11"/>
      <color indexed="9"/>
      <name val="Calibri"/>
      <family val="2"/>
    </font>
    <font>
      <sz val="12"/>
      <color indexed="9"/>
      <name val="新細明體"/>
      <family val="1"/>
      <charset val="136"/>
    </font>
    <font>
      <sz val="12"/>
      <color indexed="9"/>
      <name val="新細明體"/>
      <family val="1"/>
    </font>
    <font>
      <sz val="12"/>
      <name val="¹UAAA¼"/>
      <family val="3"/>
      <charset val="129"/>
    </font>
    <font>
      <sz val="12"/>
      <name val="¹UAAA¼"/>
      <family val="3"/>
    </font>
    <font>
      <sz val="11"/>
      <color indexed="10"/>
      <name val="Calibri"/>
      <family val="2"/>
    </font>
    <font>
      <sz val="11"/>
      <color indexed="20"/>
      <name val="Calibri"/>
      <family val="2"/>
    </font>
    <font>
      <sz val="9"/>
      <name val="Arial"/>
      <family val="2"/>
    </font>
    <font>
      <sz val="11"/>
      <name val="µ¸¿ò"/>
      <family val="2"/>
      <charset val="129"/>
    </font>
    <font>
      <sz val="11"/>
      <name val="µ¸¿ò"/>
      <family val="1"/>
    </font>
    <font>
      <sz val="10"/>
      <name val="Helv"/>
      <family val="2"/>
    </font>
    <font>
      <sz val="10"/>
      <name val="Helv"/>
    </font>
    <font>
      <b/>
      <sz val="11"/>
      <color indexed="52"/>
      <name val="Calibri"/>
      <family val="2"/>
    </font>
    <font>
      <b/>
      <sz val="10"/>
      <name val="Helv"/>
      <family val="2"/>
    </font>
    <font>
      <b/>
      <sz val="10"/>
      <name val="Helv"/>
    </font>
    <font>
      <sz val="11"/>
      <color indexed="52"/>
      <name val="Calibri"/>
      <family val="2"/>
    </font>
    <font>
      <b/>
      <sz val="11"/>
      <color indexed="9"/>
      <name val="Calibri"/>
      <family val="2"/>
    </font>
    <font>
      <sz val="10"/>
      <name val="VNI-Aptima"/>
      <family val="2"/>
    </font>
    <font>
      <sz val="10"/>
      <name val="VNI-Aptima"/>
    </font>
    <font>
      <b/>
      <sz val="10"/>
      <name val="Arial"/>
      <family val="2"/>
    </font>
    <font>
      <b/>
      <sz val="10"/>
      <name val="Verdana"/>
      <family val="2"/>
    </font>
    <font>
      <sz val="11"/>
      <color indexed="62"/>
      <name val="Calibri"/>
      <family val="2"/>
    </font>
    <font>
      <i/>
      <sz val="11"/>
      <color indexed="23"/>
      <name val="Calibri"/>
      <family val="2"/>
    </font>
    <font>
      <sz val="11"/>
      <color indexed="17"/>
      <name val="Calibri"/>
      <family val="2"/>
    </font>
    <font>
      <b/>
      <sz val="12"/>
      <name val=".VnBook-AntiquaH"/>
      <family val="2"/>
    </font>
    <font>
      <b/>
      <sz val="12"/>
      <name val="Helv"/>
      <family val="2"/>
    </font>
    <font>
      <b/>
      <sz val="12"/>
      <name val="Helv"/>
    </font>
    <font>
      <b/>
      <sz val="15"/>
      <color indexed="56"/>
      <name val="Calibri"/>
      <family val="2"/>
    </font>
    <font>
      <b/>
      <sz val="13"/>
      <color indexed="56"/>
      <name val="Calibri"/>
      <family val="2"/>
    </font>
    <font>
      <b/>
      <sz val="11"/>
      <color indexed="56"/>
      <name val="Calibri"/>
      <family val="2"/>
    </font>
    <font>
      <b/>
      <sz val="14"/>
      <name val=".VnTimeH"/>
      <family val="2"/>
    </font>
    <font>
      <u/>
      <sz val="10"/>
      <color indexed="12"/>
      <name val="Arial"/>
      <family val="2"/>
    </font>
    <font>
      <sz val="11"/>
      <color indexed="14"/>
      <name val="Calibri"/>
      <family val="2"/>
    </font>
    <font>
      <b/>
      <sz val="11"/>
      <name val="Helv"/>
      <family val="2"/>
    </font>
    <font>
      <b/>
      <sz val="11"/>
      <name val="Helv"/>
    </font>
    <font>
      <sz val="10"/>
      <name val=".VnAvant"/>
      <family val="2"/>
    </font>
    <font>
      <sz val="11"/>
      <color indexed="60"/>
      <name val="Calibri"/>
      <family val="2"/>
    </font>
    <font>
      <b/>
      <sz val="12"/>
      <name val="VN-NTime"/>
      <family val="2"/>
    </font>
    <font>
      <b/>
      <sz val="12"/>
      <name val="VN-NTime"/>
    </font>
    <font>
      <b/>
      <i/>
      <sz val="16"/>
      <name val="Helv"/>
      <family val="2"/>
    </font>
    <font>
      <sz val="12"/>
      <name val="바탕체"/>
      <family val="3"/>
      <charset val="129"/>
    </font>
    <font>
      <sz val="12"/>
      <name val="바탕체"/>
      <family val="1"/>
    </font>
    <font>
      <sz val="11"/>
      <color indexed="19"/>
      <name val="Calibri"/>
      <family val="2"/>
    </font>
    <font>
      <sz val="12"/>
      <name val="宋体"/>
    </font>
    <font>
      <sz val="12"/>
      <name val="宋体"/>
      <charset val="134"/>
    </font>
    <font>
      <sz val="14"/>
      <name val="System"/>
      <family val="2"/>
    </font>
    <font>
      <b/>
      <sz val="11"/>
      <color indexed="63"/>
      <name val="Calibri"/>
      <family val="2"/>
    </font>
    <font>
      <sz val="12"/>
      <name val="Helv"/>
      <family val="2"/>
    </font>
    <font>
      <sz val="12"/>
      <name val="Helv"/>
    </font>
    <font>
      <b/>
      <sz val="10"/>
      <name val="MS Sans Serif"/>
      <family val="2"/>
    </font>
    <font>
      <b/>
      <sz val="10"/>
      <name val="VNI-Aptima"/>
      <family val="2"/>
    </font>
    <font>
      <sz val="13"/>
      <name val=".VnTime"/>
      <family val="2"/>
    </font>
    <font>
      <sz val="12"/>
      <name val="VNTime"/>
    </font>
    <font>
      <sz val="12"/>
      <name val="VNTime"/>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b/>
      <sz val="12"/>
      <name val="VNI-Brush"/>
      <family val="2"/>
    </font>
    <font>
      <b/>
      <sz val="12"/>
      <name val="VNI-Brush"/>
    </font>
    <font>
      <b/>
      <sz val="14"/>
      <name val="VNI-Helve"/>
      <family val="2"/>
    </font>
    <font>
      <b/>
      <sz val="14"/>
      <name val="VNI-Helve"/>
    </font>
    <font>
      <b/>
      <u/>
      <sz val="11"/>
      <name val="VNI-Times"/>
      <family val="2"/>
    </font>
    <font>
      <b/>
      <u/>
      <sz val="11"/>
      <name val="VNI-Times"/>
    </font>
    <font>
      <sz val="10"/>
      <name val="VNtimes new roman"/>
      <family val="2"/>
    </font>
    <font>
      <b/>
      <sz val="12"/>
      <name val=".VnTime"/>
      <family val="2"/>
    </font>
    <font>
      <b/>
      <sz val="10"/>
      <name val=".VnTime"/>
      <family val="2"/>
    </font>
    <font>
      <sz val="10"/>
      <name val=".VnTime"/>
      <family val="2"/>
    </font>
    <font>
      <sz val="9"/>
      <name val=".VnTime"/>
      <family val="2"/>
    </font>
    <font>
      <sz val="14"/>
      <name val=".VnArial"/>
      <family val="2"/>
    </font>
    <font>
      <sz val="10"/>
      <name val=" "/>
      <family val="1"/>
      <charset val="136"/>
    </font>
    <font>
      <sz val="12"/>
      <name val="바탕체"/>
      <family val="3"/>
    </font>
    <font>
      <sz val="11"/>
      <name val="돋움"/>
      <family val="2"/>
      <charset val="129"/>
    </font>
    <font>
      <sz val="12"/>
      <name val="新細明體"/>
      <family val="1"/>
      <charset val="136"/>
    </font>
    <font>
      <sz val="12"/>
      <name val="新細明體"/>
      <family val="1"/>
    </font>
    <font>
      <sz val="12"/>
      <color indexed="60"/>
      <name val="新細明體"/>
      <family val="1"/>
      <charset val="136"/>
    </font>
    <font>
      <sz val="12"/>
      <color indexed="60"/>
      <name val="新細明體"/>
      <family val="1"/>
    </font>
    <font>
      <b/>
      <sz val="12"/>
      <color indexed="8"/>
      <name val="新細明體"/>
      <family val="1"/>
      <charset val="136"/>
    </font>
    <font>
      <b/>
      <sz val="12"/>
      <color indexed="8"/>
      <name val="新細明體"/>
      <family val="1"/>
    </font>
    <font>
      <sz val="12"/>
      <color indexed="20"/>
      <name val="新細明體"/>
      <family val="1"/>
      <charset val="136"/>
    </font>
    <font>
      <sz val="12"/>
      <color indexed="20"/>
      <name val="新細明體"/>
      <family val="1"/>
    </font>
    <font>
      <sz val="12"/>
      <color indexed="14"/>
      <name val="新細明體"/>
      <family val="1"/>
    </font>
    <font>
      <sz val="12"/>
      <color indexed="17"/>
      <name val="新細明體"/>
      <family val="1"/>
      <charset val="136"/>
    </font>
    <font>
      <sz val="12"/>
      <color indexed="17"/>
      <name val="新細明體"/>
      <family val="1"/>
    </font>
    <font>
      <b/>
      <sz val="18"/>
      <color indexed="56"/>
      <name val="新細明體"/>
      <family val="1"/>
      <charset val="136"/>
    </font>
    <font>
      <b/>
      <sz val="15"/>
      <color indexed="56"/>
      <name val="新細明體"/>
      <family val="1"/>
      <charset val="136"/>
    </font>
    <font>
      <b/>
      <sz val="15"/>
      <color indexed="56"/>
      <name val="新細明體"/>
      <family val="1"/>
    </font>
    <font>
      <b/>
      <sz val="13"/>
      <color indexed="56"/>
      <name val="新細明體"/>
      <family val="1"/>
      <charset val="136"/>
    </font>
    <font>
      <b/>
      <sz val="13"/>
      <color indexed="56"/>
      <name val="新細明體"/>
      <family val="1"/>
    </font>
    <font>
      <b/>
      <sz val="11"/>
      <color indexed="56"/>
      <name val="新細明體"/>
      <family val="1"/>
      <charset val="136"/>
    </font>
    <font>
      <b/>
      <sz val="11"/>
      <color indexed="56"/>
      <name val="新細明體"/>
      <family val="1"/>
    </font>
    <font>
      <b/>
      <sz val="18"/>
      <color indexed="56"/>
      <name val="新細明體"/>
      <family val="1"/>
    </font>
    <font>
      <b/>
      <sz val="18"/>
      <color indexed="62"/>
      <name val="新細明體"/>
      <family val="1"/>
    </font>
    <font>
      <b/>
      <sz val="12"/>
      <color indexed="9"/>
      <name val="新細明體"/>
      <family val="1"/>
      <charset val="136"/>
    </font>
    <font>
      <b/>
      <sz val="12"/>
      <color indexed="9"/>
      <name val="新細明體"/>
      <family val="1"/>
    </font>
    <font>
      <b/>
      <sz val="12"/>
      <color indexed="52"/>
      <name val="新細明體"/>
      <family val="1"/>
      <charset val="136"/>
    </font>
    <font>
      <b/>
      <sz val="12"/>
      <color indexed="52"/>
      <name val="新細明體"/>
      <family val="1"/>
    </font>
    <font>
      <i/>
      <sz val="12"/>
      <color indexed="23"/>
      <name val="新細明體"/>
      <family val="1"/>
      <charset val="136"/>
    </font>
    <font>
      <i/>
      <sz val="12"/>
      <color indexed="23"/>
      <name val="新細明體"/>
      <family val="1"/>
    </font>
    <font>
      <sz val="12"/>
      <color indexed="10"/>
      <name val="新細明體"/>
      <family val="1"/>
      <charset val="136"/>
    </font>
    <font>
      <sz val="12"/>
      <color indexed="10"/>
      <name val="新細明體"/>
      <family val="1"/>
    </font>
    <font>
      <sz val="12"/>
      <name val="Courier"/>
      <family val="3"/>
    </font>
    <font>
      <sz val="12"/>
      <color indexed="62"/>
      <name val="新細明體"/>
      <family val="1"/>
      <charset val="136"/>
    </font>
    <font>
      <sz val="12"/>
      <color indexed="62"/>
      <name val="新細明體"/>
      <family val="1"/>
    </font>
    <font>
      <b/>
      <sz val="12"/>
      <color indexed="63"/>
      <name val="新細明體"/>
      <family val="1"/>
      <charset val="136"/>
    </font>
    <font>
      <b/>
      <sz val="12"/>
      <color indexed="63"/>
      <name val="新細明體"/>
      <family val="1"/>
    </font>
    <font>
      <sz val="12"/>
      <color indexed="52"/>
      <name val="新細明體"/>
      <family val="1"/>
      <charset val="136"/>
    </font>
    <font>
      <sz val="12"/>
      <color indexed="52"/>
      <name val="新細明體"/>
      <family val="1"/>
    </font>
    <font>
      <sz val="8"/>
      <name val="Arial"/>
      <family val="2"/>
      <charset val="204"/>
    </font>
    <font>
      <b/>
      <sz val="11"/>
      <name val="Times New Roman"/>
      <family val="1"/>
      <charset val="204"/>
    </font>
    <font>
      <sz val="10"/>
      <color theme="1"/>
      <name val="Calibri"/>
      <family val="2"/>
      <scheme val="minor"/>
    </font>
    <font>
      <sz val="10"/>
      <color theme="1"/>
      <name val="Calibri"/>
      <family val="1"/>
      <charset val="136"/>
      <scheme val="minor"/>
    </font>
    <font>
      <sz val="11"/>
      <color theme="1"/>
      <name val="Calibri"/>
      <family val="1"/>
      <charset val="136"/>
      <scheme val="minor"/>
    </font>
    <font>
      <sz val="11"/>
      <color indexed="19"/>
      <name val="Calibri"/>
      <family val="2"/>
      <scheme val="minor"/>
    </font>
    <font>
      <sz val="12"/>
      <color theme="1"/>
      <name val="Arial"/>
      <family val="2"/>
    </font>
    <font>
      <sz val="11"/>
      <color theme="1"/>
      <name val="Calibri"/>
      <family val="2"/>
      <charset val="163"/>
      <scheme val="minor"/>
    </font>
    <font>
      <sz val="10"/>
      <color theme="1"/>
      <name val="Arial"/>
      <family val="2"/>
    </font>
    <font>
      <b/>
      <sz val="40"/>
      <name val="Muli"/>
    </font>
    <font>
      <sz val="40"/>
      <name val="Muli"/>
    </font>
    <font>
      <b/>
      <sz val="46"/>
      <name val="Muli"/>
    </font>
    <font>
      <sz val="28"/>
      <color rgb="FFFF0000"/>
      <name val="Muli"/>
    </font>
    <font>
      <sz val="10"/>
      <color rgb="FF000000"/>
      <name val="Times New Roman"/>
      <family val="1"/>
    </font>
    <font>
      <b/>
      <u/>
      <sz val="22"/>
      <name val="Muli"/>
    </font>
    <font>
      <b/>
      <sz val="18"/>
      <color theme="1"/>
      <name val="Calibri"/>
      <family val="2"/>
      <scheme val="minor"/>
    </font>
    <font>
      <sz val="18"/>
      <color theme="1"/>
      <name val="Calibri"/>
      <family val="2"/>
      <scheme val="minor"/>
    </font>
    <font>
      <sz val="10"/>
      <color rgb="FF000000"/>
      <name val="Times New Roman"/>
      <family val="1"/>
    </font>
    <font>
      <b/>
      <sz val="14"/>
      <name val="Arial"/>
      <family val="2"/>
    </font>
    <font>
      <b/>
      <sz val="14"/>
      <color rgb="FF052937"/>
      <name val="Arial"/>
      <family val="2"/>
    </font>
    <font>
      <sz val="14"/>
      <color rgb="FF000000"/>
      <name val="Times New Roman"/>
      <family val="1"/>
    </font>
    <font>
      <sz val="14"/>
      <color theme="1"/>
      <name val="Calibri"/>
      <family val="2"/>
      <scheme val="minor"/>
    </font>
    <font>
      <sz val="11"/>
      <name val="Arial"/>
      <family val="2"/>
    </font>
    <font>
      <sz val="11"/>
      <color rgb="FF052937"/>
      <name val="Arial"/>
      <family val="2"/>
    </font>
    <font>
      <b/>
      <sz val="10"/>
      <color rgb="FFA5BCCC"/>
      <name val="Arial"/>
      <family val="2"/>
    </font>
    <font>
      <sz val="16"/>
      <color theme="1"/>
      <name val="Calibri"/>
      <family val="2"/>
      <scheme val="minor"/>
    </font>
    <font>
      <b/>
      <sz val="16"/>
      <color theme="1"/>
      <name val="Calibri"/>
      <family val="2"/>
      <scheme val="minor"/>
    </font>
    <font>
      <b/>
      <sz val="12"/>
      <color theme="1"/>
      <name val="Calibri"/>
      <family val="2"/>
      <scheme val="minor"/>
    </font>
    <font>
      <b/>
      <u/>
      <sz val="12"/>
      <color theme="1"/>
      <name val="Calibri"/>
      <family val="2"/>
      <scheme val="minor"/>
    </font>
    <font>
      <b/>
      <u/>
      <sz val="28"/>
      <name val="Muli"/>
    </font>
    <font>
      <sz val="20"/>
      <color theme="1"/>
      <name val="Calibri"/>
      <family val="2"/>
      <scheme val="minor"/>
    </font>
    <font>
      <b/>
      <sz val="20"/>
      <color theme="1"/>
      <name val="Calibri"/>
      <family val="2"/>
      <scheme val="minor"/>
    </font>
    <font>
      <b/>
      <sz val="26"/>
      <color theme="1"/>
      <name val="Calibri"/>
      <family val="2"/>
      <scheme val="minor"/>
    </font>
    <font>
      <sz val="20"/>
      <name val="Calibri"/>
      <family val="2"/>
      <scheme val="minor"/>
    </font>
    <font>
      <b/>
      <sz val="20"/>
      <name val="Calibri"/>
      <family val="2"/>
      <scheme val="minor"/>
    </font>
    <font>
      <b/>
      <sz val="26"/>
      <name val="Calibri"/>
      <family val="2"/>
      <scheme val="minor"/>
    </font>
    <font>
      <b/>
      <sz val="11"/>
      <color theme="1"/>
      <name val="Calibri"/>
      <family val="2"/>
      <scheme val="minor"/>
    </font>
    <font>
      <b/>
      <sz val="22"/>
      <name val="Calibri"/>
      <family val="2"/>
      <scheme val="minor"/>
    </font>
    <font>
      <sz val="22"/>
      <color rgb="FF000000"/>
      <name val="Calibri"/>
      <family val="2"/>
      <scheme val="minor"/>
    </font>
    <font>
      <b/>
      <sz val="24"/>
      <color rgb="FF000000"/>
      <name val="Calibri"/>
      <family val="2"/>
      <scheme val="minor"/>
    </font>
    <font>
      <sz val="22"/>
      <color theme="1"/>
      <name val="Muli"/>
    </font>
    <font>
      <b/>
      <sz val="12"/>
      <color rgb="FF000000"/>
      <name val="Arial"/>
      <family val="2"/>
    </font>
    <font>
      <b/>
      <sz val="12"/>
      <color rgb="FF000000"/>
      <name val="Times New Roman"/>
      <family val="1"/>
    </font>
    <font>
      <sz val="12"/>
      <color rgb="FF062A37"/>
      <name val="Arial"/>
      <family val="2"/>
    </font>
    <font>
      <b/>
      <sz val="20"/>
      <color indexed="48"/>
      <name val="Muli"/>
    </font>
    <font>
      <b/>
      <sz val="20"/>
      <color rgb="FF0070C0"/>
      <name val="Muli"/>
    </font>
    <font>
      <sz val="36"/>
      <color theme="1"/>
      <name val="Muli"/>
    </font>
    <font>
      <sz val="24"/>
      <color rgb="FF000000"/>
      <name val="Calibri"/>
      <family val="2"/>
      <scheme val="minor"/>
    </font>
    <font>
      <b/>
      <sz val="48"/>
      <color rgb="FF000000"/>
      <name val="Calibri"/>
      <family val="2"/>
      <scheme val="minor"/>
    </font>
    <font>
      <b/>
      <sz val="36"/>
      <name val="Calibri"/>
      <family val="2"/>
      <scheme val="minor"/>
    </font>
    <font>
      <b/>
      <sz val="24"/>
      <name val="Calibri"/>
      <family val="2"/>
      <scheme val="minor"/>
    </font>
    <font>
      <b/>
      <sz val="22"/>
      <color rgb="FF000000"/>
      <name val="Times New Roman"/>
      <family val="1"/>
    </font>
    <font>
      <b/>
      <sz val="22"/>
      <color theme="1"/>
      <name val="Times New Roman"/>
      <family val="1"/>
    </font>
    <font>
      <sz val="22"/>
      <color rgb="FF000000"/>
      <name val="Muli"/>
    </font>
    <font>
      <b/>
      <sz val="22"/>
      <name val="Arial"/>
      <family val="2"/>
    </font>
    <font>
      <sz val="22"/>
      <color rgb="FF052937"/>
      <name val="Arial MT"/>
      <family val="2"/>
    </font>
    <font>
      <sz val="12"/>
      <name val="Muli"/>
    </font>
    <font>
      <b/>
      <sz val="8"/>
      <color theme="1"/>
      <name val="Muli"/>
    </font>
    <font>
      <sz val="8"/>
      <color theme="1"/>
      <name val="Muli"/>
    </font>
    <font>
      <b/>
      <sz val="8"/>
      <name val="Muli"/>
    </font>
    <font>
      <i/>
      <sz val="12"/>
      <name val="Muli"/>
    </font>
    <font>
      <b/>
      <sz val="26"/>
      <color theme="1"/>
      <name val="Muli"/>
    </font>
    <font>
      <sz val="26"/>
      <color theme="1"/>
      <name val="Muli"/>
    </font>
    <font>
      <b/>
      <u/>
      <sz val="26"/>
      <color theme="1"/>
      <name val="Muli"/>
    </font>
    <font>
      <b/>
      <u/>
      <sz val="28"/>
      <color theme="1"/>
      <name val="Muli"/>
    </font>
  </fonts>
  <fills count="4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indexed="26"/>
        <bgColor indexed="64"/>
      </patternFill>
    </fill>
    <fill>
      <patternFill patternType="solid">
        <fgColor indexed="35"/>
        <bgColor indexed="64"/>
      </patternFill>
    </fill>
    <fill>
      <patternFill patternType="solid">
        <fgColor indexed="3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41"/>
      </patternFill>
    </fill>
    <fill>
      <patternFill patternType="solid">
        <fgColor theme="9" tint="0.59999389629810485"/>
        <bgColor indexed="41"/>
      </patternFill>
    </fill>
    <fill>
      <patternFill patternType="solid">
        <fgColor rgb="FF92D050"/>
        <bgColor indexed="64"/>
      </patternFill>
    </fill>
    <fill>
      <patternFill patternType="solid">
        <fgColor theme="9" tint="0.59999389629810485"/>
        <bgColor indexed="64"/>
      </patternFill>
    </fill>
    <fill>
      <patternFill patternType="solid">
        <fgColor rgb="FFFFC7CE"/>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gray125">
        <fgColor indexed="15"/>
      </patternFill>
    </fill>
    <fill>
      <patternFill patternType="solid">
        <fgColor rgb="FFF5FAFF"/>
      </patternFill>
    </fill>
    <fill>
      <patternFill patternType="solid">
        <fgColor rgb="FFFFFF00"/>
        <bgColor indexed="64"/>
      </patternFill>
    </fill>
    <fill>
      <patternFill patternType="solid">
        <fgColor theme="5" tint="0.59999389629810485"/>
        <bgColor indexed="64"/>
      </patternFill>
    </fill>
    <fill>
      <patternFill patternType="solid">
        <fgColor theme="2"/>
        <bgColor indexed="64"/>
      </patternFill>
    </fill>
    <fill>
      <patternFill patternType="solid">
        <fgColor theme="2" tint="-9.9978637043366805E-2"/>
        <bgColor indexed="64"/>
      </patternFill>
    </fill>
  </fills>
  <borders count="66">
    <border>
      <left/>
      <right/>
      <top/>
      <bottom/>
      <diagonal/>
    </border>
    <border>
      <left/>
      <right/>
      <top style="thin">
        <color indexed="55"/>
      </top>
      <bottom style="thin">
        <color indexed="55"/>
      </bottom>
      <diagonal/>
    </border>
    <border>
      <left/>
      <right/>
      <top/>
      <bottom style="hair">
        <color indexed="55"/>
      </bottom>
      <diagonal/>
    </border>
    <border>
      <left/>
      <right/>
      <top style="hair">
        <color indexed="55"/>
      </top>
      <bottom style="hair">
        <color indexed="55"/>
      </bottom>
      <diagonal/>
    </border>
    <border>
      <left/>
      <right/>
      <top style="hair">
        <color indexed="55"/>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bottom/>
      <diagonal/>
    </border>
    <border>
      <left style="thin">
        <color indexed="64"/>
      </left>
      <right style="thin">
        <color indexed="64"/>
      </right>
      <top style="double">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hair">
        <color indexed="64"/>
      </bottom>
      <diagonal/>
    </border>
    <border>
      <left/>
      <right style="medium">
        <color indexed="0"/>
      </right>
      <top/>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rgb="FFD0D8DE"/>
      </left>
      <right/>
      <top style="thin">
        <color rgb="FFD0D8DE"/>
      </top>
      <bottom style="thin">
        <color rgb="FFD0D8DE"/>
      </bottom>
      <diagonal/>
    </border>
    <border>
      <left style="thin">
        <color rgb="FFD0D8DE"/>
      </left>
      <right style="thin">
        <color rgb="FFD0D8DE"/>
      </right>
      <top style="thin">
        <color rgb="FFD0D8DE"/>
      </top>
      <bottom style="thin">
        <color rgb="FFD0D8DE"/>
      </bottom>
      <diagonal/>
    </border>
    <border>
      <left/>
      <right/>
      <top style="thin">
        <color rgb="FFD0D8DE"/>
      </top>
      <bottom style="thin">
        <color rgb="FFD0D8DE"/>
      </bottom>
      <diagonal/>
    </border>
    <border>
      <left/>
      <right style="thin">
        <color rgb="FFD0D8DE"/>
      </right>
      <top style="thin">
        <color rgb="FFD0D8DE"/>
      </top>
      <bottom style="thin">
        <color rgb="FFD0D8DE"/>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557">
    <xf numFmtId="0" fontId="0" fillId="0" borderId="0"/>
    <xf numFmtId="0" fontId="1" fillId="0" borderId="0"/>
    <xf numFmtId="0" fontId="2"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0" fontId="4" fillId="0" borderId="10">
      <alignment horizontal="center"/>
    </xf>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44"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43" fontId="2" fillId="0" borderId="0" applyBorder="0" applyAlignment="0" applyProtection="0"/>
    <xf numFmtId="2" fontId="2" fillId="0" borderId="0" applyFont="0" applyFill="0" applyBorder="0" applyAlignment="0" applyProtection="0"/>
    <xf numFmtId="38" fontId="6" fillId="4"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0" fontId="6" fillId="6" borderId="13" applyNumberFormat="0" applyBorder="0" applyAlignment="0" applyProtection="0"/>
    <xf numFmtId="168" fontId="9" fillId="0" borderId="0"/>
    <xf numFmtId="0" fontId="2" fillId="0" borderId="0"/>
    <xf numFmtId="0" fontId="2" fillId="0" borderId="0"/>
    <xf numFmtId="0" fontId="10" fillId="0" borderId="0"/>
    <xf numFmtId="0" fontId="11" fillId="0" borderId="0"/>
    <xf numFmtId="0" fontId="5" fillId="0" borderId="0" applyFill="0"/>
    <xf numFmtId="0" fontId="11" fillId="0" borderId="0"/>
    <xf numFmtId="0" fontId="12" fillId="0" borderId="0"/>
    <xf numFmtId="0" fontId="5" fillId="0" borderId="0"/>
    <xf numFmtId="0" fontId="5" fillId="0" borderId="0" applyFill="0"/>
    <xf numFmtId="0" fontId="2" fillId="0" borderId="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13" fillId="7" borderId="20" applyNumberFormat="0" applyProtection="0">
      <alignment horizontal="right" vertical="center"/>
    </xf>
    <xf numFmtId="0" fontId="2" fillId="8" borderId="20" applyNumberFormat="0" applyProtection="0">
      <alignment horizontal="left" vertical="center" indent="1"/>
    </xf>
    <xf numFmtId="0" fontId="2" fillId="0" borderId="0"/>
    <xf numFmtId="40" fontId="14" fillId="0" borderId="0"/>
    <xf numFmtId="0" fontId="2" fillId="0" borderId="21" applyNumberFormat="0" applyFont="0" applyFill="0" applyAlignment="0" applyProtection="0"/>
    <xf numFmtId="0" fontId="15" fillId="0" borderId="0"/>
    <xf numFmtId="40" fontId="16" fillId="0" borderId="0" applyFont="0" applyFill="0" applyBorder="0" applyAlignment="0" applyProtection="0"/>
    <xf numFmtId="38"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7" fillId="0" borderId="0"/>
    <xf numFmtId="0" fontId="18" fillId="0" borderId="0"/>
    <xf numFmtId="0" fontId="10" fillId="0" borderId="0"/>
    <xf numFmtId="0" fontId="55" fillId="0" borderId="0"/>
    <xf numFmtId="0" fontId="1" fillId="0" borderId="0"/>
    <xf numFmtId="0" fontId="1" fillId="0" borderId="0"/>
    <xf numFmtId="0" fontId="57" fillId="0" borderId="0"/>
    <xf numFmtId="0" fontId="57" fillId="0" borderId="0"/>
    <xf numFmtId="0" fontId="1" fillId="0" borderId="0"/>
    <xf numFmtId="0" fontId="60" fillId="0" borderId="0"/>
    <xf numFmtId="0" fontId="62" fillId="15" borderId="0" applyNumberFormat="0" applyBorder="0" applyAlignment="0" applyProtection="0"/>
    <xf numFmtId="177" fontId="63"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63" fillId="0" borderId="0" applyFont="0" applyFill="0" applyBorder="0" applyAlignment="0" applyProtection="0"/>
    <xf numFmtId="182" fontId="64" fillId="0" borderId="35" applyFont="0" applyBorder="0"/>
    <xf numFmtId="182" fontId="64" fillId="0" borderId="35" applyFont="0" applyBorder="0"/>
    <xf numFmtId="170" fontId="2" fillId="0" borderId="0" applyFont="0" applyFill="0" applyBorder="0" applyAlignment="0" applyProtection="0"/>
    <xf numFmtId="0" fontId="65"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2" fillId="0" borderId="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40" fontId="65" fillId="0" borderId="0" applyFont="0" applyFill="0" applyBorder="0" applyAlignment="0" applyProtection="0"/>
    <xf numFmtId="38" fontId="65" fillId="0" borderId="0" applyFont="0" applyFill="0" applyBorder="0" applyAlignment="0" applyProtection="0"/>
    <xf numFmtId="178" fontId="66" fillId="0" borderId="0" applyFont="0" applyFill="0" applyBorder="0" applyAlignment="0" applyProtection="0"/>
    <xf numFmtId="9" fontId="67" fillId="0" borderId="0" applyFont="0" applyFill="0" applyBorder="0" applyAlignment="0" applyProtection="0"/>
    <xf numFmtId="0" fontId="68" fillId="0" borderId="0"/>
    <xf numFmtId="0" fontId="69" fillId="0" borderId="0"/>
    <xf numFmtId="0" fontId="70" fillId="0" borderId="0"/>
    <xf numFmtId="0" fontId="70" fillId="0" borderId="0"/>
    <xf numFmtId="185" fontId="69" fillId="0" borderId="0"/>
    <xf numFmtId="185" fontId="69" fillId="0" borderId="0"/>
    <xf numFmtId="185" fontId="69" fillId="0" borderId="0"/>
    <xf numFmtId="0" fontId="71" fillId="0" borderId="0"/>
    <xf numFmtId="0" fontId="70" fillId="0" borderId="0"/>
    <xf numFmtId="0" fontId="70" fillId="0" borderId="0"/>
    <xf numFmtId="185" fontId="71" fillId="0" borderId="0"/>
    <xf numFmtId="185" fontId="71" fillId="0" borderId="0"/>
    <xf numFmtId="185" fontId="71" fillId="0" borderId="0"/>
    <xf numFmtId="0" fontId="70" fillId="0" borderId="0"/>
    <xf numFmtId="0" fontId="70" fillId="0" borderId="0"/>
    <xf numFmtId="0" fontId="70" fillId="0" borderId="0"/>
    <xf numFmtId="0" fontId="70" fillId="0" borderId="0"/>
    <xf numFmtId="0" fontId="70" fillId="0" borderId="0"/>
    <xf numFmtId="0" fontId="70" fillId="0" borderId="0"/>
    <xf numFmtId="0" fontId="72" fillId="0" borderId="0" applyFont="0" applyFill="0" applyBorder="0" applyAlignment="0" applyProtection="0"/>
    <xf numFmtId="0" fontId="73" fillId="0" borderId="0" applyFont="0" applyFill="0" applyBorder="0" applyAlignment="0" applyProtection="0"/>
    <xf numFmtId="0" fontId="7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1" fontId="74" fillId="0" borderId="0" applyFont="0" applyFill="0" applyBorder="0" applyAlignment="0" applyProtection="0"/>
    <xf numFmtId="186" fontId="75" fillId="0" borderId="0" applyFont="0" applyFill="0" applyBorder="0" applyAlignment="0" applyProtection="0"/>
    <xf numFmtId="186" fontId="75" fillId="0" borderId="0" applyFont="0" applyFill="0" applyBorder="0" applyAlignment="0" applyProtection="0"/>
    <xf numFmtId="186" fontId="75" fillId="0" borderId="0" applyFont="0" applyFill="0" applyBorder="0" applyAlignment="0" applyProtection="0"/>
    <xf numFmtId="186" fontId="75"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7" fontId="76" fillId="0" borderId="0" applyFont="0" applyFill="0" applyBorder="0" applyAlignment="0" applyProtection="0"/>
    <xf numFmtId="177" fontId="77" fillId="0" borderId="0" applyFont="0" applyFill="0" applyBorder="0" applyAlignment="0" applyProtection="0"/>
    <xf numFmtId="177" fontId="77" fillId="0" borderId="0" applyFont="0" applyFill="0" applyBorder="0" applyAlignment="0" applyProtection="0"/>
    <xf numFmtId="177" fontId="76" fillId="0" borderId="0" applyFont="0" applyFill="0" applyBorder="0" applyAlignment="0" applyProtection="0"/>
    <xf numFmtId="0" fontId="78" fillId="0" borderId="0"/>
    <xf numFmtId="0" fontId="79" fillId="0" borderId="0"/>
    <xf numFmtId="0" fontId="79" fillId="0" borderId="0"/>
    <xf numFmtId="185" fontId="78" fillId="0" borderId="0"/>
    <xf numFmtId="185" fontId="78" fillId="0" borderId="0"/>
    <xf numFmtId="185" fontId="78" fillId="0" borderId="0"/>
    <xf numFmtId="0" fontId="79" fillId="0" borderId="0"/>
    <xf numFmtId="0" fontId="79" fillId="0" borderId="0"/>
    <xf numFmtId="178" fontId="76" fillId="0" borderId="0" applyFont="0" applyFill="0" applyBorder="0" applyAlignment="0" applyProtection="0"/>
    <xf numFmtId="178" fontId="77" fillId="0" borderId="0" applyFont="0" applyFill="0" applyBorder="0" applyAlignment="0" applyProtection="0"/>
    <xf numFmtId="178" fontId="77" fillId="0" borderId="0" applyFont="0" applyFill="0" applyBorder="0" applyAlignment="0" applyProtection="0"/>
    <xf numFmtId="178" fontId="76" fillId="0" borderId="0" applyFont="0" applyFill="0" applyBorder="0" applyAlignment="0" applyProtection="0"/>
    <xf numFmtId="40" fontId="72" fillId="0" borderId="0" applyFont="0" applyFill="0" applyBorder="0" applyAlignment="0" applyProtection="0"/>
    <xf numFmtId="40" fontId="73" fillId="0" borderId="0" applyFont="0" applyFill="0" applyBorder="0" applyAlignment="0" applyProtection="0"/>
    <xf numFmtId="40" fontId="73" fillId="0" borderId="0" applyFont="0" applyFill="0" applyBorder="0" applyAlignment="0" applyProtection="0"/>
    <xf numFmtId="38" fontId="72" fillId="0" borderId="0" applyFont="0" applyFill="0" applyBorder="0" applyAlignment="0" applyProtection="0"/>
    <xf numFmtId="38" fontId="73" fillId="0" borderId="0" applyFont="0" applyFill="0" applyBorder="0" applyAlignment="0" applyProtection="0"/>
    <xf numFmtId="38" fontId="73" fillId="0" borderId="0" applyFont="0" applyFill="0" applyBorder="0" applyAlignment="0" applyProtection="0"/>
    <xf numFmtId="9" fontId="80"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180" fontId="76" fillId="0" borderId="0" applyFont="0" applyFill="0" applyBorder="0" applyAlignment="0" applyProtection="0"/>
    <xf numFmtId="180" fontId="77" fillId="0" borderId="0" applyFont="0" applyFill="0" applyBorder="0" applyAlignment="0" applyProtection="0"/>
    <xf numFmtId="180" fontId="77" fillId="0" borderId="0" applyFont="0" applyFill="0" applyBorder="0" applyAlignment="0" applyProtection="0"/>
    <xf numFmtId="180" fontId="76"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72" fontId="74"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72" fontId="74"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87" fontId="75"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0" fontId="76" fillId="0" borderId="0"/>
    <xf numFmtId="0" fontId="77" fillId="0" borderId="0"/>
    <xf numFmtId="0" fontId="77" fillId="0" borderId="0"/>
    <xf numFmtId="185" fontId="76" fillId="0" borderId="0"/>
    <xf numFmtId="185" fontId="76" fillId="0" borderId="0"/>
    <xf numFmtId="0" fontId="76" fillId="0" borderId="0"/>
    <xf numFmtId="0" fontId="81" fillId="0" borderId="0"/>
    <xf numFmtId="0" fontId="77" fillId="0" borderId="0"/>
    <xf numFmtId="0" fontId="77" fillId="0" borderId="0"/>
    <xf numFmtId="185" fontId="81" fillId="0" borderId="0"/>
    <xf numFmtId="185" fontId="81" fillId="0" borderId="0"/>
    <xf numFmtId="185" fontId="81"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7"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7" fillId="0" borderId="0"/>
    <xf numFmtId="0" fontId="77" fillId="0" borderId="0"/>
    <xf numFmtId="0" fontId="81" fillId="0" borderId="0"/>
    <xf numFmtId="0" fontId="77" fillId="0" borderId="0"/>
    <xf numFmtId="0" fontId="77" fillId="0" borderId="0"/>
    <xf numFmtId="185" fontId="81" fillId="0" borderId="0"/>
    <xf numFmtId="185" fontId="81" fillId="0" borderId="0"/>
    <xf numFmtId="185" fontId="81" fillId="0" borderId="0"/>
    <xf numFmtId="0" fontId="77" fillId="0" borderId="0"/>
    <xf numFmtId="0" fontId="77" fillId="0" borderId="0"/>
    <xf numFmtId="0" fontId="77" fillId="0" borderId="0"/>
    <xf numFmtId="0" fontId="77" fillId="0" borderId="0"/>
    <xf numFmtId="0" fontId="81" fillId="0" borderId="0"/>
    <xf numFmtId="0" fontId="77" fillId="0" borderId="0"/>
    <xf numFmtId="0" fontId="77" fillId="0" borderId="0"/>
    <xf numFmtId="185" fontId="81" fillId="0" borderId="0"/>
    <xf numFmtId="185" fontId="81" fillId="0" borderId="0"/>
    <xf numFmtId="185" fontId="81" fillId="0" borderId="0"/>
    <xf numFmtId="0" fontId="77" fillId="0" borderId="0"/>
    <xf numFmtId="0" fontId="77" fillId="0" borderId="0"/>
    <xf numFmtId="0" fontId="77" fillId="0" borderId="0"/>
    <xf numFmtId="0" fontId="77" fillId="0" borderId="0"/>
    <xf numFmtId="0" fontId="81" fillId="0" borderId="0"/>
    <xf numFmtId="0" fontId="77" fillId="0" borderId="0"/>
    <xf numFmtId="0" fontId="77" fillId="0" borderId="0"/>
    <xf numFmtId="185" fontId="81" fillId="0" borderId="0"/>
    <xf numFmtId="185" fontId="81" fillId="0" borderId="0"/>
    <xf numFmtId="185" fontId="81" fillId="0" borderId="0"/>
    <xf numFmtId="0" fontId="77" fillId="0" borderId="0"/>
    <xf numFmtId="0" fontId="77" fillId="0" borderId="0"/>
    <xf numFmtId="0" fontId="77" fillId="0" borderId="0"/>
    <xf numFmtId="0" fontId="77" fillId="0" borderId="0"/>
    <xf numFmtId="0" fontId="77" fillId="0" borderId="0"/>
    <xf numFmtId="0" fontId="77" fillId="0" borderId="0"/>
    <xf numFmtId="0" fontId="81" fillId="0" borderId="0"/>
    <xf numFmtId="0" fontId="77" fillId="0" borderId="0"/>
    <xf numFmtId="0" fontId="77" fillId="0" borderId="0"/>
    <xf numFmtId="185" fontId="81" fillId="0" borderId="0"/>
    <xf numFmtId="185" fontId="81" fillId="0" borderId="0"/>
    <xf numFmtId="185" fontId="81"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7"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7" fillId="0" borderId="0"/>
    <xf numFmtId="0" fontId="77" fillId="0" borderId="0"/>
    <xf numFmtId="0" fontId="81" fillId="0" borderId="0"/>
    <xf numFmtId="185" fontId="81" fillId="0" borderId="0"/>
    <xf numFmtId="185" fontId="81" fillId="0" borderId="0"/>
    <xf numFmtId="185" fontId="81"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179" fontId="76" fillId="0" borderId="0" applyFont="0" applyFill="0" applyBorder="0" applyAlignment="0" applyProtection="0"/>
    <xf numFmtId="179" fontId="77" fillId="0" borderId="0" applyFont="0" applyFill="0" applyBorder="0" applyAlignment="0" applyProtection="0"/>
    <xf numFmtId="179" fontId="77" fillId="0" borderId="0" applyFont="0" applyFill="0" applyBorder="0" applyAlignment="0" applyProtection="0"/>
    <xf numFmtId="179" fontId="76" fillId="0" borderId="0" applyFont="0" applyFill="0" applyBorder="0" applyAlignment="0" applyProtection="0"/>
    <xf numFmtId="0" fontId="77" fillId="0" borderId="0"/>
    <xf numFmtId="0" fontId="77" fillId="0" borderId="0"/>
    <xf numFmtId="0" fontId="77"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76" fillId="0" borderId="0"/>
    <xf numFmtId="0" fontId="77" fillId="0" borderId="0"/>
    <xf numFmtId="0" fontId="77" fillId="0" borderId="0"/>
    <xf numFmtId="185" fontId="76" fillId="0" borderId="0"/>
    <xf numFmtId="185" fontId="76" fillId="0" borderId="0"/>
    <xf numFmtId="185" fontId="76" fillId="0" borderId="0"/>
    <xf numFmtId="0" fontId="77" fillId="0" borderId="0"/>
    <xf numFmtId="0" fontId="2" fillId="0" borderId="0"/>
    <xf numFmtId="0" fontId="2" fillId="0" borderId="0"/>
    <xf numFmtId="185" fontId="2" fillId="0" borderId="0"/>
    <xf numFmtId="185" fontId="2" fillId="0" borderId="0"/>
    <xf numFmtId="185" fontId="2" fillId="0" borderId="0"/>
    <xf numFmtId="0" fontId="2" fillId="0" borderId="0"/>
    <xf numFmtId="0" fontId="2" fillId="0" borderId="0"/>
    <xf numFmtId="185" fontId="2" fillId="0" borderId="0"/>
    <xf numFmtId="185" fontId="2" fillId="0" borderId="0"/>
    <xf numFmtId="185"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185" fontId="2" fillId="0" borderId="0"/>
    <xf numFmtId="185"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185" fontId="2" fillId="0" borderId="0"/>
    <xf numFmtId="185" fontId="2" fillId="0" borderId="0"/>
    <xf numFmtId="0" fontId="2" fillId="0" borderId="0"/>
    <xf numFmtId="0" fontId="2" fillId="0" borderId="0"/>
    <xf numFmtId="0" fontId="72" fillId="0" borderId="0" applyFont="0" applyFill="0" applyBorder="0" applyAlignment="0" applyProtection="0"/>
    <xf numFmtId="0" fontId="73" fillId="0" borderId="0" applyFont="0" applyFill="0" applyBorder="0" applyAlignment="0" applyProtection="0"/>
    <xf numFmtId="0" fontId="7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77" fontId="82"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82" fillId="0" borderId="0" applyFont="0" applyFill="0" applyBorder="0" applyAlignment="0" applyProtection="0"/>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77" fontId="82"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82" fillId="0" borderId="0" applyFont="0" applyFill="0" applyBorder="0" applyAlignment="0" applyProtection="0"/>
    <xf numFmtId="177" fontId="63"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63" fillId="0" borderId="0" applyFont="0" applyFill="0" applyBorder="0" applyAlignment="0" applyProtection="0"/>
    <xf numFmtId="180" fontId="6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63" fillId="0" borderId="0" applyFont="0" applyFill="0" applyBorder="0" applyAlignment="0" applyProtection="0"/>
    <xf numFmtId="180" fontId="82"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82" fillId="0" borderId="0" applyFont="0" applyFill="0" applyBorder="0" applyAlignment="0" applyProtection="0"/>
    <xf numFmtId="178" fontId="63"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63" fillId="0" borderId="0" applyFont="0" applyFill="0" applyBorder="0" applyAlignment="0" applyProtection="0"/>
    <xf numFmtId="177" fontId="82"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82" fillId="0" borderId="0" applyFont="0" applyFill="0" applyBorder="0" applyAlignment="0" applyProtection="0"/>
    <xf numFmtId="180" fontId="82"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82" fillId="0" borderId="0" applyFont="0" applyFill="0" applyBorder="0" applyAlignment="0" applyProtection="0"/>
    <xf numFmtId="180" fontId="6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63" fillId="0" borderId="0" applyFont="0" applyFill="0" applyBorder="0" applyAlignment="0" applyProtection="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78" fontId="63"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63" fillId="0" borderId="0" applyFont="0" applyFill="0" applyBorder="0" applyAlignment="0" applyProtection="0"/>
    <xf numFmtId="180" fontId="6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63" fillId="0" borderId="0" applyFont="0" applyFill="0" applyBorder="0" applyAlignment="0" applyProtection="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80" fontId="82"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82" fillId="0" borderId="0" applyFont="0" applyFill="0" applyBorder="0" applyAlignment="0" applyProtection="0"/>
    <xf numFmtId="178" fontId="63"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63" fillId="0" borderId="0" applyFont="0" applyFill="0" applyBorder="0" applyAlignment="0" applyProtection="0"/>
    <xf numFmtId="177" fontId="63"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63" fillId="0" borderId="0" applyFont="0" applyFill="0" applyBorder="0" applyAlignment="0" applyProtection="0"/>
    <xf numFmtId="178" fontId="63" fillId="0" borderId="0" applyFont="0" applyFill="0" applyBorder="0" applyAlignment="0" applyProtection="0"/>
    <xf numFmtId="178" fontId="15" fillId="0" borderId="0" applyFont="0" applyFill="0" applyBorder="0" applyAlignment="0" applyProtection="0"/>
    <xf numFmtId="178" fontId="15" fillId="0" borderId="0" applyFont="0" applyFill="0" applyBorder="0" applyAlignment="0" applyProtection="0"/>
    <xf numFmtId="178" fontId="63" fillId="0" borderId="0" applyFont="0" applyFill="0" applyBorder="0" applyAlignment="0" applyProtection="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80" fontId="82" fillId="0" borderId="0" applyFont="0" applyFill="0" applyBorder="0" applyAlignment="0" applyProtection="0"/>
    <xf numFmtId="180" fontId="5" fillId="0" borderId="0" applyFont="0" applyFill="0" applyBorder="0" applyAlignment="0" applyProtection="0"/>
    <xf numFmtId="180" fontId="5" fillId="0" borderId="0" applyFont="0" applyFill="0" applyBorder="0" applyAlignment="0" applyProtection="0"/>
    <xf numFmtId="180" fontId="82" fillId="0" borderId="0" applyFont="0" applyFill="0" applyBorder="0" applyAlignment="0" applyProtection="0"/>
    <xf numFmtId="177" fontId="63"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63" fillId="0" borderId="0" applyFont="0" applyFill="0" applyBorder="0" applyAlignment="0" applyProtection="0"/>
    <xf numFmtId="180" fontId="63"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63" fillId="0" borderId="0" applyFont="0" applyFill="0" applyBorder="0" applyAlignment="0" applyProtection="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1" fontId="3" fillId="0" borderId="0"/>
    <xf numFmtId="0" fontId="84" fillId="4" borderId="0"/>
    <xf numFmtId="185" fontId="84" fillId="4" borderId="0"/>
    <xf numFmtId="185" fontId="84" fillId="4" borderId="0"/>
    <xf numFmtId="185" fontId="84" fillId="4" borderId="0"/>
    <xf numFmtId="9" fontId="85" fillId="0" borderId="0" applyFont="0" applyFill="0" applyBorder="0" applyAlignment="0" applyProtection="0"/>
    <xf numFmtId="0" fontId="86" fillId="4" borderId="0"/>
    <xf numFmtId="185" fontId="86" fillId="4" borderId="0"/>
    <xf numFmtId="185" fontId="86" fillId="4" borderId="0"/>
    <xf numFmtId="185" fontId="86" fillId="4" borderId="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8" borderId="0" applyNumberFormat="0" applyBorder="0" applyAlignment="0" applyProtection="0"/>
    <xf numFmtId="0" fontId="87" fillId="18" borderId="0" applyNumberFormat="0" applyBorder="0" applyAlignment="0" applyProtection="0"/>
    <xf numFmtId="0" fontId="87" fillId="18" borderId="0" applyNumberFormat="0" applyBorder="0" applyAlignment="0" applyProtection="0"/>
    <xf numFmtId="0" fontId="87" fillId="18"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6"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9"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20" borderId="0" applyNumberFormat="0" applyBorder="0" applyAlignment="0" applyProtection="0"/>
    <xf numFmtId="0" fontId="87" fillId="21" borderId="0" applyNumberFormat="0" applyBorder="0" applyAlignment="0" applyProtection="0"/>
    <xf numFmtId="0" fontId="87" fillId="22" borderId="0" applyNumberFormat="0" applyBorder="0" applyAlignment="0" applyProtection="0"/>
    <xf numFmtId="0" fontId="87" fillId="23" borderId="0" applyNumberFormat="0" applyBorder="0" applyAlignment="0" applyProtection="0"/>
    <xf numFmtId="0" fontId="87" fillId="19" borderId="0" applyNumberFormat="0" applyBorder="0" applyAlignment="0" applyProtection="0"/>
    <xf numFmtId="0" fontId="87" fillId="17" borderId="0" applyNumberFormat="0" applyBorder="0" applyAlignment="0" applyProtection="0"/>
    <xf numFmtId="0" fontId="88" fillId="20" borderId="0" applyNumberFormat="0" applyBorder="0" applyAlignment="0" applyProtection="0">
      <alignment vertical="center"/>
    </xf>
    <xf numFmtId="0" fontId="89" fillId="20" borderId="0" applyNumberFormat="0" applyBorder="0" applyAlignment="0" applyProtection="0">
      <alignment vertical="center"/>
    </xf>
    <xf numFmtId="185" fontId="88" fillId="20" borderId="0" applyNumberFormat="0" applyBorder="0" applyAlignment="0" applyProtection="0">
      <alignment vertical="center"/>
    </xf>
    <xf numFmtId="185" fontId="88" fillId="20" borderId="0" applyNumberFormat="0" applyBorder="0" applyAlignment="0" applyProtection="0">
      <alignment vertical="center"/>
    </xf>
    <xf numFmtId="185" fontId="88" fillId="20" borderId="0" applyNumberFormat="0" applyBorder="0" applyAlignment="0" applyProtection="0">
      <alignment vertical="center"/>
    </xf>
    <xf numFmtId="0" fontId="88" fillId="21" borderId="0" applyNumberFormat="0" applyBorder="0" applyAlignment="0" applyProtection="0">
      <alignment vertical="center"/>
    </xf>
    <xf numFmtId="0" fontId="89" fillId="21" borderId="0" applyNumberFormat="0" applyBorder="0" applyAlignment="0" applyProtection="0">
      <alignment vertical="center"/>
    </xf>
    <xf numFmtId="185" fontId="88" fillId="21" borderId="0" applyNumberFormat="0" applyBorder="0" applyAlignment="0" applyProtection="0">
      <alignment vertical="center"/>
    </xf>
    <xf numFmtId="185" fontId="88" fillId="21" borderId="0" applyNumberFormat="0" applyBorder="0" applyAlignment="0" applyProtection="0">
      <alignment vertical="center"/>
    </xf>
    <xf numFmtId="185" fontId="88" fillId="21" borderId="0" applyNumberFormat="0" applyBorder="0" applyAlignment="0" applyProtection="0">
      <alignment vertical="center"/>
    </xf>
    <xf numFmtId="0" fontId="88" fillId="22" borderId="0" applyNumberFormat="0" applyBorder="0" applyAlignment="0" applyProtection="0">
      <alignment vertical="center"/>
    </xf>
    <xf numFmtId="0" fontId="89" fillId="22" borderId="0" applyNumberFormat="0" applyBorder="0" applyAlignment="0" applyProtection="0">
      <alignment vertical="center"/>
    </xf>
    <xf numFmtId="185" fontId="88" fillId="22" borderId="0" applyNumberFormat="0" applyBorder="0" applyAlignment="0" applyProtection="0">
      <alignment vertical="center"/>
    </xf>
    <xf numFmtId="185" fontId="88" fillId="22" borderId="0" applyNumberFormat="0" applyBorder="0" applyAlignment="0" applyProtection="0">
      <alignment vertical="center"/>
    </xf>
    <xf numFmtId="185" fontId="88" fillId="22" borderId="0" applyNumberFormat="0" applyBorder="0" applyAlignment="0" applyProtection="0">
      <alignment vertical="center"/>
    </xf>
    <xf numFmtId="0" fontId="88" fillId="23" borderId="0" applyNumberFormat="0" applyBorder="0" applyAlignment="0" applyProtection="0">
      <alignment vertical="center"/>
    </xf>
    <xf numFmtId="0" fontId="89" fillId="23" borderId="0" applyNumberFormat="0" applyBorder="0" applyAlignment="0" applyProtection="0">
      <alignment vertical="center"/>
    </xf>
    <xf numFmtId="185" fontId="88" fillId="23" borderId="0" applyNumberFormat="0" applyBorder="0" applyAlignment="0" applyProtection="0">
      <alignment vertical="center"/>
    </xf>
    <xf numFmtId="185" fontId="88" fillId="23" borderId="0" applyNumberFormat="0" applyBorder="0" applyAlignment="0" applyProtection="0">
      <alignment vertical="center"/>
    </xf>
    <xf numFmtId="185" fontId="88" fillId="23" borderId="0" applyNumberFormat="0" applyBorder="0" applyAlignment="0" applyProtection="0">
      <alignment vertical="center"/>
    </xf>
    <xf numFmtId="0" fontId="88" fillId="19" borderId="0" applyNumberFormat="0" applyBorder="0" applyAlignment="0" applyProtection="0">
      <alignment vertical="center"/>
    </xf>
    <xf numFmtId="0" fontId="89" fillId="19" borderId="0" applyNumberFormat="0" applyBorder="0" applyAlignment="0" applyProtection="0">
      <alignment vertical="center"/>
    </xf>
    <xf numFmtId="185" fontId="88" fillId="19" borderId="0" applyNumberFormat="0" applyBorder="0" applyAlignment="0" applyProtection="0">
      <alignment vertical="center"/>
    </xf>
    <xf numFmtId="185" fontId="88" fillId="19" borderId="0" applyNumberFormat="0" applyBorder="0" applyAlignment="0" applyProtection="0">
      <alignment vertical="center"/>
    </xf>
    <xf numFmtId="185" fontId="88" fillId="19" borderId="0" applyNumberFormat="0" applyBorder="0" applyAlignment="0" applyProtection="0">
      <alignment vertical="center"/>
    </xf>
    <xf numFmtId="0" fontId="88" fillId="17" borderId="0" applyNumberFormat="0" applyBorder="0" applyAlignment="0" applyProtection="0">
      <alignment vertical="center"/>
    </xf>
    <xf numFmtId="0" fontId="89" fillId="17" borderId="0" applyNumberFormat="0" applyBorder="0" applyAlignment="0" applyProtection="0">
      <alignment vertical="center"/>
    </xf>
    <xf numFmtId="185" fontId="88" fillId="17" borderId="0" applyNumberFormat="0" applyBorder="0" applyAlignment="0" applyProtection="0">
      <alignment vertical="center"/>
    </xf>
    <xf numFmtId="185" fontId="88" fillId="17" borderId="0" applyNumberFormat="0" applyBorder="0" applyAlignment="0" applyProtection="0">
      <alignment vertical="center"/>
    </xf>
    <xf numFmtId="185" fontId="88" fillId="17" borderId="0" applyNumberFormat="0" applyBorder="0" applyAlignment="0" applyProtection="0">
      <alignment vertical="center"/>
    </xf>
    <xf numFmtId="0" fontId="90" fillId="4" borderId="0"/>
    <xf numFmtId="185" fontId="90" fillId="4" borderId="0"/>
    <xf numFmtId="185" fontId="90" fillId="4" borderId="0"/>
    <xf numFmtId="185" fontId="90" fillId="4" borderId="0"/>
    <xf numFmtId="0" fontId="91" fillId="0" borderId="0">
      <alignment wrapText="1"/>
    </xf>
    <xf numFmtId="185" fontId="91" fillId="0" borderId="0">
      <alignment wrapText="1"/>
    </xf>
    <xf numFmtId="185" fontId="91" fillId="0" borderId="0">
      <alignment wrapText="1"/>
    </xf>
    <xf numFmtId="185" fontId="91" fillId="0" borderId="0">
      <alignment wrapText="1"/>
    </xf>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5"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6"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4" borderId="0" applyNumberFormat="0" applyBorder="0" applyAlignment="0" applyProtection="0"/>
    <xf numFmtId="0" fontId="87" fillId="27" borderId="0" applyNumberFormat="0" applyBorder="0" applyAlignment="0" applyProtection="0"/>
    <xf numFmtId="0" fontId="87" fillId="27" borderId="0" applyNumberFormat="0" applyBorder="0" applyAlignment="0" applyProtection="0"/>
    <xf numFmtId="0" fontId="87" fillId="27" borderId="0" applyNumberFormat="0" applyBorder="0" applyAlignment="0" applyProtection="0"/>
    <xf numFmtId="0" fontId="87" fillId="2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17" borderId="0" applyNumberFormat="0" applyBorder="0" applyAlignment="0" applyProtection="0"/>
    <xf numFmtId="0" fontId="87" fillId="27" borderId="0" applyNumberFormat="0" applyBorder="0" applyAlignment="0" applyProtection="0"/>
    <xf numFmtId="0" fontId="87" fillId="25" borderId="0" applyNumberFormat="0" applyBorder="0" applyAlignment="0" applyProtection="0"/>
    <xf numFmtId="0" fontId="87" fillId="28" borderId="0" applyNumberFormat="0" applyBorder="0" applyAlignment="0" applyProtection="0"/>
    <xf numFmtId="0" fontId="87" fillId="23" borderId="0" applyNumberFormat="0" applyBorder="0" applyAlignment="0" applyProtection="0"/>
    <xf numFmtId="0" fontId="87" fillId="27" borderId="0" applyNumberFormat="0" applyBorder="0" applyAlignment="0" applyProtection="0"/>
    <xf numFmtId="0" fontId="87" fillId="29" borderId="0" applyNumberFormat="0" applyBorder="0" applyAlignment="0" applyProtection="0"/>
    <xf numFmtId="0" fontId="88" fillId="27" borderId="0" applyNumberFormat="0" applyBorder="0" applyAlignment="0" applyProtection="0">
      <alignment vertical="center"/>
    </xf>
    <xf numFmtId="0" fontId="89" fillId="27" borderId="0" applyNumberFormat="0" applyBorder="0" applyAlignment="0" applyProtection="0">
      <alignment vertical="center"/>
    </xf>
    <xf numFmtId="185" fontId="88" fillId="27" borderId="0" applyNumberFormat="0" applyBorder="0" applyAlignment="0" applyProtection="0">
      <alignment vertical="center"/>
    </xf>
    <xf numFmtId="185" fontId="88" fillId="27" borderId="0" applyNumberFormat="0" applyBorder="0" applyAlignment="0" applyProtection="0">
      <alignment vertical="center"/>
    </xf>
    <xf numFmtId="185" fontId="88" fillId="27" borderId="0" applyNumberFormat="0" applyBorder="0" applyAlignment="0" applyProtection="0">
      <alignment vertical="center"/>
    </xf>
    <xf numFmtId="0" fontId="88" fillId="25" borderId="0" applyNumberFormat="0" applyBorder="0" applyAlignment="0" applyProtection="0">
      <alignment vertical="center"/>
    </xf>
    <xf numFmtId="0" fontId="89" fillId="25" borderId="0" applyNumberFormat="0" applyBorder="0" applyAlignment="0" applyProtection="0">
      <alignment vertical="center"/>
    </xf>
    <xf numFmtId="185" fontId="88" fillId="25" borderId="0" applyNumberFormat="0" applyBorder="0" applyAlignment="0" applyProtection="0">
      <alignment vertical="center"/>
    </xf>
    <xf numFmtId="185" fontId="88" fillId="25" borderId="0" applyNumberFormat="0" applyBorder="0" applyAlignment="0" applyProtection="0">
      <alignment vertical="center"/>
    </xf>
    <xf numFmtId="185" fontId="88" fillId="25" borderId="0" applyNumberFormat="0" applyBorder="0" applyAlignment="0" applyProtection="0">
      <alignment vertical="center"/>
    </xf>
    <xf numFmtId="0" fontId="88" fillId="28" borderId="0" applyNumberFormat="0" applyBorder="0" applyAlignment="0" applyProtection="0">
      <alignment vertical="center"/>
    </xf>
    <xf numFmtId="0" fontId="89" fillId="28" borderId="0" applyNumberFormat="0" applyBorder="0" applyAlignment="0" applyProtection="0">
      <alignment vertical="center"/>
    </xf>
    <xf numFmtId="185" fontId="88" fillId="28" borderId="0" applyNumberFormat="0" applyBorder="0" applyAlignment="0" applyProtection="0">
      <alignment vertical="center"/>
    </xf>
    <xf numFmtId="185" fontId="88" fillId="28" borderId="0" applyNumberFormat="0" applyBorder="0" applyAlignment="0" applyProtection="0">
      <alignment vertical="center"/>
    </xf>
    <xf numFmtId="185" fontId="88" fillId="28" borderId="0" applyNumberFormat="0" applyBorder="0" applyAlignment="0" applyProtection="0">
      <alignment vertical="center"/>
    </xf>
    <xf numFmtId="0" fontId="88" fillId="23" borderId="0" applyNumberFormat="0" applyBorder="0" applyAlignment="0" applyProtection="0">
      <alignment vertical="center"/>
    </xf>
    <xf numFmtId="0" fontId="89" fillId="23" borderId="0" applyNumberFormat="0" applyBorder="0" applyAlignment="0" applyProtection="0">
      <alignment vertical="center"/>
    </xf>
    <xf numFmtId="185" fontId="88" fillId="23" borderId="0" applyNumberFormat="0" applyBorder="0" applyAlignment="0" applyProtection="0">
      <alignment vertical="center"/>
    </xf>
    <xf numFmtId="185" fontId="88" fillId="23" borderId="0" applyNumberFormat="0" applyBorder="0" applyAlignment="0" applyProtection="0">
      <alignment vertical="center"/>
    </xf>
    <xf numFmtId="185" fontId="88" fillId="23" borderId="0" applyNumberFormat="0" applyBorder="0" applyAlignment="0" applyProtection="0">
      <alignment vertical="center"/>
    </xf>
    <xf numFmtId="0" fontId="88" fillId="27" borderId="0" applyNumberFormat="0" applyBorder="0" applyAlignment="0" applyProtection="0">
      <alignment vertical="center"/>
    </xf>
    <xf numFmtId="0" fontId="89" fillId="27" borderId="0" applyNumberFormat="0" applyBorder="0" applyAlignment="0" applyProtection="0">
      <alignment vertical="center"/>
    </xf>
    <xf numFmtId="185" fontId="88" fillId="27" borderId="0" applyNumberFormat="0" applyBorder="0" applyAlignment="0" applyProtection="0">
      <alignment vertical="center"/>
    </xf>
    <xf numFmtId="185" fontId="88" fillId="27" borderId="0" applyNumberFormat="0" applyBorder="0" applyAlignment="0" applyProtection="0">
      <alignment vertical="center"/>
    </xf>
    <xf numFmtId="185" fontId="88" fillId="27" borderId="0" applyNumberFormat="0" applyBorder="0" applyAlignment="0" applyProtection="0">
      <alignment vertical="center"/>
    </xf>
    <xf numFmtId="0" fontId="88" fillId="29" borderId="0" applyNumberFormat="0" applyBorder="0" applyAlignment="0" applyProtection="0">
      <alignment vertical="center"/>
    </xf>
    <xf numFmtId="0" fontId="89" fillId="29" borderId="0" applyNumberFormat="0" applyBorder="0" applyAlignment="0" applyProtection="0">
      <alignment vertical="center"/>
    </xf>
    <xf numFmtId="185" fontId="88" fillId="29" borderId="0" applyNumberFormat="0" applyBorder="0" applyAlignment="0" applyProtection="0">
      <alignment vertical="center"/>
    </xf>
    <xf numFmtId="185" fontId="88" fillId="29" borderId="0" applyNumberFormat="0" applyBorder="0" applyAlignment="0" applyProtection="0">
      <alignment vertical="center"/>
    </xf>
    <xf numFmtId="185" fontId="88" fillId="29" borderId="0" applyNumberFormat="0" applyBorder="0" applyAlignment="0" applyProtection="0">
      <alignment vertical="center"/>
    </xf>
    <xf numFmtId="0" fontId="92" fillId="30" borderId="0" applyNumberFormat="0" applyBorder="0" applyAlignment="0" applyProtection="0"/>
    <xf numFmtId="0" fontId="92" fillId="25" borderId="0" applyNumberFormat="0" applyBorder="0" applyAlignment="0" applyProtection="0"/>
    <xf numFmtId="0" fontId="92" fillId="26" borderId="0" applyNumberFormat="0" applyBorder="0" applyAlignment="0" applyProtection="0"/>
    <xf numFmtId="0" fontId="92" fillId="24" borderId="0" applyNumberFormat="0" applyBorder="0" applyAlignment="0" applyProtection="0"/>
    <xf numFmtId="0" fontId="92" fillId="30" borderId="0" applyNumberFormat="0" applyBorder="0" applyAlignment="0" applyProtection="0"/>
    <xf numFmtId="0" fontId="92" fillId="17" borderId="0" applyNumberFormat="0" applyBorder="0" applyAlignment="0" applyProtection="0"/>
    <xf numFmtId="0" fontId="92" fillId="31" borderId="0" applyNumberFormat="0" applyBorder="0" applyAlignment="0" applyProtection="0"/>
    <xf numFmtId="0" fontId="92" fillId="25" borderId="0" applyNumberFormat="0" applyBorder="0" applyAlignment="0" applyProtection="0"/>
    <xf numFmtId="0" fontId="92" fillId="28" borderId="0" applyNumberFormat="0" applyBorder="0" applyAlignment="0" applyProtection="0"/>
    <xf numFmtId="0" fontId="92" fillId="32" borderId="0" applyNumberFormat="0" applyBorder="0" applyAlignment="0" applyProtection="0"/>
    <xf numFmtId="0" fontId="92" fillId="30" borderId="0" applyNumberFormat="0" applyBorder="0" applyAlignment="0" applyProtection="0"/>
    <xf numFmtId="0" fontId="92" fillId="33" borderId="0" applyNumberFormat="0" applyBorder="0" applyAlignment="0" applyProtection="0"/>
    <xf numFmtId="0" fontId="93" fillId="31" borderId="0" applyNumberFormat="0" applyBorder="0" applyAlignment="0" applyProtection="0">
      <alignment vertical="center"/>
    </xf>
    <xf numFmtId="0" fontId="94" fillId="31" borderId="0" applyNumberFormat="0" applyBorder="0" applyAlignment="0" applyProtection="0">
      <alignment vertical="center"/>
    </xf>
    <xf numFmtId="185" fontId="93" fillId="31" borderId="0" applyNumberFormat="0" applyBorder="0" applyAlignment="0" applyProtection="0">
      <alignment vertical="center"/>
    </xf>
    <xf numFmtId="185" fontId="93" fillId="31" borderId="0" applyNumberFormat="0" applyBorder="0" applyAlignment="0" applyProtection="0">
      <alignment vertical="center"/>
    </xf>
    <xf numFmtId="185" fontId="93" fillId="31" borderId="0" applyNumberFormat="0" applyBorder="0" applyAlignment="0" applyProtection="0">
      <alignment vertical="center"/>
    </xf>
    <xf numFmtId="0" fontId="93" fillId="25" borderId="0" applyNumberFormat="0" applyBorder="0" applyAlignment="0" applyProtection="0">
      <alignment vertical="center"/>
    </xf>
    <xf numFmtId="0" fontId="94" fillId="25" borderId="0" applyNumberFormat="0" applyBorder="0" applyAlignment="0" applyProtection="0">
      <alignment vertical="center"/>
    </xf>
    <xf numFmtId="185" fontId="93" fillId="25" borderId="0" applyNumberFormat="0" applyBorder="0" applyAlignment="0" applyProtection="0">
      <alignment vertical="center"/>
    </xf>
    <xf numFmtId="185" fontId="93" fillId="25" borderId="0" applyNumberFormat="0" applyBorder="0" applyAlignment="0" applyProtection="0">
      <alignment vertical="center"/>
    </xf>
    <xf numFmtId="185" fontId="93" fillId="25" borderId="0" applyNumberFormat="0" applyBorder="0" applyAlignment="0" applyProtection="0">
      <alignment vertical="center"/>
    </xf>
    <xf numFmtId="0" fontId="93" fillId="28" borderId="0" applyNumberFormat="0" applyBorder="0" applyAlignment="0" applyProtection="0">
      <alignment vertical="center"/>
    </xf>
    <xf numFmtId="0" fontId="94" fillId="28" borderId="0" applyNumberFormat="0" applyBorder="0" applyAlignment="0" applyProtection="0">
      <alignment vertical="center"/>
    </xf>
    <xf numFmtId="185" fontId="93" fillId="28" borderId="0" applyNumberFormat="0" applyBorder="0" applyAlignment="0" applyProtection="0">
      <alignment vertical="center"/>
    </xf>
    <xf numFmtId="185" fontId="93" fillId="28" borderId="0" applyNumberFormat="0" applyBorder="0" applyAlignment="0" applyProtection="0">
      <alignment vertical="center"/>
    </xf>
    <xf numFmtId="185" fontId="93" fillId="28" borderId="0" applyNumberFormat="0" applyBorder="0" applyAlignment="0" applyProtection="0">
      <alignment vertical="center"/>
    </xf>
    <xf numFmtId="0" fontId="93" fillId="32" borderId="0" applyNumberFormat="0" applyBorder="0" applyAlignment="0" applyProtection="0">
      <alignment vertical="center"/>
    </xf>
    <xf numFmtId="0" fontId="94" fillId="32" borderId="0" applyNumberFormat="0" applyBorder="0" applyAlignment="0" applyProtection="0">
      <alignment vertical="center"/>
    </xf>
    <xf numFmtId="185" fontId="93" fillId="32" borderId="0" applyNumberFormat="0" applyBorder="0" applyAlignment="0" applyProtection="0">
      <alignment vertical="center"/>
    </xf>
    <xf numFmtId="185" fontId="93" fillId="32" borderId="0" applyNumberFormat="0" applyBorder="0" applyAlignment="0" applyProtection="0">
      <alignment vertical="center"/>
    </xf>
    <xf numFmtId="185" fontId="93" fillId="32" borderId="0" applyNumberFormat="0" applyBorder="0" applyAlignment="0" applyProtection="0">
      <alignment vertical="center"/>
    </xf>
    <xf numFmtId="0" fontId="93" fillId="30" borderId="0" applyNumberFormat="0" applyBorder="0" applyAlignment="0" applyProtection="0">
      <alignment vertical="center"/>
    </xf>
    <xf numFmtId="0" fontId="94" fillId="30" borderId="0" applyNumberFormat="0" applyBorder="0" applyAlignment="0" applyProtection="0">
      <alignment vertical="center"/>
    </xf>
    <xf numFmtId="185" fontId="93" fillId="30" borderId="0" applyNumberFormat="0" applyBorder="0" applyAlignment="0" applyProtection="0">
      <alignment vertical="center"/>
    </xf>
    <xf numFmtId="185" fontId="93" fillId="30" borderId="0" applyNumberFormat="0" applyBorder="0" applyAlignment="0" applyProtection="0">
      <alignment vertical="center"/>
    </xf>
    <xf numFmtId="185" fontId="93" fillId="30" borderId="0" applyNumberFormat="0" applyBorder="0" applyAlignment="0" applyProtection="0">
      <alignment vertical="center"/>
    </xf>
    <xf numFmtId="0" fontId="93" fillId="33" borderId="0" applyNumberFormat="0" applyBorder="0" applyAlignment="0" applyProtection="0">
      <alignment vertical="center"/>
    </xf>
    <xf numFmtId="0" fontId="94" fillId="33" borderId="0" applyNumberFormat="0" applyBorder="0" applyAlignment="0" applyProtection="0">
      <alignment vertical="center"/>
    </xf>
    <xf numFmtId="185" fontId="93" fillId="33" borderId="0" applyNumberFormat="0" applyBorder="0" applyAlignment="0" applyProtection="0">
      <alignment vertical="center"/>
    </xf>
    <xf numFmtId="185" fontId="93" fillId="33" borderId="0" applyNumberFormat="0" applyBorder="0" applyAlignment="0" applyProtection="0">
      <alignment vertical="center"/>
    </xf>
    <xf numFmtId="185" fontId="93" fillId="33" borderId="0" applyNumberFormat="0" applyBorder="0" applyAlignment="0" applyProtection="0">
      <alignment vertical="center"/>
    </xf>
    <xf numFmtId="0" fontId="92" fillId="34" borderId="0" applyNumberFormat="0" applyBorder="0" applyAlignment="0" applyProtection="0"/>
    <xf numFmtId="0" fontId="92" fillId="35" borderId="0" applyNumberFormat="0" applyBorder="0" applyAlignment="0" applyProtection="0"/>
    <xf numFmtId="0" fontId="92" fillId="36" borderId="0" applyNumberFormat="0" applyBorder="0" applyAlignment="0" applyProtection="0"/>
    <xf numFmtId="0" fontId="92" fillId="32" borderId="0" applyNumberFormat="0" applyBorder="0" applyAlignment="0" applyProtection="0"/>
    <xf numFmtId="0" fontId="92" fillId="30" borderId="0" applyNumberFormat="0" applyBorder="0" applyAlignment="0" applyProtection="0"/>
    <xf numFmtId="0" fontId="92" fillId="37" borderId="0" applyNumberFormat="0" applyBorder="0" applyAlignment="0" applyProtection="0"/>
    <xf numFmtId="188" fontId="2" fillId="0" borderId="0" applyFont="0" applyFill="0" applyBorder="0" applyAlignment="0" applyProtection="0"/>
    <xf numFmtId="0" fontId="95" fillId="0" borderId="0" applyFont="0" applyFill="0" applyBorder="0" applyAlignment="0" applyProtection="0"/>
    <xf numFmtId="189" fontId="2" fillId="0" borderId="0" applyFont="0" applyFill="0" applyBorder="0" applyAlignment="0" applyProtection="0"/>
    <xf numFmtId="165" fontId="2" fillId="0" borderId="0" applyFont="0" applyFill="0" applyBorder="0" applyAlignment="0" applyProtection="0"/>
    <xf numFmtId="0" fontId="95" fillId="0" borderId="0" applyFont="0" applyFill="0" applyBorder="0" applyAlignment="0" applyProtection="0"/>
    <xf numFmtId="190" fontId="2" fillId="0" borderId="0" applyFont="0" applyFill="0" applyBorder="0" applyAlignment="0" applyProtection="0"/>
    <xf numFmtId="191" fontId="2" fillId="0" borderId="0" applyFont="0" applyFill="0" applyBorder="0" applyAlignment="0" applyProtection="0"/>
    <xf numFmtId="0" fontId="96" fillId="0" borderId="0" applyFont="0" applyFill="0" applyBorder="0" applyAlignment="0" applyProtection="0"/>
    <xf numFmtId="192" fontId="2" fillId="0" borderId="0" applyFont="0" applyFill="0" applyBorder="0" applyAlignment="0" applyProtection="0"/>
    <xf numFmtId="174" fontId="2" fillId="0" borderId="0" applyFont="0" applyFill="0" applyBorder="0" applyAlignment="0" applyProtection="0"/>
    <xf numFmtId="0" fontId="95" fillId="0" borderId="0" applyFont="0" applyFill="0" applyBorder="0" applyAlignment="0" applyProtection="0"/>
    <xf numFmtId="193" fontId="85" fillId="0" borderId="0" applyFont="0" applyFill="0" applyBorder="0" applyAlignment="0" applyProtection="0"/>
    <xf numFmtId="177" fontId="63" fillId="0" borderId="0" applyFont="0" applyFill="0" applyBorder="0" applyAlignment="0" applyProtection="0"/>
    <xf numFmtId="177" fontId="15" fillId="0" borderId="0" applyFont="0" applyFill="0" applyBorder="0" applyAlignment="0" applyProtection="0"/>
    <xf numFmtId="177" fontId="15" fillId="0" borderId="0" applyFont="0" applyFill="0" applyBorder="0" applyAlignment="0" applyProtection="0"/>
    <xf numFmtId="177" fontId="63" fillId="0" borderId="0" applyFont="0" applyFill="0" applyBorder="0" applyAlignment="0" applyProtection="0"/>
    <xf numFmtId="0" fontId="97" fillId="0" borderId="0" applyNumberFormat="0" applyFill="0" applyBorder="0" applyAlignment="0" applyProtection="0"/>
    <xf numFmtId="0" fontId="98" fillId="21" borderId="0" applyNumberFormat="0" applyBorder="0" applyAlignment="0" applyProtection="0"/>
    <xf numFmtId="194" fontId="99" fillId="0" borderId="0" applyAlignment="0" applyProtection="0"/>
    <xf numFmtId="0" fontId="95" fillId="0" borderId="0"/>
    <xf numFmtId="0" fontId="100" fillId="0" borderId="0"/>
    <xf numFmtId="0" fontId="96" fillId="0" borderId="0"/>
    <xf numFmtId="0" fontId="101" fillId="0" borderId="0"/>
    <xf numFmtId="0" fontId="2" fillId="0" borderId="0" applyFill="0" applyBorder="0" applyAlignment="0"/>
    <xf numFmtId="0" fontId="2" fillId="0" borderId="0" applyFill="0" applyBorder="0" applyAlignment="0"/>
    <xf numFmtId="0" fontId="2" fillId="0" borderId="0" applyFill="0" applyBorder="0" applyAlignment="0"/>
    <xf numFmtId="185" fontId="2" fillId="0" borderId="0" applyFill="0" applyBorder="0" applyAlignment="0"/>
    <xf numFmtId="185" fontId="2" fillId="0" borderId="0" applyFill="0" applyBorder="0" applyAlignment="0"/>
    <xf numFmtId="185" fontId="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196" fontId="102" fillId="0" borderId="0" applyFill="0" applyBorder="0" applyAlignment="0"/>
    <xf numFmtId="196" fontId="103" fillId="0" borderId="0" applyFill="0" applyBorder="0" applyAlignment="0"/>
    <xf numFmtId="196" fontId="102" fillId="0" borderId="0" applyFill="0" applyBorder="0" applyAlignment="0"/>
    <xf numFmtId="197" fontId="102" fillId="0" borderId="0" applyFill="0" applyBorder="0" applyAlignment="0"/>
    <xf numFmtId="197" fontId="103" fillId="0" borderId="0" applyFill="0" applyBorder="0" applyAlignment="0"/>
    <xf numFmtId="197" fontId="102" fillId="0" borderId="0" applyFill="0" applyBorder="0" applyAlignment="0"/>
    <xf numFmtId="198" fontId="2" fillId="0" borderId="0" applyFill="0" applyBorder="0" applyAlignment="0"/>
    <xf numFmtId="198" fontId="2" fillId="0" borderId="0" applyFill="0" applyBorder="0" applyAlignment="0"/>
    <xf numFmtId="198" fontId="2" fillId="0" borderId="0" applyFill="0" applyBorder="0" applyAlignment="0"/>
    <xf numFmtId="198" fontId="2" fillId="0" borderId="0" applyFill="0" applyBorder="0" applyAlignment="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9" fontId="102" fillId="0" borderId="0" applyFill="0" applyBorder="0" applyAlignment="0"/>
    <xf numFmtId="199" fontId="103" fillId="0" borderId="0" applyFill="0" applyBorder="0" applyAlignment="0"/>
    <xf numFmtId="19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0" fontId="104" fillId="16" borderId="36" applyNumberFormat="0" applyAlignment="0" applyProtection="0"/>
    <xf numFmtId="0" fontId="104" fillId="24" borderId="36" applyNumberFormat="0" applyAlignment="0" applyProtection="0"/>
    <xf numFmtId="0" fontId="105" fillId="0" borderId="0"/>
    <xf numFmtId="0" fontId="106" fillId="0" borderId="0"/>
    <xf numFmtId="185" fontId="105" fillId="0" borderId="0"/>
    <xf numFmtId="185" fontId="105" fillId="0" borderId="0"/>
    <xf numFmtId="0" fontId="105" fillId="0" borderId="0"/>
    <xf numFmtId="0" fontId="107" fillId="0" borderId="37" applyNumberFormat="0" applyFill="0" applyAlignment="0" applyProtection="0"/>
    <xf numFmtId="0" fontId="108" fillId="38" borderId="38" applyNumberFormat="0" applyAlignment="0" applyProtection="0"/>
    <xf numFmtId="1" fontId="109" fillId="0" borderId="9" applyBorder="0"/>
    <xf numFmtId="1" fontId="110" fillId="0" borderId="9" applyBorder="0"/>
    <xf numFmtId="1" fontId="109" fillId="0" borderId="9" applyBorder="0"/>
    <xf numFmtId="0" fontId="111" fillId="0" borderId="0" applyNumberFormat="0" applyFill="0" applyBorder="0" applyAlignment="0" applyProtection="0"/>
    <xf numFmtId="179" fontId="102" fillId="0" borderId="0" applyFont="0" applyFill="0" applyBorder="0" applyAlignment="0" applyProtection="0"/>
    <xf numFmtId="179" fontId="103" fillId="0" borderId="0" applyFont="0" applyFill="0" applyBorder="0" applyAlignment="0" applyProtection="0"/>
    <xf numFmtId="179" fontId="103" fillId="0" borderId="0" applyFont="0" applyFill="0" applyBorder="0" applyAlignment="0" applyProtection="0"/>
    <xf numFmtId="179" fontId="10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43"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87" fillId="0" borderId="0" applyFont="0" applyFill="0" applyBorder="0" applyAlignment="0" applyProtection="0"/>
    <xf numFmtId="180" fontId="1" fillId="0" borderId="0" applyFont="0" applyFill="0" applyBorder="0" applyAlignment="0" applyProtection="0"/>
    <xf numFmtId="180" fontId="87"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20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1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04" fillId="0" borderId="0" applyFont="0" applyFill="0" applyBorder="0" applyAlignment="0" applyProtection="0"/>
    <xf numFmtId="200" fontId="2" fillId="0" borderId="0" quotePrefix="1">
      <protection locked="0"/>
    </xf>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12" fillId="18" borderId="39" applyNumberFormat="0" applyFont="0" applyAlignment="0" applyProtection="0"/>
    <xf numFmtId="195" fontId="102" fillId="0" borderId="0" applyFont="0" applyFill="0" applyBorder="0" applyAlignment="0" applyProtection="0"/>
    <xf numFmtId="195" fontId="103" fillId="0" borderId="0" applyFont="0" applyFill="0" applyBorder="0" applyAlignment="0" applyProtection="0"/>
    <xf numFmtId="195" fontId="102" fillId="0" borderId="0" applyFont="0" applyFill="0" applyBorder="0" applyAlignment="0" applyProtection="0"/>
    <xf numFmtId="179" fontId="2" fillId="0" borderId="0" applyFont="0" applyFill="0" applyBorder="0" applyAlignment="0" applyProtection="0"/>
    <xf numFmtId="0" fontId="11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87" fillId="0" borderId="0" applyFont="0" applyFill="0" applyBorder="0" applyAlignment="0" applyProtection="0"/>
    <xf numFmtId="179" fontId="8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87" fillId="0" borderId="0" applyFont="0" applyFill="0" applyBorder="0" applyAlignment="0" applyProtection="0"/>
    <xf numFmtId="179" fontId="8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04" fillId="0" borderId="0" applyFont="0" applyFill="0" applyBorder="0" applyAlignment="0" applyProtection="0"/>
    <xf numFmtId="179" fontId="204" fillId="0" borderId="0" applyFont="0" applyFill="0" applyBorder="0" applyAlignment="0" applyProtection="0"/>
    <xf numFmtId="179" fontId="205" fillId="0" borderId="0" applyFont="0" applyFill="0" applyBorder="0" applyAlignment="0" applyProtection="0"/>
    <xf numFmtId="181"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1" fillId="0" borderId="0" applyFont="0" applyFill="0" applyBorder="0" applyAlignment="0" applyProtection="0"/>
    <xf numFmtId="201" fontId="1" fillId="0" borderId="0" applyFont="0" applyFill="0" applyBorder="0" applyAlignment="0" applyProtection="0"/>
    <xf numFmtId="201" fontId="1" fillId="0" borderId="0" applyFont="0" applyFill="0" applyBorder="0" applyAlignment="0" applyProtection="0"/>
    <xf numFmtId="179"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12" fillId="0" borderId="0" applyFont="0" applyFill="0" applyBorder="0" applyAlignment="0" applyProtection="0"/>
    <xf numFmtId="179" fontId="1"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85" fontId="2" fillId="0" borderId="0" applyFont="0" applyFill="0" applyBorder="0" applyAlignment="0" applyProtection="0"/>
    <xf numFmtId="14" fontId="13" fillId="0" borderId="0" applyFill="0" applyBorder="0" applyAlignment="0"/>
    <xf numFmtId="0" fontId="82" fillId="0" borderId="0"/>
    <xf numFmtId="0" fontId="5" fillId="0" borderId="0"/>
    <xf numFmtId="185" fontId="82" fillId="0" borderId="0"/>
    <xf numFmtId="185" fontId="82" fillId="0" borderId="0"/>
    <xf numFmtId="0" fontId="82" fillId="0" borderId="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9" fontId="102" fillId="0" borderId="0" applyFill="0" applyBorder="0" applyAlignment="0"/>
    <xf numFmtId="199" fontId="103" fillId="0" borderId="0" applyFill="0" applyBorder="0" applyAlignment="0"/>
    <xf numFmtId="19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0" fontId="113" fillId="17" borderId="36" applyNumberFormat="0" applyAlignment="0" applyProtection="0"/>
    <xf numFmtId="202" fontId="12" fillId="0" borderId="0" applyFont="0" applyFill="0" applyBorder="0" applyAlignment="0" applyProtection="0"/>
    <xf numFmtId="202" fontId="12" fillId="0" borderId="0" applyFont="0" applyFill="0" applyBorder="0" applyAlignment="0" applyProtection="0"/>
    <xf numFmtId="180" fontId="2" fillId="0" borderId="0" applyBorder="0" applyAlignment="0" applyProtection="0"/>
    <xf numFmtId="0" fontId="114"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15" fillId="22" borderId="0" applyNumberFormat="0" applyBorder="0" applyAlignment="0" applyProtection="0"/>
    <xf numFmtId="38" fontId="6" fillId="4" borderId="0" applyNumberFormat="0" applyBorder="0" applyAlignment="0" applyProtection="0"/>
    <xf numFmtId="38" fontId="202" fillId="4" borderId="0" applyNumberFormat="0" applyBorder="0" applyAlignment="0" applyProtection="0"/>
    <xf numFmtId="0" fontId="116" fillId="0" borderId="0" applyNumberFormat="0" applyFont="0" applyBorder="0" applyAlignment="0">
      <alignment horizontal="left" vertical="center"/>
    </xf>
    <xf numFmtId="185" fontId="116" fillId="0" borderId="0" applyNumberFormat="0" applyFont="0" applyBorder="0" applyAlignment="0">
      <alignment horizontal="left" vertical="center"/>
    </xf>
    <xf numFmtId="185" fontId="116" fillId="0" borderId="0" applyNumberFormat="0" applyFont="0" applyBorder="0" applyAlignment="0">
      <alignment horizontal="left" vertical="center"/>
    </xf>
    <xf numFmtId="185" fontId="116" fillId="0" borderId="0" applyNumberFormat="0" applyFont="0" applyBorder="0" applyAlignment="0">
      <alignment horizontal="left" vertical="center"/>
    </xf>
    <xf numFmtId="0" fontId="117" fillId="0" borderId="0">
      <alignment horizontal="left"/>
    </xf>
    <xf numFmtId="0" fontId="118" fillId="0" borderId="0">
      <alignment horizontal="left"/>
    </xf>
    <xf numFmtId="185" fontId="117" fillId="0" borderId="0">
      <alignment horizontal="left"/>
    </xf>
    <xf numFmtId="185" fontId="117" fillId="0" borderId="0">
      <alignment horizontal="left"/>
    </xf>
    <xf numFmtId="0" fontId="117" fillId="0" borderId="0">
      <alignment horizontal="left"/>
    </xf>
    <xf numFmtId="0" fontId="8" fillId="0" borderId="5" applyNumberFormat="0" applyAlignment="0" applyProtection="0">
      <alignment horizontal="left" vertical="center"/>
    </xf>
    <xf numFmtId="185" fontId="8" fillId="0" borderId="5" applyNumberFormat="0" applyAlignment="0" applyProtection="0">
      <alignment horizontal="left" vertical="center"/>
    </xf>
    <xf numFmtId="185" fontId="8" fillId="0" borderId="5" applyNumberFormat="0" applyAlignment="0" applyProtection="0">
      <alignment horizontal="left" vertical="center"/>
    </xf>
    <xf numFmtId="185" fontId="8" fillId="0" borderId="5" applyNumberFormat="0" applyAlignment="0" applyProtection="0">
      <alignment horizontal="left" vertical="center"/>
    </xf>
    <xf numFmtId="0" fontId="8" fillId="0" borderId="11">
      <alignment horizontal="left" vertical="center"/>
    </xf>
    <xf numFmtId="0" fontId="8" fillId="0" borderId="11">
      <alignment horizontal="left" vertical="center"/>
    </xf>
    <xf numFmtId="185" fontId="8" fillId="0" borderId="11">
      <alignment horizontal="left" vertical="center"/>
    </xf>
    <xf numFmtId="0" fontId="8" fillId="0" borderId="11">
      <alignment horizontal="left" vertical="center"/>
    </xf>
    <xf numFmtId="185" fontId="8" fillId="0" borderId="11">
      <alignment horizontal="left" vertical="center"/>
    </xf>
    <xf numFmtId="0" fontId="8" fillId="0" borderId="11">
      <alignment horizontal="left" vertical="center"/>
    </xf>
    <xf numFmtId="185" fontId="8" fillId="0" borderId="11">
      <alignment horizontal="left" vertical="center"/>
    </xf>
    <xf numFmtId="0" fontId="119" fillId="0" borderId="40" applyNumberFormat="0" applyFill="0" applyAlignment="0" applyProtection="0"/>
    <xf numFmtId="0" fontId="120" fillId="0" borderId="41" applyNumberFormat="0" applyFill="0" applyAlignment="0" applyProtection="0"/>
    <xf numFmtId="0" fontId="121" fillId="0" borderId="42" applyNumberFormat="0" applyFill="0" applyAlignment="0" applyProtection="0"/>
    <xf numFmtId="0" fontId="121" fillId="0" borderId="0" applyNumberFormat="0" applyFill="0" applyBorder="0" applyAlignment="0" applyProtection="0"/>
    <xf numFmtId="49" fontId="122" fillId="0" borderId="13">
      <alignment vertical="center"/>
    </xf>
    <xf numFmtId="49" fontId="122" fillId="0" borderId="13">
      <alignment vertical="center"/>
    </xf>
    <xf numFmtId="49" fontId="122" fillId="0" borderId="13">
      <alignment vertical="center"/>
    </xf>
    <xf numFmtId="49" fontId="122" fillId="0" borderId="13">
      <alignment vertical="center"/>
    </xf>
    <xf numFmtId="185" fontId="123" fillId="0" borderId="0" applyNumberFormat="0" applyFill="0" applyBorder="0" applyAlignment="0" applyProtection="0">
      <alignment vertical="top"/>
      <protection locked="0"/>
    </xf>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0" fontId="6" fillId="6" borderId="13" applyNumberFormat="0" applyBorder="0" applyAlignment="0" applyProtection="0"/>
    <xf numFmtId="10" fontId="6" fillId="6" borderId="13" applyNumberFormat="0" applyBorder="0" applyAlignment="0" applyProtection="0"/>
    <xf numFmtId="10" fontId="6" fillId="6" borderId="13" applyNumberFormat="0" applyBorder="0" applyAlignment="0" applyProtection="0"/>
    <xf numFmtId="10" fontId="6" fillId="6" borderId="13" applyNumberFormat="0" applyBorder="0" applyAlignment="0" applyProtection="0"/>
    <xf numFmtId="0" fontId="113" fillId="17" borderId="36" applyNumberFormat="0" applyAlignment="0" applyProtection="0"/>
    <xf numFmtId="0" fontId="113" fillId="17" borderId="36" applyNumberFormat="0" applyAlignment="0" applyProtection="0"/>
    <xf numFmtId="0" fontId="113" fillId="17" borderId="36" applyNumberFormat="0" applyAlignment="0" applyProtection="0"/>
    <xf numFmtId="0" fontId="113" fillId="17" borderId="36" applyNumberFormat="0" applyAlignment="0" applyProtection="0"/>
    <xf numFmtId="0" fontId="124" fillId="21" borderId="0" applyNumberFormat="0" applyBorder="0" applyAlignment="0" applyProtection="0"/>
    <xf numFmtId="0" fontId="3" fillId="0" borderId="0"/>
    <xf numFmtId="185" fontId="3" fillId="0" borderId="0"/>
    <xf numFmtId="185" fontId="3" fillId="0" borderId="0"/>
    <xf numFmtId="185" fontId="3" fillId="0" borderId="0"/>
    <xf numFmtId="185" fontId="3" fillId="0" borderId="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9" fontId="102" fillId="0" borderId="0" applyFill="0" applyBorder="0" applyAlignment="0"/>
    <xf numFmtId="199" fontId="103" fillId="0" borderId="0" applyFill="0" applyBorder="0" applyAlignment="0"/>
    <xf numFmtId="19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0" fontId="107" fillId="0" borderId="37" applyNumberFormat="0" applyFill="0" applyAlignment="0" applyProtection="0"/>
    <xf numFmtId="178" fontId="2" fillId="0" borderId="0" applyFont="0" applyFill="0" applyBorder="0" applyAlignment="0" applyProtection="0"/>
    <xf numFmtId="180" fontId="2" fillId="0" borderId="0" applyFont="0" applyFill="0" applyBorder="0" applyAlignment="0" applyProtection="0"/>
    <xf numFmtId="0" fontId="125" fillId="0" borderId="27"/>
    <xf numFmtId="0" fontId="126" fillId="0" borderId="27"/>
    <xf numFmtId="185" fontId="125" fillId="0" borderId="27"/>
    <xf numFmtId="185" fontId="125" fillId="0" borderId="27"/>
    <xf numFmtId="0" fontId="125" fillId="0" borderId="27"/>
    <xf numFmtId="203" fontId="127" fillId="0" borderId="43"/>
    <xf numFmtId="203" fontId="127" fillId="0" borderId="43"/>
    <xf numFmtId="203" fontId="127" fillId="0" borderId="43"/>
    <xf numFmtId="203" fontId="127" fillId="0" borderId="43"/>
    <xf numFmtId="204" fontId="2" fillId="0" borderId="0" applyFont="0" applyFill="0" applyBorder="0" applyAlignment="0" applyProtection="0"/>
    <xf numFmtId="205" fontId="2" fillId="0" borderId="0" applyFont="0" applyFill="0" applyBorder="0" applyAlignment="0" applyProtection="0"/>
    <xf numFmtId="0" fontId="61" fillId="0" borderId="0" applyNumberFormat="0" applyFont="0" applyFill="0" applyAlignment="0"/>
    <xf numFmtId="185" fontId="61" fillId="0" borderId="0" applyNumberFormat="0" applyFont="0" applyFill="0" applyAlignment="0"/>
    <xf numFmtId="185" fontId="61" fillId="0" borderId="0" applyNumberFormat="0" applyFont="0" applyFill="0" applyAlignment="0"/>
    <xf numFmtId="185" fontId="61" fillId="0" borderId="0" applyNumberFormat="0" applyFont="0" applyFill="0" applyAlignment="0"/>
    <xf numFmtId="0" fontId="128" fillId="26" borderId="0" applyNumberFormat="0" applyBorder="0" applyAlignment="0" applyProtection="0"/>
    <xf numFmtId="0" fontId="128" fillId="26" borderId="0" applyNumberFormat="0" applyBorder="0" applyAlignment="0" applyProtection="0"/>
    <xf numFmtId="0" fontId="129" fillId="0" borderId="13" applyNumberFormat="0" applyFont="0" applyFill="0" applyBorder="0" applyAlignment="0">
      <alignment horizontal="center"/>
    </xf>
    <xf numFmtId="0" fontId="129" fillId="0" borderId="13" applyNumberFormat="0" applyFont="0" applyFill="0" applyBorder="0" applyAlignment="0">
      <alignment horizontal="center"/>
    </xf>
    <xf numFmtId="0" fontId="130" fillId="0" borderId="13" applyNumberFormat="0" applyFont="0" applyFill="0" applyBorder="0" applyAlignment="0">
      <alignment horizontal="center"/>
    </xf>
    <xf numFmtId="0" fontId="129" fillId="0" borderId="13" applyNumberFormat="0" applyFont="0" applyFill="0" applyBorder="0" applyAlignment="0">
      <alignment horizontal="center"/>
    </xf>
    <xf numFmtId="185" fontId="129" fillId="0" borderId="13" applyNumberFormat="0" applyFont="0" applyFill="0" applyBorder="0" applyAlignment="0">
      <alignment horizontal="center"/>
    </xf>
    <xf numFmtId="0" fontId="129" fillId="0" borderId="13" applyNumberFormat="0" applyFont="0" applyFill="0" applyBorder="0" applyAlignment="0">
      <alignment horizontal="center"/>
    </xf>
    <xf numFmtId="185" fontId="129" fillId="0" borderId="13" applyNumberFormat="0" applyFont="0" applyFill="0" applyBorder="0" applyAlignment="0">
      <alignment horizontal="center"/>
    </xf>
    <xf numFmtId="0" fontId="130" fillId="0" borderId="13" applyNumberFormat="0" applyFont="0" applyFill="0" applyBorder="0" applyAlignment="0">
      <alignment horizontal="center"/>
    </xf>
    <xf numFmtId="168" fontId="131" fillId="0" borderId="0"/>
    <xf numFmtId="0" fontId="132" fillId="0" borderId="0"/>
    <xf numFmtId="0" fontId="133" fillId="0" borderId="0"/>
    <xf numFmtId="0" fontId="133" fillId="0" borderId="0"/>
    <xf numFmtId="185" fontId="132" fillId="0" borderId="0"/>
    <xf numFmtId="185" fontId="132" fillId="0" borderId="0"/>
    <xf numFmtId="0" fontId="13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185" fontId="1" fillId="0" borderId="0"/>
    <xf numFmtId="185"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4" fillId="0" borderId="0"/>
    <xf numFmtId="0" fontId="2" fillId="0" borderId="0"/>
    <xf numFmtId="185" fontId="2" fillId="0" borderId="0"/>
    <xf numFmtId="185" fontId="2" fillId="0" borderId="0"/>
    <xf numFmtId="185"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04" fillId="0" borderId="0"/>
    <xf numFmtId="0" fontId="204" fillId="0" borderId="0"/>
    <xf numFmtId="0" fontId="204" fillId="0" borderId="0"/>
    <xf numFmtId="0" fontId="2" fillId="0" borderId="0"/>
    <xf numFmtId="0" fontId="1" fillId="0" borderId="0"/>
    <xf numFmtId="185" fontId="2" fillId="0" borderId="0"/>
    <xf numFmtId="185" fontId="2" fillId="0" borderId="0"/>
    <xf numFmtId="185" fontId="2" fillId="0" borderId="0"/>
    <xf numFmtId="0" fontId="2" fillId="0" borderId="0"/>
    <xf numFmtId="0" fontId="204" fillId="0" borderId="0"/>
    <xf numFmtId="0" fontId="204" fillId="0" borderId="0"/>
    <xf numFmtId="0" fontId="204" fillId="0" borderId="0"/>
    <xf numFmtId="0" fontId="204" fillId="0" borderId="0"/>
    <xf numFmtId="0" fontId="206"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0" fontId="2" fillId="0" borderId="0"/>
    <xf numFmtId="0" fontId="2" fillId="0" borderId="0"/>
    <xf numFmtId="0" fontId="1" fillId="0" borderId="0"/>
    <xf numFmtId="185" fontId="2" fillId="0" borderId="0"/>
    <xf numFmtId="0" fontId="2" fillId="0" borderId="0"/>
    <xf numFmtId="0" fontId="2" fillId="0" borderId="0"/>
    <xf numFmtId="0" fontId="1" fillId="0" borderId="0"/>
    <xf numFmtId="185" fontId="2" fillId="0" borderId="0"/>
    <xf numFmtId="0" fontId="2" fillId="0" borderId="0"/>
    <xf numFmtId="0" fontId="2" fillId="0" borderId="0"/>
    <xf numFmtId="185" fontId="2" fillId="0" borderId="0"/>
    <xf numFmtId="185" fontId="2" fillId="0" borderId="0"/>
    <xf numFmtId="0" fontId="2" fillId="0" borderId="0"/>
    <xf numFmtId="0" fontId="207" fillId="0" borderId="0"/>
    <xf numFmtId="0" fontId="135" fillId="0" borderId="0"/>
    <xf numFmtId="185" fontId="2" fillId="0" borderId="0"/>
    <xf numFmtId="185" fontId="2" fillId="0" borderId="0"/>
    <xf numFmtId="0" fontId="135" fillId="0" borderId="0"/>
    <xf numFmtId="0" fontId="2" fillId="0" borderId="0"/>
    <xf numFmtId="185" fontId="2" fillId="0" borderId="0"/>
    <xf numFmtId="0" fontId="134" fillId="0" borderId="0"/>
    <xf numFmtId="185" fontId="2" fillId="0" borderId="0"/>
    <xf numFmtId="0" fontId="207" fillId="0" borderId="0"/>
    <xf numFmtId="0" fontId="1" fillId="0" borderId="0"/>
    <xf numFmtId="0" fontId="5" fillId="0" borderId="0" applyFill="0"/>
    <xf numFmtId="185" fontId="2" fillId="0" borderId="0"/>
    <xf numFmtId="0" fontId="5" fillId="0" borderId="0" applyFill="0"/>
    <xf numFmtId="185" fontId="2" fillId="0" borderId="0"/>
    <xf numFmtId="185" fontId="2" fillId="0" borderId="0"/>
    <xf numFmtId="185" fontId="2" fillId="0" borderId="0"/>
    <xf numFmtId="185" fontId="2" fillId="0" borderId="0"/>
    <xf numFmtId="185" fontId="2" fillId="0" borderId="0"/>
    <xf numFmtId="0" fontId="1" fillId="0" borderId="0"/>
    <xf numFmtId="0" fontId="1" fillId="0" borderId="0"/>
    <xf numFmtId="0" fontId="5" fillId="0" borderId="0" applyFill="0"/>
    <xf numFmtId="0" fontId="2" fillId="0" borderId="0"/>
    <xf numFmtId="0" fontId="2" fillId="0" borderId="0"/>
    <xf numFmtId="0" fontId="2" fillId="0" borderId="0"/>
    <xf numFmtId="0" fontId="2" fillId="0" borderId="0" applyProtection="0"/>
    <xf numFmtId="185" fontId="2" fillId="0" borderId="0"/>
    <xf numFmtId="0" fontId="2" fillId="0" borderId="0"/>
    <xf numFmtId="0" fontId="2" fillId="0" borderId="0" applyProtection="0"/>
    <xf numFmtId="0" fontId="136" fillId="0" borderId="0">
      <alignment vertical="center"/>
    </xf>
    <xf numFmtId="0" fontId="2" fillId="0" borderId="0" applyProtection="0"/>
    <xf numFmtId="0" fontId="134" fillId="0" borderId="0"/>
    <xf numFmtId="0" fontId="2" fillId="0" borderId="0"/>
    <xf numFmtId="173" fontId="2" fillId="0" borderId="0"/>
    <xf numFmtId="185" fontId="2" fillId="0" borderId="0"/>
    <xf numFmtId="185" fontId="2" fillId="0" borderId="0"/>
    <xf numFmtId="173" fontId="2" fillId="0" borderId="0"/>
    <xf numFmtId="0" fontId="2" fillId="0" borderId="0"/>
    <xf numFmtId="185" fontId="2" fillId="0" borderId="0"/>
    <xf numFmtId="0" fontId="2" fillId="0" borderId="0"/>
    <xf numFmtId="0" fontId="2" fillId="0" borderId="0"/>
    <xf numFmtId="185" fontId="136" fillId="0" borderId="0"/>
    <xf numFmtId="0" fontId="2" fillId="0" borderId="0"/>
    <xf numFmtId="0" fontId="2" fillId="0" borderId="0"/>
    <xf numFmtId="185" fontId="2" fillId="0" borderId="0"/>
    <xf numFmtId="0" fontId="2" fillId="0" borderId="0"/>
    <xf numFmtId="0" fontId="208" fillId="0" borderId="0"/>
    <xf numFmtId="0" fontId="208" fillId="0" borderId="0"/>
    <xf numFmtId="0" fontId="12" fillId="0" borderId="0"/>
    <xf numFmtId="0" fontId="2" fillId="0" borderId="0"/>
    <xf numFmtId="0" fontId="2" fillId="0" borderId="0"/>
    <xf numFmtId="0" fontId="2" fillId="0" borderId="0"/>
    <xf numFmtId="0" fontId="1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2" fillId="0" borderId="0"/>
    <xf numFmtId="0" fontId="12" fillId="0" borderId="0"/>
    <xf numFmtId="0" fontId="2" fillId="0" borderId="0"/>
    <xf numFmtId="0" fontId="2" fillId="0" borderId="0"/>
    <xf numFmtId="0" fontId="209" fillId="0" borderId="0"/>
    <xf numFmtId="0" fontId="12" fillId="0" borderId="0"/>
    <xf numFmtId="0" fontId="209" fillId="0" borderId="0"/>
    <xf numFmtId="0" fontId="209" fillId="0" borderId="0"/>
    <xf numFmtId="0" fontId="1" fillId="0" borderId="0"/>
    <xf numFmtId="0" fontId="1" fillId="0" borderId="0"/>
    <xf numFmtId="0" fontId="2" fillId="0" borderId="0"/>
    <xf numFmtId="0" fontId="2" fillId="0" borderId="0"/>
    <xf numFmtId="0" fontId="134" fillId="0" borderId="0"/>
    <xf numFmtId="0" fontId="2" fillId="0" borderId="0"/>
    <xf numFmtId="0" fontId="1" fillId="0" borderId="0"/>
    <xf numFmtId="0" fontId="135" fillId="0" borderId="0"/>
    <xf numFmtId="0" fontId="136" fillId="0" borderId="0"/>
    <xf numFmtId="0" fontId="135" fillId="0" borderId="0"/>
    <xf numFmtId="185" fontId="1" fillId="0" borderId="0"/>
    <xf numFmtId="185" fontId="1" fillId="0" borderId="0"/>
    <xf numFmtId="0" fontId="210" fillId="0" borderId="0"/>
    <xf numFmtId="0" fontId="210" fillId="0" borderId="0"/>
    <xf numFmtId="0" fontId="204" fillId="0" borderId="0"/>
    <xf numFmtId="0" fontId="2" fillId="0" borderId="0"/>
    <xf numFmtId="0" fontId="1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12" fillId="0" borderId="0"/>
    <xf numFmtId="0" fontId="2" fillId="0" borderId="0"/>
    <xf numFmtId="0" fontId="2" fillId="0" borderId="0"/>
    <xf numFmtId="0" fontId="12" fillId="0" borderId="0"/>
    <xf numFmtId="0" fontId="207" fillId="0" borderId="0"/>
    <xf numFmtId="0" fontId="1" fillId="0" borderId="0"/>
    <xf numFmtId="0" fontId="2" fillId="0" borderId="0"/>
    <xf numFmtId="0" fontId="1" fillId="0" borderId="0"/>
    <xf numFmtId="0" fontId="134" fillId="0" borderId="0"/>
    <xf numFmtId="0" fontId="1" fillId="0" borderId="0"/>
    <xf numFmtId="0" fontId="134" fillId="0" borderId="0"/>
    <xf numFmtId="0" fontId="12" fillId="0" borderId="0"/>
    <xf numFmtId="0" fontId="134" fillId="0" borderId="0"/>
    <xf numFmtId="0" fontId="209" fillId="0" borderId="0"/>
    <xf numFmtId="0" fontId="209" fillId="0" borderId="0"/>
    <xf numFmtId="0" fontId="2" fillId="0" borderId="0"/>
    <xf numFmtId="0" fontId="207" fillId="0" borderId="0"/>
    <xf numFmtId="0" fontId="2" fillId="0" borderId="0"/>
    <xf numFmtId="0" fontId="2" fillId="0" borderId="0"/>
    <xf numFmtId="0" fontId="12" fillId="0" borderId="0"/>
    <xf numFmtId="0" fontId="204" fillId="0" borderId="0"/>
    <xf numFmtId="0" fontId="20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7" fillId="0" borderId="0"/>
    <xf numFmtId="0" fontId="1" fillId="0" borderId="0"/>
    <xf numFmtId="0" fontId="134" fillId="0" borderId="0"/>
    <xf numFmtId="0" fontId="1" fillId="0" borderId="0"/>
    <xf numFmtId="0" fontId="2" fillId="0" borderId="0"/>
    <xf numFmtId="185" fontId="2" fillId="0" borderId="0"/>
    <xf numFmtId="0" fontId="2" fillId="0" borderId="0"/>
    <xf numFmtId="185" fontId="2" fillId="0" borderId="0"/>
    <xf numFmtId="185" fontId="1" fillId="0" borderId="0"/>
    <xf numFmtId="0" fontId="207" fillId="0" borderId="0"/>
    <xf numFmtId="0" fontId="12" fillId="0" borderId="0"/>
    <xf numFmtId="0" fontId="12"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7" fillId="0" borderId="0"/>
    <xf numFmtId="0" fontId="1" fillId="0" borderId="0"/>
    <xf numFmtId="0" fontId="134" fillId="0" borderId="0"/>
    <xf numFmtId="0" fontId="1" fillId="0" borderId="0"/>
    <xf numFmtId="0" fontId="2" fillId="0" borderId="0"/>
    <xf numFmtId="185" fontId="136" fillId="0" borderId="0"/>
    <xf numFmtId="185" fontId="1" fillId="0" borderId="0"/>
    <xf numFmtId="0" fontId="20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185" fontId="2" fillId="0" borderId="0"/>
    <xf numFmtId="185" fontId="2" fillId="0" borderId="0"/>
    <xf numFmtId="185"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07"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34" fillId="0" borderId="0"/>
    <xf numFmtId="0" fontId="134" fillId="0" borderId="0"/>
    <xf numFmtId="185" fontId="1" fillId="0" borderId="0"/>
    <xf numFmtId="185" fontId="1" fillId="0" borderId="0"/>
    <xf numFmtId="185" fontId="1" fillId="0" borderId="0"/>
    <xf numFmtId="185" fontId="1" fillId="0" borderId="0"/>
    <xf numFmtId="0" fontId="20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18" borderId="39" applyNumberFormat="0" applyFont="0" applyAlignment="0" applyProtection="0"/>
    <xf numFmtId="0"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185" fontId="2" fillId="18" borderId="39" applyNumberFormat="0" applyFont="0" applyAlignment="0" applyProtection="0"/>
    <xf numFmtId="0" fontId="2" fillId="18" borderId="39" applyNumberFormat="0" applyFont="0" applyAlignment="0" applyProtection="0"/>
    <xf numFmtId="0" fontId="2" fillId="18" borderId="39" applyNumberFormat="0" applyFont="0" applyAlignment="0" applyProtection="0"/>
    <xf numFmtId="0" fontId="2" fillId="18" borderId="39" applyNumberFormat="0" applyFont="0" applyAlignment="0" applyProtection="0"/>
    <xf numFmtId="0" fontId="2" fillId="18" borderId="39" applyNumberFormat="0" applyFont="0" applyAlignment="0" applyProtection="0"/>
    <xf numFmtId="0" fontId="2" fillId="18" borderId="39" applyNumberFormat="0" applyFont="0" applyAlignment="0" applyProtection="0"/>
    <xf numFmtId="3" fontId="137"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0" fontId="138" fillId="24" borderId="20" applyNumberFormat="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198"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12" fillId="0" borderId="0" applyFont="0" applyFill="0" applyBorder="0" applyAlignment="0" applyProtection="0"/>
    <xf numFmtId="9" fontId="2" fillId="0" borderId="0" quotePrefix="1">
      <protection locked="0"/>
    </xf>
    <xf numFmtId="9" fontId="3" fillId="0" borderId="23" applyNumberFormat="0" applyBorder="0"/>
    <xf numFmtId="9" fontId="3" fillId="0" borderId="23" applyNumberFormat="0" applyBorder="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179" fontId="102" fillId="0" borderId="0" applyFill="0" applyBorder="0" applyAlignment="0"/>
    <xf numFmtId="179" fontId="103" fillId="0" borderId="0" applyFill="0" applyBorder="0" applyAlignment="0"/>
    <xf numFmtId="179" fontId="103" fillId="0" borderId="0" applyFill="0" applyBorder="0" applyAlignment="0"/>
    <xf numFmtId="179" fontId="102" fillId="0" borderId="0" applyFill="0" applyBorder="0" applyAlignment="0"/>
    <xf numFmtId="199" fontId="102" fillId="0" borderId="0" applyFill="0" applyBorder="0" applyAlignment="0"/>
    <xf numFmtId="199" fontId="103" fillId="0" borderId="0" applyFill="0" applyBorder="0" applyAlignment="0"/>
    <xf numFmtId="199" fontId="102" fillId="0" borderId="0" applyFill="0" applyBorder="0" applyAlignment="0"/>
    <xf numFmtId="195" fontId="102" fillId="0" borderId="0" applyFill="0" applyBorder="0" applyAlignment="0"/>
    <xf numFmtId="195" fontId="103" fillId="0" borderId="0" applyFill="0" applyBorder="0" applyAlignment="0"/>
    <xf numFmtId="195" fontId="102" fillId="0" borderId="0" applyFill="0" applyBorder="0" applyAlignment="0"/>
    <xf numFmtId="0" fontId="139" fillId="0" borderId="0"/>
    <xf numFmtId="0" fontId="140" fillId="0" borderId="0"/>
    <xf numFmtId="185" fontId="139" fillId="0" borderId="0"/>
    <xf numFmtId="185" fontId="139" fillId="0" borderId="0"/>
    <xf numFmtId="0" fontId="139" fillId="0" borderId="0"/>
    <xf numFmtId="0" fontId="3" fillId="0" borderId="0" applyNumberFormat="0" applyFont="0" applyFill="0" applyBorder="0" applyAlignment="0" applyProtection="0">
      <alignment horizontal="left"/>
    </xf>
    <xf numFmtId="185" fontId="3" fillId="0" borderId="0" applyNumberFormat="0" applyFont="0" applyFill="0" applyBorder="0" applyAlignment="0" applyProtection="0">
      <alignment horizontal="left"/>
    </xf>
    <xf numFmtId="185" fontId="3" fillId="0" borderId="0" applyNumberFormat="0" applyFont="0" applyFill="0" applyBorder="0" applyAlignment="0" applyProtection="0">
      <alignment horizontal="left"/>
    </xf>
    <xf numFmtId="185" fontId="3" fillId="0" borderId="0" applyNumberFormat="0" applyFont="0" applyFill="0" applyBorder="0" applyAlignment="0" applyProtection="0">
      <alignment horizontal="left"/>
    </xf>
    <xf numFmtId="185" fontId="3" fillId="0" borderId="0" applyNumberFormat="0" applyFont="0" applyFill="0" applyBorder="0" applyAlignment="0" applyProtection="0">
      <alignment horizontal="left"/>
    </xf>
    <xf numFmtId="0" fontId="141" fillId="0" borderId="27">
      <alignment horizontal="center"/>
    </xf>
    <xf numFmtId="185" fontId="141" fillId="0" borderId="27">
      <alignment horizontal="center"/>
    </xf>
    <xf numFmtId="185" fontId="141" fillId="0" borderId="27">
      <alignment horizontal="center"/>
    </xf>
    <xf numFmtId="185" fontId="141" fillId="0" borderId="27">
      <alignment horizontal="center"/>
    </xf>
    <xf numFmtId="0" fontId="142" fillId="0" borderId="0" applyNumberFormat="0" applyFill="0" applyBorder="0" applyAlignment="0" applyProtection="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4" fontId="13" fillId="7" borderId="20" applyNumberFormat="0" applyProtection="0">
      <alignment horizontal="right" vertical="center"/>
    </xf>
    <xf numFmtId="4" fontId="13" fillId="7" borderId="20" applyNumberFormat="0" applyProtection="0">
      <alignment horizontal="right" vertical="center"/>
    </xf>
    <xf numFmtId="4" fontId="13" fillId="7" borderId="20" applyNumberFormat="0" applyProtection="0">
      <alignment horizontal="right" vertical="center"/>
    </xf>
    <xf numFmtId="0" fontId="2" fillId="8" borderId="20" applyNumberFormat="0" applyProtection="0">
      <alignment horizontal="left" vertical="center" indent="1"/>
    </xf>
    <xf numFmtId="0"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185" fontId="2" fillId="8" borderId="20" applyNumberFormat="0" applyProtection="0">
      <alignment horizontal="left" vertical="center" indent="1"/>
    </xf>
    <xf numFmtId="0" fontId="2" fillId="8" borderId="20" applyNumberFormat="0" applyProtection="0">
      <alignment horizontal="left" vertical="center" indent="1"/>
    </xf>
    <xf numFmtId="0" fontId="2" fillId="8" borderId="20" applyNumberFormat="0" applyProtection="0">
      <alignment horizontal="left" vertical="center" indent="1"/>
    </xf>
    <xf numFmtId="0" fontId="2" fillId="8" borderId="20" applyNumberFormat="0" applyProtection="0">
      <alignment horizontal="left" vertical="center" indent="1"/>
    </xf>
    <xf numFmtId="0" fontId="2" fillId="8" borderId="20" applyNumberFormat="0" applyProtection="0">
      <alignment horizontal="left" vertical="center" indent="1"/>
    </xf>
    <xf numFmtId="185" fontId="2" fillId="8" borderId="20" applyNumberFormat="0" applyProtection="0">
      <alignment horizontal="left" vertical="center" indent="1"/>
    </xf>
    <xf numFmtId="185" fontId="2" fillId="8" borderId="20" applyNumberFormat="0" applyProtection="0">
      <alignment horizontal="left" vertical="center" indent="1"/>
    </xf>
    <xf numFmtId="185" fontId="2" fillId="8" borderId="20" applyNumberFormat="0" applyProtection="0">
      <alignment horizontal="left" vertical="center" indent="1"/>
    </xf>
    <xf numFmtId="0" fontId="115" fillId="22" borderId="0" applyNumberFormat="0" applyBorder="0" applyAlignment="0" applyProtection="0"/>
    <xf numFmtId="0" fontId="138" fillId="16" borderId="20" applyNumberFormat="0" applyAlignment="0" applyProtection="0"/>
    <xf numFmtId="0" fontId="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78" fontId="82" fillId="0" borderId="0" applyFont="0" applyFill="0" applyBorder="0" applyAlignment="0" applyProtection="0"/>
    <xf numFmtId="178" fontId="5" fillId="0" borderId="0" applyFont="0" applyFill="0" applyBorder="0" applyAlignment="0" applyProtection="0"/>
    <xf numFmtId="178" fontId="5" fillId="0" borderId="0" applyFont="0" applyFill="0" applyBorder="0" applyAlignment="0" applyProtection="0"/>
    <xf numFmtId="178" fontId="82" fillId="0" borderId="0" applyFont="0" applyFill="0" applyBorder="0" applyAlignment="0" applyProtection="0"/>
    <xf numFmtId="177" fontId="82" fillId="0" borderId="0" applyFont="0" applyFill="0" applyBorder="0" applyAlignment="0" applyProtection="0"/>
    <xf numFmtId="177" fontId="5" fillId="0" borderId="0" applyFont="0" applyFill="0" applyBorder="0" applyAlignment="0" applyProtection="0"/>
    <xf numFmtId="177" fontId="5" fillId="0" borderId="0" applyFont="0" applyFill="0" applyBorder="0" applyAlignment="0" applyProtection="0"/>
    <xf numFmtId="177" fontId="82" fillId="0" borderId="0" applyFont="0" applyFill="0" applyBorder="0" applyAlignment="0" applyProtection="0"/>
    <xf numFmtId="0" fontId="125" fillId="0" borderId="0"/>
    <xf numFmtId="0" fontId="126" fillId="0" borderId="0"/>
    <xf numFmtId="185" fontId="125" fillId="0" borderId="0"/>
    <xf numFmtId="185" fontId="125" fillId="0" borderId="0"/>
    <xf numFmtId="0" fontId="125" fillId="0" borderId="0"/>
    <xf numFmtId="207" fontId="143" fillId="0" borderId="14">
      <alignment horizontal="right" vertical="center"/>
    </xf>
    <xf numFmtId="207" fontId="143" fillId="0" borderId="14">
      <alignment horizontal="right" vertical="center"/>
    </xf>
    <xf numFmtId="207" fontId="143" fillId="0" borderId="14">
      <alignment horizontal="right" vertical="center"/>
    </xf>
    <xf numFmtId="49" fontId="13" fillId="0" borderId="0" applyFill="0" applyBorder="0" applyAlignment="0"/>
    <xf numFmtId="208" fontId="2" fillId="0" borderId="0" applyFill="0" applyBorder="0" applyAlignment="0"/>
    <xf numFmtId="208" fontId="2" fillId="0" borderId="0" applyFill="0" applyBorder="0" applyAlignment="0"/>
    <xf numFmtId="208" fontId="2" fillId="0" borderId="0" applyFill="0" applyBorder="0" applyAlignment="0"/>
    <xf numFmtId="208" fontId="2" fillId="0" borderId="0" applyFill="0" applyBorder="0" applyAlignment="0"/>
    <xf numFmtId="209" fontId="2" fillId="0" borderId="0" applyFill="0" applyBorder="0" applyAlignment="0"/>
    <xf numFmtId="209" fontId="2" fillId="0" borderId="0" applyFill="0" applyBorder="0" applyAlignment="0"/>
    <xf numFmtId="209" fontId="2" fillId="0" borderId="0" applyFill="0" applyBorder="0" applyAlignment="0"/>
    <xf numFmtId="209" fontId="2" fillId="0" borderId="0" applyFill="0" applyBorder="0" applyAlignment="0"/>
    <xf numFmtId="0" fontId="114" fillId="0" borderId="0" applyNumberFormat="0" applyFill="0" applyBorder="0" applyAlignment="0" applyProtection="0"/>
    <xf numFmtId="210" fontId="143" fillId="0" borderId="14">
      <alignment horizontal="center"/>
    </xf>
    <xf numFmtId="0" fontId="83" fillId="0" borderId="0" applyNumberFormat="0" applyFill="0" applyBorder="0" applyAlignment="0" applyProtection="0"/>
    <xf numFmtId="210" fontId="143" fillId="0" borderId="14">
      <alignment horizontal="center"/>
    </xf>
    <xf numFmtId="185" fontId="83" fillId="0" borderId="0" applyNumberFormat="0" applyFill="0" applyBorder="0" applyAlignment="0" applyProtection="0"/>
    <xf numFmtId="210" fontId="143" fillId="0" borderId="14">
      <alignment horizontal="center"/>
    </xf>
    <xf numFmtId="185" fontId="83" fillId="0" borderId="0" applyNumberFormat="0" applyFill="0" applyBorder="0" applyAlignment="0" applyProtection="0"/>
    <xf numFmtId="210" fontId="143" fillId="0" borderId="14">
      <alignment horizontal="center"/>
    </xf>
    <xf numFmtId="185" fontId="83" fillId="0" borderId="0" applyNumberFormat="0" applyFill="0" applyBorder="0" applyAlignment="0" applyProtection="0"/>
    <xf numFmtId="210" fontId="143" fillId="0" borderId="14">
      <alignment horizontal="center"/>
    </xf>
    <xf numFmtId="210" fontId="143" fillId="0" borderId="14">
      <alignment horizontal="center"/>
    </xf>
    <xf numFmtId="210" fontId="143" fillId="0" borderId="14">
      <alignment horizontal="center"/>
    </xf>
    <xf numFmtId="210" fontId="143" fillId="0" borderId="14">
      <alignment horizontal="center"/>
    </xf>
    <xf numFmtId="210" fontId="143" fillId="0" borderId="14">
      <alignment horizontal="center"/>
    </xf>
    <xf numFmtId="0" fontId="144" fillId="0" borderId="44"/>
    <xf numFmtId="0" fontId="145" fillId="0" borderId="44"/>
    <xf numFmtId="0" fontId="144" fillId="0" borderId="44"/>
    <xf numFmtId="185" fontId="145" fillId="0" borderId="44"/>
    <xf numFmtId="185" fontId="145" fillId="0" borderId="44"/>
    <xf numFmtId="0" fontId="145" fillId="0" borderId="44"/>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0"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185" fontId="83" fillId="0" borderId="0" applyNumberFormat="0" applyFill="0" applyBorder="0" applyAlignment="0" applyProtection="0"/>
    <xf numFmtId="40" fontId="14" fillId="0" borderId="0"/>
    <xf numFmtId="40" fontId="203" fillId="0" borderId="0"/>
    <xf numFmtId="0" fontId="146" fillId="0" borderId="0" applyNumberFormat="0" applyFill="0" applyBorder="0" applyAlignment="0" applyProtection="0"/>
    <xf numFmtId="0" fontId="147" fillId="0" borderId="0" applyNumberFormat="0" applyFill="0" applyBorder="0" applyAlignment="0" applyProtection="0"/>
    <xf numFmtId="0" fontId="148" fillId="0" borderId="45" applyNumberFormat="0" applyFill="0" applyAlignment="0" applyProtection="0"/>
    <xf numFmtId="0" fontId="149" fillId="0" borderId="41" applyNumberFormat="0" applyFill="0" applyAlignment="0" applyProtection="0"/>
    <xf numFmtId="0" fontId="150" fillId="0" borderId="46" applyNumberFormat="0" applyFill="0" applyAlignment="0" applyProtection="0"/>
    <xf numFmtId="0" fontId="150" fillId="0" borderId="0" applyNumberFormat="0" applyFill="0" applyBorder="0" applyAlignment="0" applyProtection="0"/>
    <xf numFmtId="0" fontId="151" fillId="0" borderId="47" applyNumberFormat="0" applyFill="0" applyAlignment="0" applyProtection="0"/>
    <xf numFmtId="0" fontId="127" fillId="0" borderId="48" applyNumberFormat="0" applyAlignment="0">
      <alignment horizontal="center"/>
    </xf>
    <xf numFmtId="185" fontId="127" fillId="0" borderId="48" applyNumberFormat="0" applyAlignment="0">
      <alignment horizontal="center"/>
    </xf>
    <xf numFmtId="185" fontId="127" fillId="0" borderId="48" applyNumberFormat="0" applyAlignment="0">
      <alignment horizontal="center"/>
    </xf>
    <xf numFmtId="185" fontId="127" fillId="0" borderId="48" applyNumberFormat="0" applyAlignment="0">
      <alignment horizontal="center"/>
    </xf>
    <xf numFmtId="0" fontId="152" fillId="0" borderId="0">
      <alignment horizontal="centerContinuous"/>
    </xf>
    <xf numFmtId="0" fontId="153" fillId="0" borderId="0">
      <alignment horizontal="centerContinuous"/>
    </xf>
    <xf numFmtId="185" fontId="152" fillId="0" borderId="0">
      <alignment horizontal="centerContinuous"/>
    </xf>
    <xf numFmtId="185" fontId="152" fillId="0" borderId="0">
      <alignment horizontal="centerContinuous"/>
    </xf>
    <xf numFmtId="0" fontId="152" fillId="0" borderId="0">
      <alignment horizontal="centerContinuous"/>
    </xf>
    <xf numFmtId="0" fontId="154" fillId="0" borderId="0">
      <alignment horizontal="centerContinuous"/>
    </xf>
    <xf numFmtId="0" fontId="155" fillId="0" borderId="0">
      <alignment horizontal="centerContinuous"/>
    </xf>
    <xf numFmtId="185" fontId="154" fillId="0" borderId="0">
      <alignment horizontal="centerContinuous"/>
    </xf>
    <xf numFmtId="185" fontId="154" fillId="0" borderId="0">
      <alignment horizontal="centerContinuous"/>
    </xf>
    <xf numFmtId="0" fontId="154" fillId="0" borderId="0">
      <alignment horizontal="centerContinuous"/>
    </xf>
    <xf numFmtId="0" fontId="156" fillId="0" borderId="0"/>
    <xf numFmtId="0" fontId="157" fillId="0" borderId="0"/>
    <xf numFmtId="185" fontId="156" fillId="0" borderId="0"/>
    <xf numFmtId="185" fontId="156" fillId="0" borderId="0"/>
    <xf numFmtId="0" fontId="156" fillId="0" borderId="0"/>
    <xf numFmtId="0" fontId="108" fillId="38" borderId="38" applyNumberFormat="0" applyAlignment="0" applyProtection="0"/>
    <xf numFmtId="209" fontId="143" fillId="0" borderId="0"/>
    <xf numFmtId="211" fontId="143" fillId="0" borderId="13"/>
    <xf numFmtId="211" fontId="143" fillId="0" borderId="13"/>
    <xf numFmtId="211" fontId="143" fillId="0" borderId="13"/>
    <xf numFmtId="211" fontId="143" fillId="0" borderId="13"/>
    <xf numFmtId="0" fontId="158" fillId="0" borderId="0"/>
    <xf numFmtId="185" fontId="158" fillId="0" borderId="0"/>
    <xf numFmtId="185" fontId="158" fillId="0" borderId="0"/>
    <xf numFmtId="185" fontId="158" fillId="0" borderId="0"/>
    <xf numFmtId="0" fontId="158" fillId="0" borderId="0"/>
    <xf numFmtId="185" fontId="158" fillId="0" borderId="0"/>
    <xf numFmtId="185" fontId="158" fillId="0" borderId="0"/>
    <xf numFmtId="185" fontId="158" fillId="0" borderId="0"/>
    <xf numFmtId="0" fontId="159" fillId="39" borderId="13">
      <alignment horizontal="left" vertical="center"/>
    </xf>
    <xf numFmtId="0" fontId="159" fillId="39" borderId="13">
      <alignment horizontal="left" vertical="center"/>
    </xf>
    <xf numFmtId="185" fontId="159" fillId="39" borderId="13">
      <alignment horizontal="left" vertical="center"/>
    </xf>
    <xf numFmtId="0" fontId="159" fillId="39" borderId="13">
      <alignment horizontal="left" vertical="center"/>
    </xf>
    <xf numFmtId="185" fontId="159" fillId="39" borderId="13">
      <alignment horizontal="left" vertical="center"/>
    </xf>
    <xf numFmtId="0" fontId="159" fillId="39" borderId="13">
      <alignment horizontal="left" vertical="center"/>
    </xf>
    <xf numFmtId="185" fontId="159" fillId="39" borderId="13">
      <alignment horizontal="left" vertical="center"/>
    </xf>
    <xf numFmtId="175" fontId="160" fillId="0" borderId="10">
      <alignment horizontal="left" vertical="top"/>
    </xf>
    <xf numFmtId="175" fontId="160" fillId="0" borderId="10">
      <alignment horizontal="left" vertical="top"/>
    </xf>
    <xf numFmtId="175" fontId="160" fillId="0" borderId="10">
      <alignment horizontal="left" vertical="top"/>
    </xf>
    <xf numFmtId="175" fontId="160" fillId="0" borderId="10">
      <alignment horizontal="left" vertical="top"/>
    </xf>
    <xf numFmtId="175" fontId="160" fillId="0" borderId="10">
      <alignment horizontal="left" vertical="top"/>
    </xf>
    <xf numFmtId="175" fontId="160" fillId="0" borderId="10">
      <alignment horizontal="left" vertical="top"/>
    </xf>
    <xf numFmtId="175" fontId="160" fillId="0" borderId="10">
      <alignment horizontal="left" vertical="top"/>
    </xf>
    <xf numFmtId="175" fontId="160" fillId="0" borderId="10">
      <alignment horizontal="left" vertical="top"/>
    </xf>
    <xf numFmtId="175" fontId="161" fillId="0" borderId="34">
      <alignment horizontal="left" vertical="top"/>
    </xf>
    <xf numFmtId="175" fontId="161" fillId="0" borderId="34">
      <alignment horizontal="left" vertical="top"/>
    </xf>
    <xf numFmtId="175" fontId="161" fillId="0" borderId="34">
      <alignment horizontal="left" vertical="top"/>
    </xf>
    <xf numFmtId="0" fontId="162" fillId="0" borderId="34">
      <alignment horizontal="left" vertical="center"/>
    </xf>
    <xf numFmtId="185" fontId="162" fillId="0" borderId="34">
      <alignment horizontal="left" vertical="center"/>
    </xf>
    <xf numFmtId="185" fontId="162" fillId="0" borderId="34">
      <alignment horizontal="left" vertical="center"/>
    </xf>
    <xf numFmtId="185" fontId="162" fillId="0" borderId="34">
      <alignment horizontal="left" vertical="center"/>
    </xf>
    <xf numFmtId="0" fontId="97" fillId="0" borderId="0" applyNumberFormat="0" applyFill="0" applyBorder="0" applyAlignment="0" applyProtection="0"/>
    <xf numFmtId="0" fontId="163" fillId="0" borderId="0" applyNumberFormat="0" applyFill="0" applyBorder="0" applyAlignment="0" applyProtection="0"/>
    <xf numFmtId="185" fontId="163" fillId="0" borderId="0" applyNumberFormat="0" applyFill="0" applyBorder="0" applyAlignment="0" applyProtection="0"/>
    <xf numFmtId="185" fontId="163" fillId="0" borderId="0" applyNumberFormat="0" applyFill="0" applyBorder="0" applyAlignment="0" applyProtection="0"/>
    <xf numFmtId="185" fontId="163" fillId="0" borderId="0" applyNumberFormat="0" applyFill="0" applyBorder="0" applyAlignment="0" applyProtection="0"/>
    <xf numFmtId="0" fontId="164" fillId="0" borderId="0" applyFont="0" applyFill="0" applyBorder="0" applyAlignment="0" applyProtection="0"/>
    <xf numFmtId="0" fontId="164" fillId="0" borderId="0" applyFont="0" applyFill="0" applyBorder="0" applyAlignment="0" applyProtection="0"/>
    <xf numFmtId="0" fontId="10" fillId="0" borderId="0">
      <alignment vertical="center"/>
    </xf>
    <xf numFmtId="9" fontId="165" fillId="0" borderId="0" applyFont="0" applyFill="0" applyBorder="0" applyAlignment="0" applyProtection="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0" fontId="102" fillId="0" borderId="0"/>
    <xf numFmtId="0" fontId="103" fillId="0" borderId="0"/>
    <xf numFmtId="0" fontId="103" fillId="0" borderId="0"/>
    <xf numFmtId="185" fontId="102" fillId="0" borderId="0"/>
    <xf numFmtId="185" fontId="102" fillId="0" borderId="0"/>
    <xf numFmtId="185" fontId="102" fillId="0" borderId="0"/>
    <xf numFmtId="178" fontId="166" fillId="0" borderId="0" applyFont="0" applyFill="0" applyBorder="0" applyAlignment="0" applyProtection="0"/>
    <xf numFmtId="180" fontId="166" fillId="0" borderId="0" applyFont="0" applyFill="0" applyBorder="0" applyAlignment="0" applyProtection="0"/>
    <xf numFmtId="212" fontId="132" fillId="0" borderId="0" applyFont="0" applyFill="0" applyBorder="0" applyAlignment="0" applyProtection="0"/>
    <xf numFmtId="213" fontId="132" fillId="0" borderId="0" applyFont="0" applyFill="0" applyBorder="0" applyAlignment="0" applyProtection="0"/>
    <xf numFmtId="0" fontId="167" fillId="0" borderId="0">
      <alignment vertical="center"/>
    </xf>
    <xf numFmtId="0" fontId="168" fillId="0" borderId="0">
      <alignment vertical="center"/>
    </xf>
    <xf numFmtId="0" fontId="168" fillId="0" borderId="0">
      <alignment vertical="center"/>
    </xf>
    <xf numFmtId="185" fontId="167" fillId="0" borderId="0">
      <alignment vertical="center"/>
    </xf>
    <xf numFmtId="185" fontId="167" fillId="0" borderId="0">
      <alignment vertical="center"/>
    </xf>
    <xf numFmtId="185" fontId="167" fillId="0" borderId="0">
      <alignment vertical="center"/>
    </xf>
    <xf numFmtId="185" fontId="167" fillId="0" borderId="0">
      <alignment vertical="center"/>
    </xf>
    <xf numFmtId="0" fontId="61" fillId="0" borderId="0"/>
    <xf numFmtId="0" fontId="169" fillId="26" borderId="0" applyNumberFormat="0" applyBorder="0" applyAlignment="0" applyProtection="0">
      <alignment vertical="center"/>
    </xf>
    <xf numFmtId="0" fontId="170" fillId="26" borderId="0" applyNumberFormat="0" applyBorder="0" applyAlignment="0" applyProtection="0">
      <alignment vertical="center"/>
    </xf>
    <xf numFmtId="185" fontId="169" fillId="26" borderId="0" applyNumberFormat="0" applyBorder="0" applyAlignment="0" applyProtection="0">
      <alignment vertical="center"/>
    </xf>
    <xf numFmtId="185" fontId="169" fillId="26" borderId="0" applyNumberFormat="0" applyBorder="0" applyAlignment="0" applyProtection="0">
      <alignment vertical="center"/>
    </xf>
    <xf numFmtId="185" fontId="169" fillId="26" borderId="0" applyNumberFormat="0" applyBorder="0" applyAlignment="0" applyProtection="0">
      <alignment vertical="center"/>
    </xf>
    <xf numFmtId="0" fontId="88" fillId="18" borderId="39" applyNumberFormat="0" applyFont="0" applyAlignment="0" applyProtection="0">
      <alignment vertical="center"/>
    </xf>
    <xf numFmtId="0" fontId="2" fillId="18" borderId="39" applyNumberFormat="0" applyFont="0" applyAlignment="0" applyProtection="0">
      <alignment vertical="center"/>
    </xf>
    <xf numFmtId="0" fontId="2" fillId="18" borderId="39" applyNumberFormat="0" applyFont="0" applyAlignment="0" applyProtection="0">
      <alignment vertical="center"/>
    </xf>
    <xf numFmtId="185" fontId="2" fillId="18" borderId="39" applyNumberFormat="0" applyFont="0" applyAlignment="0" applyProtection="0">
      <alignment vertical="center"/>
    </xf>
    <xf numFmtId="0" fontId="2" fillId="18" borderId="39" applyNumberFormat="0" applyFont="0" applyAlignment="0" applyProtection="0">
      <alignment vertical="center"/>
    </xf>
    <xf numFmtId="185" fontId="2" fillId="18" borderId="39" applyNumberFormat="0" applyFont="0" applyAlignment="0" applyProtection="0">
      <alignment vertical="center"/>
    </xf>
    <xf numFmtId="0" fontId="2" fillId="18" borderId="39" applyNumberFormat="0" applyFont="0" applyAlignment="0" applyProtection="0">
      <alignment vertical="center"/>
    </xf>
    <xf numFmtId="185" fontId="2" fillId="18" borderId="39" applyNumberFormat="0" applyFont="0" applyAlignment="0" applyProtection="0">
      <alignment vertical="center"/>
    </xf>
    <xf numFmtId="0" fontId="88" fillId="18" borderId="39" applyNumberFormat="0" applyFont="0" applyAlignment="0" applyProtection="0">
      <alignment vertical="center"/>
    </xf>
    <xf numFmtId="185" fontId="88" fillId="18" borderId="39" applyNumberFormat="0" applyFont="0" applyAlignment="0" applyProtection="0">
      <alignment vertical="center"/>
    </xf>
    <xf numFmtId="0" fontId="88" fillId="18" borderId="39" applyNumberFormat="0" applyFont="0" applyAlignment="0" applyProtection="0">
      <alignment vertical="center"/>
    </xf>
    <xf numFmtId="185" fontId="88" fillId="18" borderId="39" applyNumberFormat="0" applyFont="0" applyAlignment="0" applyProtection="0">
      <alignment vertical="center"/>
    </xf>
    <xf numFmtId="0" fontId="88" fillId="18" borderId="39" applyNumberFormat="0" applyFont="0" applyAlignment="0" applyProtection="0">
      <alignment vertical="center"/>
    </xf>
    <xf numFmtId="185" fontId="88" fillId="18" borderId="39" applyNumberFormat="0" applyFont="0" applyAlignment="0" applyProtection="0">
      <alignment vertical="center"/>
    </xf>
    <xf numFmtId="178" fontId="99" fillId="0" borderId="0" applyFont="0" applyFill="0" applyBorder="0" applyAlignment="0" applyProtection="0"/>
    <xf numFmtId="180" fontId="99" fillId="0" borderId="0" applyFont="0" applyFill="0" applyBorder="0" applyAlignment="0" applyProtection="0"/>
    <xf numFmtId="0" fontId="171" fillId="0" borderId="47" applyNumberFormat="0" applyFill="0" applyAlignment="0" applyProtection="0">
      <alignment vertical="center"/>
    </xf>
    <xf numFmtId="0" fontId="171" fillId="0" borderId="47" applyNumberFormat="0" applyFill="0" applyAlignment="0" applyProtection="0">
      <alignment vertical="center"/>
    </xf>
    <xf numFmtId="0" fontId="171" fillId="0" borderId="47" applyNumberFormat="0" applyFill="0" applyAlignment="0" applyProtection="0">
      <alignment vertical="center"/>
    </xf>
    <xf numFmtId="185" fontId="171" fillId="0" borderId="47" applyNumberFormat="0" applyFill="0" applyAlignment="0" applyProtection="0">
      <alignment vertical="center"/>
    </xf>
    <xf numFmtId="0" fontId="171" fillId="0" borderId="47" applyNumberFormat="0" applyFill="0" applyAlignment="0" applyProtection="0">
      <alignment vertical="center"/>
    </xf>
    <xf numFmtId="185" fontId="171" fillId="0" borderId="47" applyNumberFormat="0" applyFill="0" applyAlignment="0" applyProtection="0">
      <alignment vertical="center"/>
    </xf>
    <xf numFmtId="0" fontId="172" fillId="0" borderId="47" applyNumberFormat="0" applyFill="0" applyAlignment="0" applyProtection="0">
      <alignment vertical="center"/>
    </xf>
    <xf numFmtId="185" fontId="171" fillId="0" borderId="47" applyNumberFormat="0" applyFill="0" applyAlignment="0" applyProtection="0">
      <alignment vertical="center"/>
    </xf>
    <xf numFmtId="0" fontId="173" fillId="21" borderId="0" applyNumberFormat="0" applyBorder="0" applyAlignment="0" applyProtection="0">
      <alignment vertical="center"/>
    </xf>
    <xf numFmtId="0" fontId="174" fillId="21" borderId="0" applyNumberFormat="0" applyBorder="0" applyAlignment="0" applyProtection="0">
      <alignment vertical="center"/>
    </xf>
    <xf numFmtId="185" fontId="173" fillId="21" borderId="0" applyNumberFormat="0" applyBorder="0" applyAlignment="0" applyProtection="0">
      <alignment vertical="center"/>
    </xf>
    <xf numFmtId="185" fontId="173" fillId="21" borderId="0" applyNumberFormat="0" applyBorder="0" applyAlignment="0" applyProtection="0">
      <alignment vertical="center"/>
    </xf>
    <xf numFmtId="185" fontId="173" fillId="21" borderId="0" applyNumberFormat="0" applyBorder="0" applyAlignment="0" applyProtection="0">
      <alignment vertical="center"/>
    </xf>
    <xf numFmtId="0" fontId="175" fillId="21" borderId="0" applyNumberFormat="0" applyBorder="0" applyAlignment="0" applyProtection="0">
      <alignment vertical="center"/>
    </xf>
    <xf numFmtId="0" fontId="175" fillId="21" borderId="0" applyNumberFormat="0" applyBorder="0" applyAlignment="0" applyProtection="0">
      <alignment vertical="center"/>
    </xf>
    <xf numFmtId="0" fontId="175" fillId="21" borderId="0" applyNumberFormat="0" applyBorder="0" applyAlignment="0" applyProtection="0">
      <alignment vertical="center"/>
    </xf>
    <xf numFmtId="0" fontId="175" fillId="21" borderId="0" applyNumberFormat="0" applyBorder="0" applyAlignment="0" applyProtection="0">
      <alignment vertical="center"/>
    </xf>
    <xf numFmtId="0" fontId="98" fillId="21" borderId="0" applyNumberFormat="0" applyBorder="0" applyAlignment="0" applyProtection="0"/>
    <xf numFmtId="185" fontId="98" fillId="21" borderId="0" applyNumberFormat="0" applyBorder="0" applyAlignment="0" applyProtection="0"/>
    <xf numFmtId="185" fontId="98" fillId="21" borderId="0" applyNumberFormat="0" applyBorder="0" applyAlignment="0" applyProtection="0"/>
    <xf numFmtId="185" fontId="98" fillId="21" borderId="0" applyNumberFormat="0" applyBorder="0" applyAlignment="0" applyProtection="0"/>
    <xf numFmtId="0" fontId="176" fillId="22" borderId="0" applyNumberFormat="0" applyBorder="0" applyAlignment="0" applyProtection="0">
      <alignment vertical="center"/>
    </xf>
    <xf numFmtId="0" fontId="177" fillId="22" borderId="0" applyNumberFormat="0" applyBorder="0" applyAlignment="0" applyProtection="0">
      <alignment vertical="center"/>
    </xf>
    <xf numFmtId="185" fontId="176" fillId="22" borderId="0" applyNumberFormat="0" applyBorder="0" applyAlignment="0" applyProtection="0">
      <alignment vertical="center"/>
    </xf>
    <xf numFmtId="185" fontId="176" fillId="22" borderId="0" applyNumberFormat="0" applyBorder="0" applyAlignment="0" applyProtection="0">
      <alignment vertical="center"/>
    </xf>
    <xf numFmtId="185" fontId="176" fillId="22" borderId="0" applyNumberFormat="0" applyBorder="0" applyAlignment="0" applyProtection="0">
      <alignment vertical="center"/>
    </xf>
    <xf numFmtId="0" fontId="115" fillId="22" borderId="0" applyNumberFormat="0" applyBorder="0" applyAlignment="0" applyProtection="0"/>
    <xf numFmtId="185" fontId="115" fillId="22" borderId="0" applyNumberFormat="0" applyBorder="0" applyAlignment="0" applyProtection="0"/>
    <xf numFmtId="185" fontId="115" fillId="22" borderId="0" applyNumberFormat="0" applyBorder="0" applyAlignment="0" applyProtection="0"/>
    <xf numFmtId="185" fontId="115" fillId="22" borderId="0" applyNumberFormat="0" applyBorder="0" applyAlignment="0" applyProtection="0"/>
    <xf numFmtId="0" fontId="136" fillId="0" borderId="0">
      <alignment vertical="center"/>
    </xf>
    <xf numFmtId="0" fontId="136" fillId="0" borderId="0">
      <alignment vertical="center"/>
    </xf>
    <xf numFmtId="0" fontId="136" fillId="0" borderId="0"/>
    <xf numFmtId="178" fontId="2" fillId="0" borderId="0" applyFont="0" applyFill="0" applyBorder="0" applyAlignment="0" applyProtection="0"/>
    <xf numFmtId="0" fontId="2" fillId="0" borderId="0"/>
    <xf numFmtId="0" fontId="178" fillId="0" borderId="0" applyNumberFormat="0" applyFill="0" applyBorder="0" applyAlignment="0" applyProtection="0">
      <alignment vertical="center"/>
    </xf>
    <xf numFmtId="0" fontId="179" fillId="0" borderId="40" applyNumberFormat="0" applyFill="0" applyAlignment="0" applyProtection="0">
      <alignment vertical="center"/>
    </xf>
    <xf numFmtId="0" fontId="180" fillId="0" borderId="40" applyNumberFormat="0" applyFill="0" applyAlignment="0" applyProtection="0">
      <alignment vertical="center"/>
    </xf>
    <xf numFmtId="185" fontId="179" fillId="0" borderId="40" applyNumberFormat="0" applyFill="0" applyAlignment="0" applyProtection="0">
      <alignment vertical="center"/>
    </xf>
    <xf numFmtId="185" fontId="179" fillId="0" borderId="40" applyNumberFormat="0" applyFill="0" applyAlignment="0" applyProtection="0">
      <alignment vertical="center"/>
    </xf>
    <xf numFmtId="185" fontId="179" fillId="0" borderId="40" applyNumberFormat="0" applyFill="0" applyAlignment="0" applyProtection="0">
      <alignment vertical="center"/>
    </xf>
    <xf numFmtId="0" fontId="181" fillId="0" borderId="41" applyNumberFormat="0" applyFill="0" applyAlignment="0" applyProtection="0">
      <alignment vertical="center"/>
    </xf>
    <xf numFmtId="0" fontId="182" fillId="0" borderId="41" applyNumberFormat="0" applyFill="0" applyAlignment="0" applyProtection="0">
      <alignment vertical="center"/>
    </xf>
    <xf numFmtId="185" fontId="181" fillId="0" borderId="41" applyNumberFormat="0" applyFill="0" applyAlignment="0" applyProtection="0">
      <alignment vertical="center"/>
    </xf>
    <xf numFmtId="185" fontId="181" fillId="0" borderId="41" applyNumberFormat="0" applyFill="0" applyAlignment="0" applyProtection="0">
      <alignment vertical="center"/>
    </xf>
    <xf numFmtId="185" fontId="181" fillId="0" borderId="41" applyNumberFormat="0" applyFill="0" applyAlignment="0" applyProtection="0">
      <alignment vertical="center"/>
    </xf>
    <xf numFmtId="0" fontId="183" fillId="0" borderId="42" applyNumberFormat="0" applyFill="0" applyAlignment="0" applyProtection="0">
      <alignment vertical="center"/>
    </xf>
    <xf numFmtId="0" fontId="184" fillId="0" borderId="42" applyNumberFormat="0" applyFill="0" applyAlignment="0" applyProtection="0">
      <alignment vertical="center"/>
    </xf>
    <xf numFmtId="185" fontId="183" fillId="0" borderId="42" applyNumberFormat="0" applyFill="0" applyAlignment="0" applyProtection="0">
      <alignment vertical="center"/>
    </xf>
    <xf numFmtId="185" fontId="183" fillId="0" borderId="42" applyNumberFormat="0" applyFill="0" applyAlignment="0" applyProtection="0">
      <alignment vertical="center"/>
    </xf>
    <xf numFmtId="185" fontId="183" fillId="0" borderId="42" applyNumberFormat="0" applyFill="0" applyAlignment="0" applyProtection="0">
      <alignment vertical="center"/>
    </xf>
    <xf numFmtId="0" fontId="183" fillId="0" borderId="0" applyNumberFormat="0" applyFill="0" applyBorder="0" applyAlignment="0" applyProtection="0">
      <alignment vertical="center"/>
    </xf>
    <xf numFmtId="0" fontId="184" fillId="0" borderId="0" applyNumberFormat="0" applyFill="0" applyBorder="0" applyAlignment="0" applyProtection="0">
      <alignment vertical="center"/>
    </xf>
    <xf numFmtId="185" fontId="183" fillId="0" borderId="0" applyNumberFormat="0" applyFill="0" applyBorder="0" applyAlignment="0" applyProtection="0">
      <alignment vertical="center"/>
    </xf>
    <xf numFmtId="185" fontId="183" fillId="0" borderId="0" applyNumberFormat="0" applyFill="0" applyBorder="0" applyAlignment="0" applyProtection="0">
      <alignment vertical="center"/>
    </xf>
    <xf numFmtId="185" fontId="183" fillId="0" borderId="0" applyNumberFormat="0" applyFill="0" applyBorder="0" applyAlignment="0" applyProtection="0">
      <alignment vertical="center"/>
    </xf>
    <xf numFmtId="0" fontId="185" fillId="0" borderId="0" applyNumberFormat="0" applyFill="0" applyBorder="0" applyAlignment="0" applyProtection="0">
      <alignment vertical="center"/>
    </xf>
    <xf numFmtId="185" fontId="178" fillId="0" borderId="0" applyNumberFormat="0" applyFill="0" applyBorder="0" applyAlignment="0" applyProtection="0">
      <alignment vertical="center"/>
    </xf>
    <xf numFmtId="185" fontId="178" fillId="0" borderId="0" applyNumberFormat="0" applyFill="0" applyBorder="0" applyAlignment="0" applyProtection="0">
      <alignment vertical="center"/>
    </xf>
    <xf numFmtId="185" fontId="178" fillId="0" borderId="0" applyNumberFormat="0" applyFill="0" applyBorder="0" applyAlignment="0" applyProtection="0">
      <alignment vertical="center"/>
    </xf>
    <xf numFmtId="0" fontId="186" fillId="0" borderId="0" applyNumberFormat="0" applyFill="0" applyBorder="0" applyAlignment="0" applyProtection="0">
      <alignment vertical="center"/>
    </xf>
    <xf numFmtId="0" fontId="187" fillId="38" borderId="38" applyNumberFormat="0" applyAlignment="0" applyProtection="0">
      <alignment vertical="center"/>
    </xf>
    <xf numFmtId="0" fontId="188" fillId="38" borderId="38" applyNumberFormat="0" applyAlignment="0" applyProtection="0">
      <alignment vertical="center"/>
    </xf>
    <xf numFmtId="185" fontId="187" fillId="38" borderId="38" applyNumberFormat="0" applyAlignment="0" applyProtection="0">
      <alignment vertical="center"/>
    </xf>
    <xf numFmtId="185" fontId="187" fillId="38" borderId="38" applyNumberFormat="0" applyAlignment="0" applyProtection="0">
      <alignment vertical="center"/>
    </xf>
    <xf numFmtId="185" fontId="187" fillId="38" borderId="38" applyNumberFormat="0" applyAlignment="0" applyProtection="0">
      <alignment vertical="center"/>
    </xf>
    <xf numFmtId="0" fontId="189" fillId="24" borderId="36" applyNumberFormat="0" applyAlignment="0" applyProtection="0">
      <alignment vertical="center"/>
    </xf>
    <xf numFmtId="0" fontId="189" fillId="24" borderId="36" applyNumberFormat="0" applyAlignment="0" applyProtection="0">
      <alignment vertical="center"/>
    </xf>
    <xf numFmtId="0" fontId="189" fillId="24" borderId="36" applyNumberFormat="0" applyAlignment="0" applyProtection="0">
      <alignment vertical="center"/>
    </xf>
    <xf numFmtId="185" fontId="189" fillId="24" borderId="36" applyNumberFormat="0" applyAlignment="0" applyProtection="0">
      <alignment vertical="center"/>
    </xf>
    <xf numFmtId="0" fontId="189" fillId="24" borderId="36" applyNumberFormat="0" applyAlignment="0" applyProtection="0">
      <alignment vertical="center"/>
    </xf>
    <xf numFmtId="185" fontId="189" fillId="24" borderId="36" applyNumberFormat="0" applyAlignment="0" applyProtection="0">
      <alignment vertical="center"/>
    </xf>
    <xf numFmtId="0" fontId="189" fillId="24" borderId="36" applyNumberFormat="0" applyAlignment="0" applyProtection="0">
      <alignment vertical="center"/>
    </xf>
    <xf numFmtId="185" fontId="189" fillId="24" borderId="36" applyNumberFormat="0" applyAlignment="0" applyProtection="0">
      <alignment vertical="center"/>
    </xf>
    <xf numFmtId="0" fontId="190" fillId="24" borderId="36" applyNumberFormat="0" applyAlignment="0" applyProtection="0">
      <alignment vertical="center"/>
    </xf>
    <xf numFmtId="0" fontId="191" fillId="0" borderId="0" applyNumberFormat="0" applyFill="0" applyBorder="0" applyAlignment="0" applyProtection="0">
      <alignment vertical="center"/>
    </xf>
    <xf numFmtId="0" fontId="192" fillId="0" borderId="0" applyNumberFormat="0" applyFill="0" applyBorder="0" applyAlignment="0" applyProtection="0">
      <alignment vertical="center"/>
    </xf>
    <xf numFmtId="185" fontId="191" fillId="0" borderId="0" applyNumberFormat="0" applyFill="0" applyBorder="0" applyAlignment="0" applyProtection="0">
      <alignment vertical="center"/>
    </xf>
    <xf numFmtId="185" fontId="191" fillId="0" borderId="0" applyNumberFormat="0" applyFill="0" applyBorder="0" applyAlignment="0" applyProtection="0">
      <alignment vertical="center"/>
    </xf>
    <xf numFmtId="185" fontId="191" fillId="0" borderId="0" applyNumberFormat="0" applyFill="0" applyBorder="0" applyAlignment="0" applyProtection="0">
      <alignment vertical="center"/>
    </xf>
    <xf numFmtId="0" fontId="193" fillId="0" borderId="0" applyNumberFormat="0" applyFill="0" applyBorder="0" applyAlignment="0" applyProtection="0">
      <alignment vertical="center"/>
    </xf>
    <xf numFmtId="0" fontId="194" fillId="0" borderId="0" applyNumberFormat="0" applyFill="0" applyBorder="0" applyAlignment="0" applyProtection="0">
      <alignment vertical="center"/>
    </xf>
    <xf numFmtId="185" fontId="193" fillId="0" borderId="0" applyNumberFormat="0" applyFill="0" applyBorder="0" applyAlignment="0" applyProtection="0">
      <alignment vertical="center"/>
    </xf>
    <xf numFmtId="185" fontId="193" fillId="0" borderId="0" applyNumberFormat="0" applyFill="0" applyBorder="0" applyAlignment="0" applyProtection="0">
      <alignment vertical="center"/>
    </xf>
    <xf numFmtId="185" fontId="193" fillId="0" borderId="0" applyNumberFormat="0" applyFill="0" applyBorder="0" applyAlignment="0" applyProtection="0">
      <alignment vertical="center"/>
    </xf>
    <xf numFmtId="177" fontId="99" fillId="0" borderId="0" applyFont="0" applyFill="0" applyBorder="0" applyAlignment="0" applyProtection="0"/>
    <xf numFmtId="176" fontId="195" fillId="0" borderId="0" applyFont="0" applyFill="0" applyBorder="0" applyAlignment="0" applyProtection="0"/>
    <xf numFmtId="179" fontId="99" fillId="0" borderId="0" applyFont="0" applyFill="0" applyBorder="0" applyAlignment="0" applyProtection="0"/>
    <xf numFmtId="0" fontId="93" fillId="34" borderId="0" applyNumberFormat="0" applyBorder="0" applyAlignment="0" applyProtection="0">
      <alignment vertical="center"/>
    </xf>
    <xf numFmtId="0" fontId="94" fillId="34" borderId="0" applyNumberFormat="0" applyBorder="0" applyAlignment="0" applyProtection="0">
      <alignment vertical="center"/>
    </xf>
    <xf numFmtId="185" fontId="93" fillId="34" borderId="0" applyNumberFormat="0" applyBorder="0" applyAlignment="0" applyProtection="0">
      <alignment vertical="center"/>
    </xf>
    <xf numFmtId="185" fontId="93" fillId="34" borderId="0" applyNumberFormat="0" applyBorder="0" applyAlignment="0" applyProtection="0">
      <alignment vertical="center"/>
    </xf>
    <xf numFmtId="185" fontId="93" fillId="34" borderId="0" applyNumberFormat="0" applyBorder="0" applyAlignment="0" applyProtection="0">
      <alignment vertical="center"/>
    </xf>
    <xf numFmtId="0" fontId="93" fillId="35" borderId="0" applyNumberFormat="0" applyBorder="0" applyAlignment="0" applyProtection="0">
      <alignment vertical="center"/>
    </xf>
    <xf numFmtId="0" fontId="94" fillId="35" borderId="0" applyNumberFormat="0" applyBorder="0" applyAlignment="0" applyProtection="0">
      <alignment vertical="center"/>
    </xf>
    <xf numFmtId="185" fontId="93" fillId="35" borderId="0" applyNumberFormat="0" applyBorder="0" applyAlignment="0" applyProtection="0">
      <alignment vertical="center"/>
    </xf>
    <xf numFmtId="185" fontId="93" fillId="35" borderId="0" applyNumberFormat="0" applyBorder="0" applyAlignment="0" applyProtection="0">
      <alignment vertical="center"/>
    </xf>
    <xf numFmtId="185" fontId="93" fillId="35" borderId="0" applyNumberFormat="0" applyBorder="0" applyAlignment="0" applyProtection="0">
      <alignment vertical="center"/>
    </xf>
    <xf numFmtId="0" fontId="93" fillId="36" borderId="0" applyNumberFormat="0" applyBorder="0" applyAlignment="0" applyProtection="0">
      <alignment vertical="center"/>
    </xf>
    <xf numFmtId="0" fontId="94" fillId="36" borderId="0" applyNumberFormat="0" applyBorder="0" applyAlignment="0" applyProtection="0">
      <alignment vertical="center"/>
    </xf>
    <xf numFmtId="185" fontId="93" fillId="36" borderId="0" applyNumberFormat="0" applyBorder="0" applyAlignment="0" applyProtection="0">
      <alignment vertical="center"/>
    </xf>
    <xf numFmtId="185" fontId="93" fillId="36" borderId="0" applyNumberFormat="0" applyBorder="0" applyAlignment="0" applyProtection="0">
      <alignment vertical="center"/>
    </xf>
    <xf numFmtId="185" fontId="93" fillId="36" borderId="0" applyNumberFormat="0" applyBorder="0" applyAlignment="0" applyProtection="0">
      <alignment vertical="center"/>
    </xf>
    <xf numFmtId="0" fontId="93" fillId="32" borderId="0" applyNumberFormat="0" applyBorder="0" applyAlignment="0" applyProtection="0">
      <alignment vertical="center"/>
    </xf>
    <xf numFmtId="0" fontId="94" fillId="32" borderId="0" applyNumberFormat="0" applyBorder="0" applyAlignment="0" applyProtection="0">
      <alignment vertical="center"/>
    </xf>
    <xf numFmtId="185" fontId="93" fillId="32" borderId="0" applyNumberFormat="0" applyBorder="0" applyAlignment="0" applyProtection="0">
      <alignment vertical="center"/>
    </xf>
    <xf numFmtId="185" fontId="93" fillId="32" borderId="0" applyNumberFormat="0" applyBorder="0" applyAlignment="0" applyProtection="0">
      <alignment vertical="center"/>
    </xf>
    <xf numFmtId="185" fontId="93" fillId="32" borderId="0" applyNumberFormat="0" applyBorder="0" applyAlignment="0" applyProtection="0">
      <alignment vertical="center"/>
    </xf>
    <xf numFmtId="0" fontId="93" fillId="30" borderId="0" applyNumberFormat="0" applyBorder="0" applyAlignment="0" applyProtection="0">
      <alignment vertical="center"/>
    </xf>
    <xf numFmtId="0" fontId="94" fillId="30" borderId="0" applyNumberFormat="0" applyBorder="0" applyAlignment="0" applyProtection="0">
      <alignment vertical="center"/>
    </xf>
    <xf numFmtId="185" fontId="93" fillId="30" borderId="0" applyNumberFormat="0" applyBorder="0" applyAlignment="0" applyProtection="0">
      <alignment vertical="center"/>
    </xf>
    <xf numFmtId="185" fontId="93" fillId="30" borderId="0" applyNumberFormat="0" applyBorder="0" applyAlignment="0" applyProtection="0">
      <alignment vertical="center"/>
    </xf>
    <xf numFmtId="185" fontId="93" fillId="30" borderId="0" applyNumberFormat="0" applyBorder="0" applyAlignment="0" applyProtection="0">
      <alignment vertical="center"/>
    </xf>
    <xf numFmtId="0" fontId="93" fillId="37" borderId="0" applyNumberFormat="0" applyBorder="0" applyAlignment="0" applyProtection="0">
      <alignment vertical="center"/>
    </xf>
    <xf numFmtId="0" fontId="94" fillId="37" borderId="0" applyNumberFormat="0" applyBorder="0" applyAlignment="0" applyProtection="0">
      <alignment vertical="center"/>
    </xf>
    <xf numFmtId="185" fontId="93" fillId="37" borderId="0" applyNumberFormat="0" applyBorder="0" applyAlignment="0" applyProtection="0">
      <alignment vertical="center"/>
    </xf>
    <xf numFmtId="185" fontId="93" fillId="37" borderId="0" applyNumberFormat="0" applyBorder="0" applyAlignment="0" applyProtection="0">
      <alignment vertical="center"/>
    </xf>
    <xf numFmtId="185" fontId="93" fillId="37" borderId="0" applyNumberFormat="0" applyBorder="0" applyAlignment="0" applyProtection="0">
      <alignment vertical="center"/>
    </xf>
    <xf numFmtId="0" fontId="196" fillId="17" borderId="36" applyNumberFormat="0" applyAlignment="0" applyProtection="0">
      <alignment vertical="center"/>
    </xf>
    <xf numFmtId="0" fontId="196" fillId="17" borderId="36" applyNumberFormat="0" applyAlignment="0" applyProtection="0">
      <alignment vertical="center"/>
    </xf>
    <xf numFmtId="0" fontId="196" fillId="17" borderId="36" applyNumberFormat="0" applyAlignment="0" applyProtection="0">
      <alignment vertical="center"/>
    </xf>
    <xf numFmtId="185" fontId="196" fillId="17" borderId="36" applyNumberFormat="0" applyAlignment="0" applyProtection="0">
      <alignment vertical="center"/>
    </xf>
    <xf numFmtId="0" fontId="196" fillId="17" borderId="36" applyNumberFormat="0" applyAlignment="0" applyProtection="0">
      <alignment vertical="center"/>
    </xf>
    <xf numFmtId="185" fontId="196" fillId="17" borderId="36" applyNumberFormat="0" applyAlignment="0" applyProtection="0">
      <alignment vertical="center"/>
    </xf>
    <xf numFmtId="0" fontId="196" fillId="17" borderId="36" applyNumberFormat="0" applyAlignment="0" applyProtection="0">
      <alignment vertical="center"/>
    </xf>
    <xf numFmtId="185" fontId="196" fillId="17" borderId="36" applyNumberFormat="0" applyAlignment="0" applyProtection="0">
      <alignment vertical="center"/>
    </xf>
    <xf numFmtId="0" fontId="197" fillId="17" borderId="36" applyNumberFormat="0" applyAlignment="0" applyProtection="0">
      <alignment vertical="center"/>
    </xf>
    <xf numFmtId="0" fontId="198" fillId="24" borderId="20" applyNumberFormat="0" applyAlignment="0" applyProtection="0">
      <alignment vertical="center"/>
    </xf>
    <xf numFmtId="0" fontId="198" fillId="24" borderId="20" applyNumberFormat="0" applyAlignment="0" applyProtection="0">
      <alignment vertical="center"/>
    </xf>
    <xf numFmtId="0" fontId="198" fillId="24" borderId="20" applyNumberFormat="0" applyAlignment="0" applyProtection="0">
      <alignment vertical="center"/>
    </xf>
    <xf numFmtId="185" fontId="198" fillId="24" borderId="20" applyNumberFormat="0" applyAlignment="0" applyProtection="0">
      <alignment vertical="center"/>
    </xf>
    <xf numFmtId="0" fontId="198" fillId="24" borderId="20" applyNumberFormat="0" applyAlignment="0" applyProtection="0">
      <alignment vertical="center"/>
    </xf>
    <xf numFmtId="185" fontId="198" fillId="24" borderId="20" applyNumberFormat="0" applyAlignment="0" applyProtection="0">
      <alignment vertical="center"/>
    </xf>
    <xf numFmtId="0" fontId="199" fillId="24" borderId="20" applyNumberFormat="0" applyAlignment="0" applyProtection="0">
      <alignment vertical="center"/>
    </xf>
    <xf numFmtId="185" fontId="198" fillId="24" borderId="20" applyNumberFormat="0" applyAlignment="0" applyProtection="0">
      <alignment vertical="center"/>
    </xf>
    <xf numFmtId="0" fontId="200" fillId="0" borderId="37" applyNumberFormat="0" applyFill="0" applyAlignment="0" applyProtection="0">
      <alignment vertical="center"/>
    </xf>
    <xf numFmtId="0" fontId="201" fillId="0" borderId="37" applyNumberFormat="0" applyFill="0" applyAlignment="0" applyProtection="0">
      <alignment vertical="center"/>
    </xf>
    <xf numFmtId="185" fontId="200" fillId="0" borderId="37" applyNumberFormat="0" applyFill="0" applyAlignment="0" applyProtection="0">
      <alignment vertical="center"/>
    </xf>
    <xf numFmtId="185" fontId="200" fillId="0" borderId="37" applyNumberFormat="0" applyFill="0" applyAlignment="0" applyProtection="0">
      <alignment vertical="center"/>
    </xf>
    <xf numFmtId="185" fontId="200" fillId="0" borderId="37" applyNumberFormat="0" applyFill="0" applyAlignment="0" applyProtection="0">
      <alignment vertical="center"/>
    </xf>
    <xf numFmtId="0" fontId="13" fillId="0" borderId="0"/>
    <xf numFmtId="41" fontId="87" fillId="0" borderId="0" applyFont="0" applyFill="0" applyBorder="0" applyAlignment="0" applyProtection="0"/>
    <xf numFmtId="185" fontId="1" fillId="0" borderId="0"/>
    <xf numFmtId="0" fontId="10" fillId="0" borderId="0"/>
    <xf numFmtId="0" fontId="215" fillId="0" borderId="0"/>
    <xf numFmtId="0" fontId="219" fillId="0" borderId="0"/>
    <xf numFmtId="0" fontId="215" fillId="0" borderId="0"/>
    <xf numFmtId="0" fontId="215" fillId="0" borderId="0"/>
    <xf numFmtId="0" fontId="215" fillId="0" borderId="0"/>
    <xf numFmtId="0" fontId="1" fillId="0" borderId="0"/>
  </cellStyleXfs>
  <cellXfs count="478">
    <xf numFmtId="0" fontId="0" fillId="0" borderId="0" xfId="0"/>
    <xf numFmtId="0" fontId="22" fillId="2" borderId="0" xfId="0" applyFont="1" applyFill="1" applyAlignment="1">
      <alignment vertical="center"/>
    </xf>
    <xf numFmtId="0" fontId="19" fillId="2" borderId="0" xfId="0" applyFont="1" applyFill="1" applyAlignment="1">
      <alignment vertical="center"/>
    </xf>
    <xf numFmtId="0" fontId="23" fillId="2" borderId="0" xfId="0" applyFont="1" applyFill="1" applyAlignment="1">
      <alignment vertical="center"/>
    </xf>
    <xf numFmtId="0" fontId="23" fillId="2" borderId="0" xfId="0" applyFont="1" applyFill="1" applyAlignment="1">
      <alignment vertical="center" wrapText="1"/>
    </xf>
    <xf numFmtId="0" fontId="24" fillId="2" borderId="0" xfId="0" applyFont="1" applyFill="1" applyAlignment="1">
      <alignment vertical="center"/>
    </xf>
    <xf numFmtId="0" fontId="19" fillId="2" borderId="0" xfId="0" applyFont="1" applyFill="1" applyAlignment="1">
      <alignment vertical="center" wrapText="1"/>
    </xf>
    <xf numFmtId="0" fontId="19" fillId="3" borderId="0" xfId="0" applyFont="1" applyFill="1" applyAlignment="1">
      <alignment horizontal="left" vertical="center"/>
    </xf>
    <xf numFmtId="0" fontId="25" fillId="2" borderId="0" xfId="0" applyFont="1" applyFill="1" applyAlignment="1">
      <alignment horizontal="left" vertical="center"/>
    </xf>
    <xf numFmtId="0" fontId="25" fillId="3"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vertical="center" wrapText="1"/>
    </xf>
    <xf numFmtId="0" fontId="25" fillId="2" borderId="1" xfId="0" applyFont="1" applyFill="1" applyBorder="1" applyAlignment="1" applyProtection="1">
      <alignment vertical="center"/>
      <protection hidden="1"/>
    </xf>
    <xf numFmtId="0" fontId="26" fillId="2" borderId="1" xfId="0" applyFont="1" applyFill="1" applyBorder="1" applyAlignment="1">
      <alignment horizontal="left" vertical="center"/>
    </xf>
    <xf numFmtId="0" fontId="26" fillId="2" borderId="1" xfId="0" applyFont="1" applyFill="1" applyBorder="1" applyAlignment="1">
      <alignment horizontal="left" vertical="center" wrapText="1"/>
    </xf>
    <xf numFmtId="0" fontId="25" fillId="2" borderId="1" xfId="0" applyFont="1" applyFill="1" applyBorder="1" applyAlignment="1">
      <alignment vertical="center"/>
    </xf>
    <xf numFmtId="0" fontId="25" fillId="2" borderId="1" xfId="0" applyFont="1" applyFill="1" applyBorder="1" applyAlignment="1">
      <alignment horizontal="left" vertical="center"/>
    </xf>
    <xf numFmtId="15" fontId="25" fillId="2" borderId="1" xfId="0" applyNumberFormat="1" applyFont="1" applyFill="1" applyBorder="1" applyAlignment="1">
      <alignment horizontal="left" vertical="center" wrapText="1"/>
    </xf>
    <xf numFmtId="0" fontId="28" fillId="2" borderId="0" xfId="0" applyFont="1" applyFill="1" applyAlignment="1">
      <alignment vertical="center"/>
    </xf>
    <xf numFmtId="0" fontId="25" fillId="2" borderId="1" xfId="0" applyFont="1" applyFill="1" applyBorder="1" applyAlignment="1">
      <alignment horizontal="center" vertical="center" wrapText="1"/>
    </xf>
    <xf numFmtId="0" fontId="25" fillId="2" borderId="1" xfId="0" applyFont="1" applyFill="1" applyBorder="1" applyAlignment="1">
      <alignment vertical="center" wrapText="1"/>
    </xf>
    <xf numFmtId="0" fontId="25" fillId="3" borderId="0" xfId="0" applyFont="1" applyFill="1" applyAlignment="1">
      <alignment horizontal="left" vertical="center"/>
    </xf>
    <xf numFmtId="0" fontId="19" fillId="2" borderId="3" xfId="0" applyFont="1" applyFill="1" applyBorder="1" applyAlignment="1">
      <alignment vertical="center"/>
    </xf>
    <xf numFmtId="0" fontId="30" fillId="2" borderId="0" xfId="0" applyFont="1" applyFill="1" applyAlignment="1">
      <alignment vertical="center"/>
    </xf>
    <xf numFmtId="0" fontId="36" fillId="2" borderId="0" xfId="0" applyFont="1" applyFill="1" applyAlignment="1">
      <alignment horizontal="center" vertical="center"/>
    </xf>
    <xf numFmtId="0" fontId="36" fillId="2" borderId="13" xfId="0" applyFont="1" applyFill="1" applyBorder="1" applyAlignment="1">
      <alignment horizontal="center" vertical="center"/>
    </xf>
    <xf numFmtId="1" fontId="37" fillId="0" borderId="13" xfId="1" applyNumberFormat="1" applyFont="1" applyBorder="1" applyAlignment="1">
      <alignment horizontal="center" vertical="center" wrapText="1"/>
    </xf>
    <xf numFmtId="1" fontId="38" fillId="0" borderId="13" xfId="1" applyNumberFormat="1" applyFont="1" applyBorder="1" applyAlignment="1">
      <alignment horizontal="center" vertical="center" wrapText="1"/>
    </xf>
    <xf numFmtId="2" fontId="28" fillId="2" borderId="13" xfId="0" applyNumberFormat="1" applyFont="1" applyFill="1" applyBorder="1" applyAlignment="1">
      <alignment horizontal="center" vertical="center"/>
    </xf>
    <xf numFmtId="1" fontId="34" fillId="2" borderId="13" xfId="0" applyNumberFormat="1" applyFont="1" applyFill="1" applyBorder="1" applyAlignment="1">
      <alignment horizontal="center" vertical="center"/>
    </xf>
    <xf numFmtId="165" fontId="28" fillId="2" borderId="13" xfId="0" applyNumberFormat="1" applyFont="1" applyFill="1" applyBorder="1" applyAlignment="1">
      <alignment horizontal="center" vertical="center"/>
    </xf>
    <xf numFmtId="1" fontId="25" fillId="2" borderId="13" xfId="0" applyNumberFormat="1" applyFont="1" applyFill="1" applyBorder="1" applyAlignment="1">
      <alignment horizontal="center" vertical="center"/>
    </xf>
    <xf numFmtId="1" fontId="35" fillId="2" borderId="13" xfId="0" applyNumberFormat="1" applyFont="1" applyFill="1" applyBorder="1" applyAlignment="1">
      <alignment horizontal="center" vertical="center"/>
    </xf>
    <xf numFmtId="0" fontId="28" fillId="2" borderId="0" xfId="0" applyFont="1" applyFill="1" applyAlignment="1">
      <alignment horizontal="left" vertical="center"/>
    </xf>
    <xf numFmtId="0" fontId="40" fillId="2" borderId="0" xfId="0" applyFont="1" applyFill="1" applyAlignment="1">
      <alignment horizontal="left" vertical="center"/>
    </xf>
    <xf numFmtId="0" fontId="41" fillId="2" borderId="0" xfId="0" applyFont="1" applyFill="1" applyAlignment="1">
      <alignment vertical="center"/>
    </xf>
    <xf numFmtId="0" fontId="27" fillId="0" borderId="13" xfId="0" applyFont="1" applyBorder="1" applyAlignment="1">
      <alignment horizontal="center" vertical="center"/>
    </xf>
    <xf numFmtId="0" fontId="35" fillId="2" borderId="0" xfId="0" applyFont="1" applyFill="1" applyAlignment="1">
      <alignment vertical="center" wrapText="1"/>
    </xf>
    <xf numFmtId="0" fontId="35" fillId="2" borderId="0" xfId="0" applyFont="1" applyFill="1" applyAlignment="1">
      <alignment horizontal="left" vertical="center"/>
    </xf>
    <xf numFmtId="0" fontId="25" fillId="2" borderId="13" xfId="0" applyFont="1" applyFill="1" applyBorder="1" applyAlignment="1">
      <alignment horizontal="center" vertical="center"/>
    </xf>
    <xf numFmtId="0" fontId="22" fillId="2" borderId="32" xfId="0" applyFont="1" applyFill="1" applyBorder="1" applyAlignment="1">
      <alignment vertical="center"/>
    </xf>
    <xf numFmtId="0" fontId="19" fillId="2" borderId="32" xfId="0" applyFont="1" applyFill="1" applyBorder="1" applyAlignment="1">
      <alignment vertical="center" wrapText="1"/>
    </xf>
    <xf numFmtId="0" fontId="22" fillId="2" borderId="33" xfId="0" applyFont="1" applyFill="1" applyBorder="1" applyAlignment="1">
      <alignment vertical="center"/>
    </xf>
    <xf numFmtId="0" fontId="43" fillId="3" borderId="0" xfId="0" applyFont="1" applyFill="1" applyAlignment="1">
      <alignment vertical="center"/>
    </xf>
    <xf numFmtId="0" fontId="25" fillId="2" borderId="0" xfId="0" applyFont="1" applyFill="1" applyAlignment="1">
      <alignment horizontal="left" vertical="center" wrapText="1"/>
    </xf>
    <xf numFmtId="0" fontId="36" fillId="2" borderId="0" xfId="0" applyFont="1" applyFill="1" applyAlignment="1">
      <alignment vertical="center"/>
    </xf>
    <xf numFmtId="1" fontId="19" fillId="11" borderId="3" xfId="0" applyNumberFormat="1" applyFont="1" applyFill="1" applyBorder="1" applyAlignment="1">
      <alignment vertical="center"/>
    </xf>
    <xf numFmtId="0" fontId="20" fillId="2" borderId="0" xfId="0" applyFont="1" applyFill="1" applyAlignment="1">
      <alignment vertical="center"/>
    </xf>
    <xf numFmtId="0" fontId="45" fillId="2" borderId="0" xfId="0" applyFont="1" applyFill="1" applyAlignment="1">
      <alignment vertical="center"/>
    </xf>
    <xf numFmtId="0" fontId="45" fillId="2" borderId="0" xfId="0" applyFont="1" applyFill="1" applyAlignment="1">
      <alignment horizontal="left" vertical="center"/>
    </xf>
    <xf numFmtId="0" fontId="45" fillId="2" borderId="0" xfId="0" applyFont="1" applyFill="1" applyAlignment="1">
      <alignment horizontal="right" vertical="center"/>
    </xf>
    <xf numFmtId="3" fontId="46" fillId="2" borderId="4" xfId="0" applyNumberFormat="1" applyFont="1" applyFill="1" applyBorder="1" applyAlignment="1">
      <alignment horizontal="center" vertical="center"/>
    </xf>
    <xf numFmtId="0" fontId="47" fillId="2" borderId="4" xfId="0" applyFont="1" applyFill="1" applyBorder="1" applyAlignment="1">
      <alignment horizontal="center" vertical="center" wrapText="1"/>
    </xf>
    <xf numFmtId="0" fontId="47" fillId="2" borderId="4" xfId="0" applyFont="1" applyFill="1" applyBorder="1" applyAlignment="1">
      <alignment horizontal="center" vertical="center"/>
    </xf>
    <xf numFmtId="0" fontId="47" fillId="2" borderId="4" xfId="0" applyFont="1" applyFill="1" applyBorder="1" applyAlignment="1">
      <alignment horizontal="right" vertical="center"/>
    </xf>
    <xf numFmtId="3" fontId="46" fillId="2" borderId="4" xfId="0" applyNumberFormat="1" applyFont="1" applyFill="1" applyBorder="1" applyAlignment="1">
      <alignment vertical="center"/>
    </xf>
    <xf numFmtId="0" fontId="48" fillId="2" borderId="0" xfId="0" applyFont="1" applyFill="1" applyAlignment="1">
      <alignment vertical="center"/>
    </xf>
    <xf numFmtId="0" fontId="20" fillId="5" borderId="7" xfId="0" applyFont="1" applyFill="1" applyBorder="1" applyAlignment="1">
      <alignment horizontal="center" vertical="center"/>
    </xf>
    <xf numFmtId="0" fontId="20" fillId="5" borderId="7" xfId="0" applyFont="1" applyFill="1" applyBorder="1" applyAlignment="1">
      <alignment horizontal="center" vertical="center" wrapText="1"/>
    </xf>
    <xf numFmtId="0" fontId="49" fillId="2" borderId="0" xfId="0" applyFont="1" applyFill="1" applyAlignment="1">
      <alignment vertical="center"/>
    </xf>
    <xf numFmtId="0" fontId="50" fillId="2" borderId="0" xfId="0" applyFont="1" applyFill="1" applyAlignment="1">
      <alignment vertical="center"/>
    </xf>
    <xf numFmtId="0" fontId="49" fillId="2" borderId="0" xfId="0" applyFont="1" applyFill="1" applyAlignment="1">
      <alignment vertical="center" wrapText="1"/>
    </xf>
    <xf numFmtId="0" fontId="20" fillId="5" borderId="19" xfId="0" applyFont="1" applyFill="1" applyBorder="1" applyAlignment="1">
      <alignment horizontal="center" vertical="center" wrapText="1"/>
    </xf>
    <xf numFmtId="0" fontId="20" fillId="5" borderId="19" xfId="0" applyFont="1" applyFill="1" applyBorder="1" applyAlignment="1">
      <alignment horizontal="center" vertical="center"/>
    </xf>
    <xf numFmtId="0" fontId="35" fillId="2" borderId="0" xfId="0" applyFont="1" applyFill="1" applyAlignment="1">
      <alignment horizontal="center" vertical="center"/>
    </xf>
    <xf numFmtId="0" fontId="43" fillId="2" borderId="0" xfId="0" applyFont="1" applyFill="1" applyAlignment="1">
      <alignment vertical="center"/>
    </xf>
    <xf numFmtId="0" fontId="49" fillId="2" borderId="4" xfId="0" applyFont="1" applyFill="1" applyBorder="1" applyAlignment="1">
      <alignment vertical="center"/>
    </xf>
    <xf numFmtId="0" fontId="49" fillId="2" borderId="4" xfId="0" applyFont="1" applyFill="1" applyBorder="1" applyAlignment="1">
      <alignment vertical="center" wrapText="1"/>
    </xf>
    <xf numFmtId="0" fontId="51" fillId="0" borderId="0" xfId="0" applyFont="1" applyAlignment="1">
      <alignment vertical="center"/>
    </xf>
    <xf numFmtId="0" fontId="51" fillId="0" borderId="0" xfId="0" applyFont="1" applyAlignment="1">
      <alignment vertical="center" wrapText="1"/>
    </xf>
    <xf numFmtId="1" fontId="32" fillId="5" borderId="13" xfId="2" applyNumberFormat="1" applyFont="1" applyFill="1" applyBorder="1" applyAlignment="1">
      <alignment horizontal="center" vertical="center" wrapText="1"/>
    </xf>
    <xf numFmtId="1" fontId="54" fillId="0" borderId="13" xfId="0" applyNumberFormat="1" applyFont="1" applyBorder="1" applyAlignment="1">
      <alignment horizontal="center" vertical="center" wrapText="1"/>
    </xf>
    <xf numFmtId="1" fontId="56" fillId="0" borderId="13" xfId="1" applyNumberFormat="1" applyFont="1" applyBorder="1" applyAlignment="1">
      <alignment horizontal="center" vertical="center" wrapText="1"/>
    </xf>
    <xf numFmtId="0" fontId="27" fillId="2" borderId="13" xfId="0" applyFont="1" applyFill="1" applyBorder="1" applyAlignment="1">
      <alignment horizontal="center" vertical="center" wrapText="1"/>
    </xf>
    <xf numFmtId="165" fontId="28" fillId="2" borderId="13" xfId="0" applyNumberFormat="1" applyFont="1" applyFill="1" applyBorder="1" applyAlignment="1">
      <alignment horizontal="center" vertical="center" wrapText="1"/>
    </xf>
    <xf numFmtId="0" fontId="20" fillId="5" borderId="17" xfId="0" applyFont="1" applyFill="1" applyBorder="1" applyAlignment="1">
      <alignment horizontal="center" vertical="center" wrapText="1"/>
    </xf>
    <xf numFmtId="0" fontId="19" fillId="3" borderId="0" xfId="0" applyFont="1" applyFill="1" applyAlignment="1">
      <alignment horizontal="left" vertical="center" wrapText="1"/>
    </xf>
    <xf numFmtId="15" fontId="25" fillId="2" borderId="1" xfId="0" applyNumberFormat="1" applyFont="1" applyFill="1" applyBorder="1" applyAlignment="1">
      <alignment horizontal="left" vertical="center"/>
    </xf>
    <xf numFmtId="0" fontId="25" fillId="2" borderId="1" xfId="0" applyFont="1" applyFill="1" applyBorder="1" applyAlignment="1">
      <alignment horizontal="center" vertical="center"/>
    </xf>
    <xf numFmtId="0" fontId="23" fillId="3" borderId="0" xfId="0" applyFont="1" applyFill="1" applyAlignment="1">
      <alignment vertical="center"/>
    </xf>
    <xf numFmtId="0" fontId="19" fillId="3" borderId="0" xfId="0" applyFont="1" applyFill="1" applyAlignment="1">
      <alignment vertical="center"/>
    </xf>
    <xf numFmtId="0" fontId="19" fillId="3" borderId="0" xfId="0" applyFont="1" applyFill="1" applyAlignment="1">
      <alignment vertical="center" wrapText="1"/>
    </xf>
    <xf numFmtId="0" fontId="35" fillId="2" borderId="0" xfId="0" applyFont="1" applyFill="1" applyAlignment="1">
      <alignment vertical="center"/>
    </xf>
    <xf numFmtId="0" fontId="28" fillId="2" borderId="0" xfId="0" applyFont="1" applyFill="1" applyAlignment="1">
      <alignment vertical="center" wrapText="1"/>
    </xf>
    <xf numFmtId="166" fontId="28" fillId="2" borderId="0" xfId="0" applyNumberFormat="1" applyFont="1" applyFill="1" applyAlignment="1">
      <alignment horizontal="center" vertical="center"/>
    </xf>
    <xf numFmtId="0" fontId="28" fillId="2" borderId="0" xfId="0" applyFont="1" applyFill="1" applyAlignment="1">
      <alignment horizontal="center" vertical="center"/>
    </xf>
    <xf numFmtId="0" fontId="27" fillId="2" borderId="0" xfId="0" applyFont="1" applyFill="1" applyAlignment="1">
      <alignment vertical="center" wrapText="1"/>
    </xf>
    <xf numFmtId="0" fontId="58" fillId="2" borderId="0" xfId="0" applyFont="1" applyFill="1" applyAlignment="1">
      <alignment horizontal="left" vertical="center"/>
    </xf>
    <xf numFmtId="0" fontId="58" fillId="2" borderId="0" xfId="0" applyFont="1" applyFill="1" applyAlignment="1">
      <alignment vertical="center"/>
    </xf>
    <xf numFmtId="166" fontId="35" fillId="2" borderId="0" xfId="0" applyNumberFormat="1" applyFont="1" applyFill="1" applyAlignment="1">
      <alignment horizontal="center" vertical="center"/>
    </xf>
    <xf numFmtId="0" fontId="25" fillId="2" borderId="13" xfId="0" quotePrefix="1" applyFont="1" applyFill="1" applyBorder="1" applyAlignment="1">
      <alignment horizontal="left" vertical="center"/>
    </xf>
    <xf numFmtId="0" fontId="25" fillId="2" borderId="13" xfId="0" applyFont="1" applyFill="1" applyBorder="1" applyAlignment="1">
      <alignment vertical="center"/>
    </xf>
    <xf numFmtId="0" fontId="25" fillId="2" borderId="0" xfId="0" applyFont="1" applyFill="1" applyAlignment="1">
      <alignment horizontal="center" vertical="center"/>
    </xf>
    <xf numFmtId="166" fontId="25" fillId="2" borderId="0" xfId="0" applyNumberFormat="1" applyFont="1" applyFill="1" applyAlignment="1">
      <alignment horizontal="center" vertical="center"/>
    </xf>
    <xf numFmtId="1" fontId="28" fillId="2" borderId="13" xfId="0" applyNumberFormat="1" applyFont="1" applyFill="1" applyBorder="1" applyAlignment="1">
      <alignment horizontal="center" vertical="center"/>
    </xf>
    <xf numFmtId="1" fontId="35" fillId="2" borderId="14" xfId="0" applyNumberFormat="1" applyFont="1" applyFill="1" applyBorder="1" applyAlignment="1">
      <alignment horizontal="center" vertical="center" wrapText="1"/>
    </xf>
    <xf numFmtId="0" fontId="28" fillId="2" borderId="0" xfId="0" quotePrefix="1" applyFont="1" applyFill="1" applyAlignment="1">
      <alignment horizontal="left" vertical="center"/>
    </xf>
    <xf numFmtId="0" fontId="31" fillId="3" borderId="0" xfId="2" applyFont="1" applyFill="1" applyAlignment="1">
      <alignment horizontal="left" vertical="center"/>
    </xf>
    <xf numFmtId="0" fontId="31" fillId="3" borderId="0" xfId="2" applyFont="1" applyFill="1" applyAlignment="1">
      <alignment vertical="center"/>
    </xf>
    <xf numFmtId="0" fontId="52" fillId="0" borderId="0" xfId="2" applyFont="1" applyAlignment="1">
      <alignment vertical="center"/>
    </xf>
    <xf numFmtId="0" fontId="31" fillId="0" borderId="0" xfId="2" applyFont="1" applyAlignment="1">
      <alignment horizontal="center" vertical="center"/>
    </xf>
    <xf numFmtId="0" fontId="32" fillId="5" borderId="13" xfId="2" applyFont="1" applyFill="1" applyBorder="1" applyAlignment="1">
      <alignment horizontal="center" vertical="center" wrapText="1"/>
    </xf>
    <xf numFmtId="0" fontId="33" fillId="0" borderId="0" xfId="2" applyFont="1" applyAlignment="1">
      <alignment vertical="center"/>
    </xf>
    <xf numFmtId="0" fontId="32" fillId="5" borderId="13" xfId="2" applyFont="1" applyFill="1" applyBorder="1" applyAlignment="1">
      <alignment horizontal="center" vertical="center"/>
    </xf>
    <xf numFmtId="0" fontId="33" fillId="0" borderId="13" xfId="2" applyFont="1" applyBorder="1" applyAlignment="1">
      <alignment horizontal="center" vertical="center" wrapText="1"/>
    </xf>
    <xf numFmtId="0" fontId="32" fillId="0" borderId="0" xfId="2" applyFont="1" applyAlignment="1">
      <alignment vertical="center"/>
    </xf>
    <xf numFmtId="0" fontId="36" fillId="0" borderId="0" xfId="2" applyFont="1" applyAlignment="1">
      <alignment horizontal="center" vertical="center"/>
    </xf>
    <xf numFmtId="0" fontId="36" fillId="0" borderId="0" xfId="2" applyFont="1" applyAlignment="1">
      <alignment vertical="center"/>
    </xf>
    <xf numFmtId="0" fontId="28" fillId="2" borderId="13" xfId="0" applyFont="1" applyFill="1" applyBorder="1" applyAlignment="1">
      <alignment horizontal="center" vertical="center"/>
    </xf>
    <xf numFmtId="0" fontId="212" fillId="2" borderId="0" xfId="0" applyFont="1" applyFill="1" applyAlignment="1">
      <alignment vertical="center"/>
    </xf>
    <xf numFmtId="0" fontId="211" fillId="2" borderId="0" xfId="0" applyFont="1" applyFill="1" applyAlignment="1">
      <alignment vertical="center"/>
    </xf>
    <xf numFmtId="0" fontId="213" fillId="2" borderId="0" xfId="0" applyFont="1" applyFill="1" applyAlignment="1">
      <alignment vertical="center"/>
    </xf>
    <xf numFmtId="0" fontId="28" fillId="2" borderId="13" xfId="0" applyFont="1" applyFill="1" applyBorder="1" applyAlignment="1">
      <alignment horizontal="center" vertical="center" wrapText="1"/>
    </xf>
    <xf numFmtId="1" fontId="28" fillId="2" borderId="13" xfId="0" applyNumberFormat="1" applyFont="1" applyFill="1" applyBorder="1" applyAlignment="1">
      <alignment horizontal="center" vertical="center" wrapText="1"/>
    </xf>
    <xf numFmtId="0" fontId="214" fillId="0" borderId="13" xfId="2" applyFont="1" applyBorder="1" applyAlignment="1">
      <alignment horizontal="center" vertical="center" wrapText="1"/>
    </xf>
    <xf numFmtId="0" fontId="19" fillId="2" borderId="0" xfId="0" applyFont="1" applyFill="1" applyAlignment="1">
      <alignment horizontal="center" vertical="center"/>
    </xf>
    <xf numFmtId="0" fontId="53" fillId="2" borderId="3" xfId="0" applyFont="1" applyFill="1" applyBorder="1" applyAlignment="1">
      <alignment horizontal="center" vertical="center"/>
    </xf>
    <xf numFmtId="1" fontId="53" fillId="11" borderId="3" xfId="0" applyNumberFormat="1" applyFont="1" applyFill="1" applyBorder="1" applyAlignment="1">
      <alignment horizontal="center" vertical="center"/>
    </xf>
    <xf numFmtId="0" fontId="53" fillId="3" borderId="0" xfId="0" applyFont="1" applyFill="1" applyAlignment="1">
      <alignment horizontal="left" vertical="center"/>
    </xf>
    <xf numFmtId="0" fontId="53" fillId="2" borderId="0" xfId="0" applyFont="1" applyFill="1" applyAlignment="1">
      <alignment horizontal="right" vertical="center"/>
    </xf>
    <xf numFmtId="0" fontId="53" fillId="12" borderId="0" xfId="0" applyFont="1" applyFill="1" applyAlignment="1">
      <alignment horizontal="left" vertical="center"/>
    </xf>
    <xf numFmtId="0" fontId="53" fillId="12" borderId="0" xfId="0" applyFont="1" applyFill="1" applyAlignment="1">
      <alignment horizontal="center" vertical="center"/>
    </xf>
    <xf numFmtId="1" fontId="53" fillId="12" borderId="0" xfId="0" applyNumberFormat="1" applyFont="1" applyFill="1" applyAlignment="1">
      <alignment horizontal="right" vertical="center"/>
    </xf>
    <xf numFmtId="1" fontId="53" fillId="12" borderId="0" xfId="0" applyNumberFormat="1" applyFont="1" applyFill="1" applyAlignment="1">
      <alignment horizontal="center" vertical="center"/>
    </xf>
    <xf numFmtId="0" fontId="29" fillId="2" borderId="2" xfId="0" applyFont="1" applyFill="1" applyBorder="1" applyAlignment="1">
      <alignment horizontal="center" vertical="center"/>
    </xf>
    <xf numFmtId="0" fontId="19" fillId="4" borderId="2" xfId="0" quotePrefix="1" applyFont="1" applyFill="1" applyBorder="1" applyAlignment="1">
      <alignment horizontal="center" vertical="center"/>
    </xf>
    <xf numFmtId="0" fontId="44" fillId="2" borderId="2" xfId="0" applyFont="1" applyFill="1" applyBorder="1" applyAlignment="1">
      <alignment horizontal="left" vertical="center"/>
    </xf>
    <xf numFmtId="0" fontId="2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11" borderId="3" xfId="0" applyFont="1" applyFill="1" applyBorder="1" applyAlignment="1">
      <alignment horizontal="center" vertical="center"/>
    </xf>
    <xf numFmtId="0" fontId="19" fillId="2" borderId="0" xfId="0" applyFont="1" applyFill="1" applyAlignment="1">
      <alignment horizontal="left" vertical="center"/>
    </xf>
    <xf numFmtId="0" fontId="19" fillId="2" borderId="0" xfId="0" quotePrefix="1" applyFont="1" applyFill="1" applyAlignment="1">
      <alignment horizontal="left" vertical="center"/>
    </xf>
    <xf numFmtId="166" fontId="19" fillId="2" borderId="0" xfId="0" applyNumberFormat="1" applyFont="1" applyFill="1" applyAlignment="1">
      <alignment horizontal="center" vertical="center"/>
    </xf>
    <xf numFmtId="0" fontId="216" fillId="2" borderId="0" xfId="0" quotePrefix="1" applyFont="1" applyFill="1" applyAlignment="1">
      <alignment horizontal="left" vertical="center"/>
    </xf>
    <xf numFmtId="1" fontId="25" fillId="2" borderId="1" xfId="0" applyNumberFormat="1" applyFont="1" applyFill="1" applyBorder="1" applyAlignment="1">
      <alignment vertical="center"/>
    </xf>
    <xf numFmtId="0" fontId="31" fillId="0" borderId="13" xfId="0" applyFont="1" applyBorder="1" applyAlignment="1">
      <alignment horizontal="center" vertical="center"/>
    </xf>
    <xf numFmtId="1" fontId="31" fillId="2" borderId="14" xfId="0" applyNumberFormat="1" applyFont="1" applyFill="1" applyBorder="1" applyAlignment="1">
      <alignment horizontal="center" vertical="center" wrapText="1"/>
    </xf>
    <xf numFmtId="0" fontId="25" fillId="5" borderId="13" xfId="2" applyFont="1" applyFill="1" applyBorder="1" applyAlignment="1">
      <alignment horizontal="center" vertical="center" wrapText="1"/>
    </xf>
    <xf numFmtId="0" fontId="28" fillId="0" borderId="0" xfId="2" applyFont="1" applyAlignment="1">
      <alignment vertical="center"/>
    </xf>
    <xf numFmtId="0" fontId="217" fillId="0" borderId="0" xfId="0" applyFont="1"/>
    <xf numFmtId="0" fontId="218" fillId="0" borderId="0" xfId="0" applyFont="1"/>
    <xf numFmtId="12" fontId="33" fillId="0" borderId="0" xfId="2" quotePrefix="1" applyNumberFormat="1" applyFont="1" applyAlignment="1">
      <alignment vertical="center"/>
    </xf>
    <xf numFmtId="0" fontId="220" fillId="0" borderId="0" xfId="3552" applyFont="1" applyAlignment="1">
      <alignment horizontal="left" vertical="top"/>
    </xf>
    <xf numFmtId="0" fontId="222" fillId="0" borderId="0" xfId="3552" applyFont="1" applyAlignment="1">
      <alignment horizontal="left" vertical="top"/>
    </xf>
    <xf numFmtId="0" fontId="223" fillId="0" borderId="0" xfId="0" applyFont="1"/>
    <xf numFmtId="0" fontId="224" fillId="0" borderId="54" xfId="0" applyFont="1" applyBorder="1" applyAlignment="1">
      <alignment vertical="top" wrapText="1"/>
    </xf>
    <xf numFmtId="0" fontId="224" fillId="0" borderId="54" xfId="3552" applyFont="1" applyBorder="1" applyAlignment="1">
      <alignment vertical="top" wrapText="1"/>
    </xf>
    <xf numFmtId="0" fontId="224" fillId="0" borderId="55" xfId="0" applyFont="1" applyBorder="1" applyAlignment="1">
      <alignment horizontal="left" vertical="top" wrapText="1"/>
    </xf>
    <xf numFmtId="0" fontId="224" fillId="40" borderId="54" xfId="0" applyFont="1" applyFill="1" applyBorder="1" applyAlignment="1">
      <alignment horizontal="left" vertical="top" wrapText="1"/>
    </xf>
    <xf numFmtId="0" fontId="224" fillId="0" borderId="56" xfId="0" applyFont="1" applyBorder="1" applyAlignment="1">
      <alignment vertical="top" wrapText="1"/>
    </xf>
    <xf numFmtId="0" fontId="224" fillId="0" borderId="57" xfId="0" applyFont="1" applyBorder="1" applyAlignment="1">
      <alignment vertical="top" wrapText="1"/>
    </xf>
    <xf numFmtId="0" fontId="0" fillId="0" borderId="0" xfId="0" applyAlignment="1">
      <alignment horizontal="left" vertical="top"/>
    </xf>
    <xf numFmtId="0" fontId="0" fillId="0" borderId="54" xfId="0" applyBorder="1" applyAlignment="1">
      <alignment vertical="top" wrapText="1"/>
    </xf>
    <xf numFmtId="0" fontId="0" fillId="0" borderId="56" xfId="0" applyBorder="1" applyAlignment="1">
      <alignment vertical="top" wrapText="1"/>
    </xf>
    <xf numFmtId="0" fontId="0" fillId="0" borderId="57" xfId="0" applyBorder="1" applyAlignment="1">
      <alignment vertical="top" wrapText="1"/>
    </xf>
    <xf numFmtId="0" fontId="226" fillId="0" borderId="0" xfId="0" applyFont="1" applyAlignment="1">
      <alignment vertical="top" wrapText="1"/>
    </xf>
    <xf numFmtId="0" fontId="204" fillId="0" borderId="0" xfId="0" applyFont="1" applyAlignment="1">
      <alignment vertical="top" wrapText="1"/>
    </xf>
    <xf numFmtId="0" fontId="204" fillId="0" borderId="0" xfId="0" applyFont="1" applyAlignment="1">
      <alignment horizontal="left" vertical="top" wrapText="1"/>
    </xf>
    <xf numFmtId="0" fontId="227" fillId="0" borderId="0" xfId="0" applyFont="1"/>
    <xf numFmtId="0" fontId="57" fillId="0" borderId="0" xfId="0" applyFont="1"/>
    <xf numFmtId="0" fontId="228" fillId="0" borderId="0" xfId="0" applyFont="1"/>
    <xf numFmtId="0" fontId="57" fillId="0" borderId="0" xfId="0" applyFont="1" applyAlignment="1">
      <alignment vertical="center"/>
    </xf>
    <xf numFmtId="0" fontId="229" fillId="0" borderId="0" xfId="0" applyFont="1"/>
    <xf numFmtId="0" fontId="229" fillId="0" borderId="0" xfId="0" applyFont="1" applyAlignment="1">
      <alignment vertical="center"/>
    </xf>
    <xf numFmtId="0" fontId="230" fillId="0" borderId="0" xfId="0" applyFont="1"/>
    <xf numFmtId="0" fontId="218" fillId="0" borderId="0" xfId="0" applyFont="1" applyAlignment="1">
      <alignment wrapText="1"/>
    </xf>
    <xf numFmtId="0" fontId="36" fillId="0" borderId="0" xfId="2" applyFont="1" applyAlignment="1">
      <alignment vertical="center" wrapText="1"/>
    </xf>
    <xf numFmtId="0" fontId="53" fillId="2" borderId="0" xfId="0" applyFont="1" applyFill="1" applyAlignment="1">
      <alignment horizontal="center" vertical="center"/>
    </xf>
    <xf numFmtId="1" fontId="37" fillId="0" borderId="0" xfId="1" applyNumberFormat="1" applyFont="1" applyAlignment="1">
      <alignment horizontal="center" vertical="center" wrapText="1"/>
    </xf>
    <xf numFmtId="1" fontId="28" fillId="2" borderId="0" xfId="0" applyNumberFormat="1" applyFont="1" applyFill="1" applyAlignment="1">
      <alignment horizontal="center" vertical="center" wrapText="1"/>
    </xf>
    <xf numFmtId="1" fontId="28" fillId="2" borderId="0" xfId="0" applyNumberFormat="1" applyFont="1" applyFill="1" applyAlignment="1">
      <alignment horizontal="center" vertical="center"/>
    </xf>
    <xf numFmtId="2" fontId="28" fillId="2" borderId="0" xfId="0" applyNumberFormat="1" applyFont="1" applyFill="1" applyAlignment="1">
      <alignment horizontal="center" vertical="center"/>
    </xf>
    <xf numFmtId="1" fontId="25" fillId="2" borderId="0" xfId="0" applyNumberFormat="1" applyFont="1" applyFill="1" applyAlignment="1">
      <alignment horizontal="center" vertical="center"/>
    </xf>
    <xf numFmtId="0" fontId="28" fillId="2" borderId="0" xfId="0" applyFont="1" applyFill="1" applyAlignment="1">
      <alignment horizontal="left" vertical="center" wrapText="1"/>
    </xf>
    <xf numFmtId="0" fontId="19" fillId="5" borderId="13" xfId="2" applyFont="1" applyFill="1" applyBorder="1" applyAlignment="1">
      <alignment horizontal="center" vertical="center" wrapText="1"/>
    </xf>
    <xf numFmtId="0" fontId="28" fillId="0" borderId="13" xfId="2" applyFont="1" applyBorder="1" applyAlignment="1">
      <alignment horizontal="center" vertical="center" wrapText="1"/>
    </xf>
    <xf numFmtId="0" fontId="23" fillId="0" borderId="13" xfId="2" applyFont="1" applyBorder="1" applyAlignment="1">
      <alignment horizontal="center" vertical="center" wrapText="1"/>
    </xf>
    <xf numFmtId="1" fontId="38" fillId="0" borderId="0" xfId="1" applyNumberFormat="1" applyFont="1" applyAlignment="1">
      <alignment horizontal="center" vertical="center" wrapText="1"/>
    </xf>
    <xf numFmtId="1" fontId="28" fillId="2" borderId="0" xfId="0" applyNumberFormat="1" applyFont="1" applyFill="1" applyAlignment="1">
      <alignment horizontal="left" vertical="center"/>
    </xf>
    <xf numFmtId="1" fontId="35" fillId="2" borderId="0" xfId="0" applyNumberFormat="1" applyFont="1" applyFill="1" applyAlignment="1">
      <alignment horizontal="center" vertical="center"/>
    </xf>
    <xf numFmtId="165" fontId="28" fillId="2" borderId="0" xfId="0" applyNumberFormat="1" applyFont="1" applyFill="1" applyAlignment="1">
      <alignment horizontal="center" vertical="center"/>
    </xf>
    <xf numFmtId="0" fontId="27" fillId="0" borderId="13" xfId="0" quotePrefix="1" applyFont="1" applyBorder="1" applyAlignment="1">
      <alignment horizontal="center" vertical="center"/>
    </xf>
    <xf numFmtId="12" fontId="23" fillId="0" borderId="13" xfId="0" quotePrefix="1" applyNumberFormat="1" applyFont="1" applyBorder="1" applyAlignment="1">
      <alignment vertical="center" wrapText="1"/>
    </xf>
    <xf numFmtId="0" fontId="20" fillId="0" borderId="13" xfId="0" quotePrefix="1" applyFont="1" applyBorder="1" applyAlignment="1">
      <alignment horizontal="center" vertical="center" wrapText="1"/>
    </xf>
    <xf numFmtId="0" fontId="23" fillId="2" borderId="0" xfId="0" applyFont="1" applyFill="1" applyAlignment="1">
      <alignment horizontal="left" vertical="center"/>
    </xf>
    <xf numFmtId="0" fontId="24" fillId="2" borderId="0" xfId="0" applyFont="1" applyFill="1" applyAlignment="1">
      <alignment horizontal="left" vertical="center"/>
    </xf>
    <xf numFmtId="0" fontId="33" fillId="2" borderId="0" xfId="0" applyFont="1" applyFill="1" applyAlignment="1">
      <alignment horizontal="left" vertical="center"/>
    </xf>
    <xf numFmtId="0" fontId="231" fillId="2" borderId="0" xfId="0" applyFont="1" applyFill="1" applyAlignment="1">
      <alignment horizontal="left" vertical="center"/>
    </xf>
    <xf numFmtId="0" fontId="32" fillId="2" borderId="0" xfId="0" applyFont="1" applyFill="1" applyAlignment="1">
      <alignment vertical="center"/>
    </xf>
    <xf numFmtId="0" fontId="33" fillId="2" borderId="0" xfId="0" applyFont="1" applyFill="1" applyAlignment="1">
      <alignment vertical="center" wrapText="1"/>
    </xf>
    <xf numFmtId="0" fontId="32" fillId="2" borderId="0" xfId="0" applyFont="1" applyFill="1" applyAlignment="1">
      <alignment vertical="center" wrapText="1"/>
    </xf>
    <xf numFmtId="0" fontId="232" fillId="0" borderId="0" xfId="0" applyFont="1"/>
    <xf numFmtId="0" fontId="28" fillId="2" borderId="0" xfId="0" applyFont="1" applyFill="1" applyAlignment="1">
      <alignment horizontal="center" vertical="center" wrapText="1"/>
    </xf>
    <xf numFmtId="0" fontId="233" fillId="0" borderId="0" xfId="0" applyFont="1" applyAlignment="1">
      <alignment vertical="center"/>
    </xf>
    <xf numFmtId="0" fontId="52" fillId="2" borderId="13" xfId="0" applyFont="1" applyFill="1" applyBorder="1" applyAlignment="1">
      <alignment horizontal="center" vertical="center" wrapText="1"/>
    </xf>
    <xf numFmtId="0" fontId="28" fillId="0" borderId="14" xfId="0" quotePrefix="1" applyFont="1" applyBorder="1" applyAlignment="1">
      <alignment vertical="center" wrapText="1"/>
    </xf>
    <xf numFmtId="0" fontId="28" fillId="0" borderId="11" xfId="0" quotePrefix="1" applyFont="1" applyBorder="1" applyAlignment="1">
      <alignment vertical="center" wrapText="1"/>
    </xf>
    <xf numFmtId="0" fontId="233" fillId="0" borderId="0" xfId="0" applyFont="1" applyAlignment="1">
      <alignment vertical="center" wrapText="1"/>
    </xf>
    <xf numFmtId="0" fontId="232" fillId="0" borderId="0" xfId="0" applyFont="1" applyAlignment="1">
      <alignment vertical="center"/>
    </xf>
    <xf numFmtId="0" fontId="232" fillId="3" borderId="0" xfId="0" applyFont="1" applyFill="1" applyAlignment="1">
      <alignment vertical="center"/>
    </xf>
    <xf numFmtId="0" fontId="234" fillId="0" borderId="0" xfId="0" applyFont="1" applyAlignment="1">
      <alignment vertical="center"/>
    </xf>
    <xf numFmtId="0" fontId="234" fillId="0" borderId="0" xfId="0" applyFont="1" applyAlignment="1">
      <alignment vertical="center" wrapText="1"/>
    </xf>
    <xf numFmtId="0" fontId="233" fillId="41" borderId="0" xfId="0" applyFont="1" applyFill="1" applyAlignment="1">
      <alignment vertical="center"/>
    </xf>
    <xf numFmtId="0" fontId="233" fillId="3" borderId="0" xfId="0" applyFont="1" applyFill="1" applyAlignment="1">
      <alignment vertical="center"/>
    </xf>
    <xf numFmtId="0" fontId="233" fillId="3" borderId="0" xfId="0" applyFont="1" applyFill="1" applyAlignment="1">
      <alignment horizontal="left" vertical="center" wrapText="1"/>
    </xf>
    <xf numFmtId="0" fontId="235" fillId="0" borderId="0" xfId="0" applyFont="1" applyAlignment="1">
      <alignment vertical="center"/>
    </xf>
    <xf numFmtId="0" fontId="236" fillId="0" borderId="0" xfId="0" applyFont="1" applyAlignment="1">
      <alignment vertical="center" wrapText="1"/>
    </xf>
    <xf numFmtId="0" fontId="237" fillId="41" borderId="0" xfId="0" applyFont="1" applyFill="1" applyAlignment="1">
      <alignment vertical="center"/>
    </xf>
    <xf numFmtId="0" fontId="238" fillId="0" borderId="0" xfId="0" applyFont="1"/>
    <xf numFmtId="0" fontId="1" fillId="0" borderId="0" xfId="0" applyFont="1" applyAlignment="1">
      <alignment vertical="center"/>
    </xf>
    <xf numFmtId="0" fontId="236" fillId="0" borderId="0" xfId="3551" applyFont="1" applyAlignment="1">
      <alignment vertical="center" wrapText="1"/>
    </xf>
    <xf numFmtId="0" fontId="235" fillId="0" borderId="0" xfId="3551" applyFont="1" applyAlignment="1">
      <alignment vertical="center" wrapText="1"/>
    </xf>
    <xf numFmtId="0" fontId="239" fillId="0" borderId="0" xfId="3551" applyFont="1" applyAlignment="1">
      <alignment vertical="center" wrapText="1"/>
    </xf>
    <xf numFmtId="0" fontId="240" fillId="0" borderId="0" xfId="3551" applyFont="1" applyAlignment="1">
      <alignment horizontal="left" vertical="center"/>
    </xf>
    <xf numFmtId="0" fontId="241" fillId="0" borderId="0" xfId="3551" applyFont="1" applyAlignment="1">
      <alignment horizontal="left" vertical="center"/>
    </xf>
    <xf numFmtId="0" fontId="241" fillId="0" borderId="0" xfId="3551" applyFont="1" applyAlignment="1">
      <alignment horizontal="center" vertical="center"/>
    </xf>
    <xf numFmtId="0" fontId="36" fillId="2" borderId="13" xfId="0" applyFont="1" applyFill="1" applyBorder="1" applyAlignment="1">
      <alignment horizontal="center" vertical="center" wrapText="1"/>
    </xf>
    <xf numFmtId="2" fontId="28" fillId="2" borderId="13" xfId="0" applyNumberFormat="1" applyFont="1" applyFill="1" applyBorder="1" applyAlignment="1">
      <alignment horizontal="center" vertical="center" wrapText="1"/>
    </xf>
    <xf numFmtId="1" fontId="34" fillId="2" borderId="13" xfId="0" applyNumberFormat="1" applyFont="1" applyFill="1" applyBorder="1" applyAlignment="1">
      <alignment horizontal="center" vertical="center" wrapText="1"/>
    </xf>
    <xf numFmtId="1" fontId="25" fillId="2" borderId="13"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1" fontId="25" fillId="5" borderId="13" xfId="2" applyNumberFormat="1" applyFont="1" applyFill="1" applyBorder="1" applyAlignment="1">
      <alignment horizontal="center" vertical="center" wrapText="1"/>
    </xf>
    <xf numFmtId="0" fontId="33" fillId="0" borderId="13" xfId="2" applyFont="1" applyBorder="1" applyAlignment="1">
      <alignment horizontal="center" vertical="center"/>
    </xf>
    <xf numFmtId="1" fontId="53" fillId="14" borderId="13" xfId="2" applyNumberFormat="1" applyFont="1" applyFill="1" applyBorder="1" applyAlignment="1">
      <alignment horizontal="center" vertical="center" wrapText="1"/>
    </xf>
    <xf numFmtId="1" fontId="53" fillId="0" borderId="13" xfId="2" applyNumberFormat="1" applyFont="1" applyBorder="1" applyAlignment="1">
      <alignment horizontal="center" vertical="top" wrapText="1"/>
    </xf>
    <xf numFmtId="1" fontId="33" fillId="0" borderId="13" xfId="2" applyNumberFormat="1" applyFont="1" applyBorder="1" applyAlignment="1">
      <alignment horizontal="center" vertical="center" wrapText="1"/>
    </xf>
    <xf numFmtId="1" fontId="33" fillId="0" borderId="13" xfId="2" applyNumberFormat="1" applyFont="1" applyBorder="1" applyAlignment="1">
      <alignment horizontal="center" vertical="center"/>
    </xf>
    <xf numFmtId="165" fontId="28" fillId="2" borderId="9" xfId="0" applyNumberFormat="1" applyFont="1" applyFill="1" applyBorder="1" applyAlignment="1">
      <alignment horizontal="center" vertical="center"/>
    </xf>
    <xf numFmtId="0" fontId="28" fillId="2" borderId="13" xfId="0" applyFont="1" applyFill="1" applyBorder="1" applyAlignment="1">
      <alignment vertical="center"/>
    </xf>
    <xf numFmtId="0" fontId="59" fillId="0" borderId="0" xfId="0" applyFont="1" applyAlignment="1">
      <alignment vertical="center"/>
    </xf>
    <xf numFmtId="1" fontId="28" fillId="0" borderId="13" xfId="0" applyNumberFormat="1" applyFont="1" applyBorder="1" applyAlignment="1">
      <alignment horizontal="center" vertical="center" wrapText="1"/>
    </xf>
    <xf numFmtId="0" fontId="28" fillId="0" borderId="13" xfId="0" applyFont="1" applyBorder="1" applyAlignment="1">
      <alignment horizontal="center" vertical="center"/>
    </xf>
    <xf numFmtId="165" fontId="28" fillId="0" borderId="13" xfId="0" applyNumberFormat="1" applyFont="1" applyBorder="1" applyAlignment="1">
      <alignment horizontal="center" vertical="center"/>
    </xf>
    <xf numFmtId="0" fontId="28" fillId="0" borderId="13" xfId="0" applyFont="1" applyBorder="1" applyAlignment="1">
      <alignment vertical="center"/>
    </xf>
    <xf numFmtId="0" fontId="25" fillId="2" borderId="13" xfId="0" applyFont="1" applyFill="1" applyBorder="1" applyAlignment="1">
      <alignment vertical="center" wrapText="1"/>
    </xf>
    <xf numFmtId="0" fontId="25" fillId="2" borderId="0" xfId="0" applyFont="1" applyFill="1" applyAlignment="1">
      <alignment horizontal="center" vertical="center" wrapText="1"/>
    </xf>
    <xf numFmtId="166" fontId="25" fillId="2" borderId="0" xfId="0" applyNumberFormat="1" applyFont="1" applyFill="1" applyAlignment="1">
      <alignment horizontal="center" vertical="center" wrapText="1"/>
    </xf>
    <xf numFmtId="1" fontId="25" fillId="2" borderId="13" xfId="0" quotePrefix="1" applyNumberFormat="1" applyFont="1" applyFill="1" applyBorder="1" applyAlignment="1">
      <alignment horizontal="left" vertical="center" wrapText="1"/>
    </xf>
    <xf numFmtId="12" fontId="232" fillId="0" borderId="0" xfId="0" applyNumberFormat="1" applyFont="1"/>
    <xf numFmtId="12" fontId="0" fillId="0" borderId="0" xfId="0" applyNumberFormat="1"/>
    <xf numFmtId="0" fontId="243" fillId="0" borderId="13" xfId="3551" applyFont="1" applyBorder="1" applyAlignment="1">
      <alignment horizontal="center" vertical="center" wrapText="1"/>
    </xf>
    <xf numFmtId="0" fontId="244" fillId="0" borderId="13" xfId="3551" applyFont="1" applyBorder="1" applyAlignment="1">
      <alignment horizontal="center" vertical="center" wrapText="1"/>
    </xf>
    <xf numFmtId="12" fontId="244" fillId="0" borderId="13" xfId="3551" applyNumberFormat="1" applyFont="1" applyBorder="1" applyAlignment="1">
      <alignment horizontal="center" vertical="center" wrapText="1"/>
    </xf>
    <xf numFmtId="0" fontId="61"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57" fillId="0" borderId="13" xfId="0" applyFont="1" applyBorder="1" applyAlignment="1">
      <alignment horizontal="center" vertical="center" wrapText="1"/>
    </xf>
    <xf numFmtId="0" fontId="245" fillId="0" borderId="13" xfId="0" applyFont="1" applyBorder="1" applyAlignment="1">
      <alignment horizontal="center" vertical="center" wrapText="1"/>
    </xf>
    <xf numFmtId="12" fontId="61" fillId="0" borderId="13" xfId="0" applyNumberFormat="1" applyFont="1" applyBorder="1" applyAlignment="1">
      <alignment horizontal="center" vertical="center" wrapText="1"/>
    </xf>
    <xf numFmtId="0" fontId="25" fillId="3" borderId="13" xfId="0" quotePrefix="1" applyFont="1" applyFill="1" applyBorder="1" applyAlignment="1">
      <alignment horizontal="left" vertical="center" wrapText="1"/>
    </xf>
    <xf numFmtId="1" fontId="25" fillId="3" borderId="13"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0" fontId="229" fillId="0" borderId="0" xfId="0" applyFont="1" applyAlignment="1">
      <alignment horizontal="left" vertical="center" wrapText="1"/>
    </xf>
    <xf numFmtId="1" fontId="25" fillId="5" borderId="14" xfId="2" applyNumberFormat="1" applyFont="1" applyFill="1" applyBorder="1" applyAlignment="1">
      <alignment horizontal="center" vertical="center" wrapText="1"/>
    </xf>
    <xf numFmtId="1" fontId="25" fillId="5" borderId="12" xfId="2" applyNumberFormat="1" applyFont="1" applyFill="1" applyBorder="1" applyAlignment="1">
      <alignment horizontal="center" vertical="center" wrapText="1"/>
    </xf>
    <xf numFmtId="0" fontId="28" fillId="0" borderId="13" xfId="0" applyFont="1" applyBorder="1" applyAlignment="1">
      <alignment horizontal="center" vertical="center" wrapText="1"/>
    </xf>
    <xf numFmtId="0" fontId="19" fillId="0" borderId="0" xfId="0" applyFont="1" applyAlignment="1">
      <alignment vertical="center"/>
    </xf>
    <xf numFmtId="0" fontId="25" fillId="0" borderId="1" xfId="0" applyFont="1" applyBorder="1" applyAlignment="1">
      <alignment vertical="center"/>
    </xf>
    <xf numFmtId="0" fontId="246" fillId="2" borderId="2" xfId="0" applyFont="1" applyFill="1" applyBorder="1" applyAlignment="1">
      <alignment vertical="center"/>
    </xf>
    <xf numFmtId="0" fontId="19" fillId="2" borderId="3"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vertical="center" wrapText="1"/>
    </xf>
    <xf numFmtId="0" fontId="247" fillId="11" borderId="3" xfId="0" applyFont="1" applyFill="1" applyBorder="1" applyAlignment="1">
      <alignment vertical="center"/>
    </xf>
    <xf numFmtId="0" fontId="19" fillId="5" borderId="3" xfId="0" applyFont="1" applyFill="1" applyBorder="1" applyAlignment="1">
      <alignment vertical="center"/>
    </xf>
    <xf numFmtId="1" fontId="19" fillId="11" borderId="3" xfId="0" applyNumberFormat="1" applyFont="1" applyFill="1" applyBorder="1" applyAlignment="1">
      <alignment horizontal="center" vertical="center"/>
    </xf>
    <xf numFmtId="3" fontId="53" fillId="2" borderId="3" xfId="0" applyNumberFormat="1" applyFont="1" applyFill="1" applyBorder="1" applyAlignment="1">
      <alignment horizontal="left" vertical="center"/>
    </xf>
    <xf numFmtId="1" fontId="53" fillId="11" borderId="3" xfId="0" applyNumberFormat="1" applyFont="1" applyFill="1" applyBorder="1" applyAlignment="1">
      <alignment horizontal="left" vertical="center"/>
    </xf>
    <xf numFmtId="0" fontId="53" fillId="2" borderId="0" xfId="0" applyFont="1" applyFill="1" applyAlignment="1">
      <alignment horizontal="left" vertical="center"/>
    </xf>
    <xf numFmtId="3" fontId="46" fillId="2" borderId="4" xfId="0" applyNumberFormat="1" applyFont="1" applyFill="1" applyBorder="1" applyAlignment="1">
      <alignment horizontal="left" vertical="center"/>
    </xf>
    <xf numFmtId="0" fontId="49" fillId="2" borderId="0" xfId="0" applyFont="1" applyFill="1" applyAlignment="1">
      <alignment horizontal="left" vertical="center"/>
    </xf>
    <xf numFmtId="0" fontId="20" fillId="5" borderId="17" xfId="0" applyFont="1" applyFill="1" applyBorder="1" applyAlignment="1">
      <alignment horizontal="left" vertical="center" wrapText="1"/>
    </xf>
    <xf numFmtId="1" fontId="27" fillId="2" borderId="10" xfId="0" applyNumberFormat="1" applyFont="1" applyFill="1" applyBorder="1" applyAlignment="1">
      <alignment horizontal="left" vertical="center" wrapText="1"/>
    </xf>
    <xf numFmtId="1" fontId="27" fillId="2" borderId="13" xfId="0" applyNumberFormat="1" applyFont="1" applyFill="1" applyBorder="1" applyAlignment="1">
      <alignment horizontal="left" vertical="center" wrapText="1"/>
    </xf>
    <xf numFmtId="1" fontId="27" fillId="2" borderId="13" xfId="0" quotePrefix="1" applyNumberFormat="1" applyFont="1" applyFill="1" applyBorder="1" applyAlignment="1">
      <alignment horizontal="left" vertical="center" wrapText="1"/>
    </xf>
    <xf numFmtId="1" fontId="39" fillId="2" borderId="12" xfId="0" applyNumberFormat="1" applyFont="1" applyFill="1" applyBorder="1" applyAlignment="1">
      <alignment horizontal="left" vertical="center" wrapText="1"/>
    </xf>
    <xf numFmtId="1" fontId="25" fillId="2" borderId="12" xfId="0" applyNumberFormat="1" applyFont="1" applyFill="1" applyBorder="1" applyAlignment="1">
      <alignment horizontal="left" vertical="center" wrapText="1"/>
    </xf>
    <xf numFmtId="1" fontId="39" fillId="2" borderId="0" xfId="0" applyNumberFormat="1" applyFont="1" applyFill="1" applyAlignment="1">
      <alignment horizontal="left" vertical="center" wrapText="1"/>
    </xf>
    <xf numFmtId="0" fontId="23" fillId="2" borderId="0" xfId="0" applyFont="1" applyFill="1" applyAlignment="1">
      <alignment horizontal="left" vertical="center" wrapText="1"/>
    </xf>
    <xf numFmtId="0" fontId="35" fillId="2" borderId="0" xfId="0" applyFont="1" applyFill="1" applyAlignment="1">
      <alignment horizontal="left" vertical="center" wrapText="1"/>
    </xf>
    <xf numFmtId="0" fontId="33" fillId="2" borderId="0" xfId="0" applyFont="1" applyFill="1" applyAlignment="1">
      <alignment horizontal="left" vertical="center" wrapText="1"/>
    </xf>
    <xf numFmtId="0" fontId="51" fillId="0" borderId="0" xfId="0" applyFont="1" applyAlignment="1">
      <alignment horizontal="left" vertical="center"/>
    </xf>
    <xf numFmtId="0" fontId="248" fillId="0" borderId="0" xfId="0" applyFont="1" applyAlignment="1">
      <alignment vertical="center"/>
    </xf>
    <xf numFmtId="0" fontId="249" fillId="0" borderId="0" xfId="3551" applyFont="1" applyAlignment="1">
      <alignment horizontal="left" vertical="center"/>
    </xf>
    <xf numFmtId="0" fontId="250" fillId="0" borderId="0" xfId="3551" applyFont="1" applyAlignment="1">
      <alignment horizontal="left" vertical="center"/>
    </xf>
    <xf numFmtId="0" fontId="251" fillId="0" borderId="0" xfId="3551" applyFont="1" applyAlignment="1">
      <alignment vertical="center" wrapText="1"/>
    </xf>
    <xf numFmtId="0" fontId="252" fillId="0" borderId="0" xfId="3551" applyFont="1" applyAlignment="1">
      <alignment vertical="center" wrapText="1"/>
    </xf>
    <xf numFmtId="0" fontId="249" fillId="0" borderId="0" xfId="3551" applyFont="1" applyAlignment="1">
      <alignment horizontal="left" vertical="center" wrapText="1"/>
    </xf>
    <xf numFmtId="0" fontId="253" fillId="0" borderId="0" xfId="3551" applyFont="1" applyAlignment="1">
      <alignment horizontal="center" vertical="center"/>
    </xf>
    <xf numFmtId="0" fontId="255" fillId="0" borderId="13" xfId="3551" applyFont="1" applyBorder="1" applyAlignment="1">
      <alignment horizontal="left" vertical="center"/>
    </xf>
    <xf numFmtId="0" fontId="28" fillId="0" borderId="13" xfId="3551" applyFont="1" applyBorder="1" applyAlignment="1">
      <alignment horizontal="left" vertical="center" wrapText="1"/>
    </xf>
    <xf numFmtId="0" fontId="256" fillId="0" borderId="13" xfId="3555" applyFont="1" applyBorder="1" applyAlignment="1">
      <alignment horizontal="left" vertical="center" wrapText="1"/>
    </xf>
    <xf numFmtId="0" fontId="255" fillId="0" borderId="13" xfId="3551" applyFont="1" applyBorder="1" applyAlignment="1">
      <alignment horizontal="left" vertical="center" wrapText="1"/>
    </xf>
    <xf numFmtId="0" fontId="255" fillId="0" borderId="0" xfId="3551" applyFont="1" applyAlignment="1">
      <alignment horizontal="left" vertical="center"/>
    </xf>
    <xf numFmtId="0" fontId="257" fillId="0" borderId="13" xfId="3551" applyFont="1" applyBorder="1" applyAlignment="1">
      <alignment horizontal="left" vertical="center" wrapText="1"/>
    </xf>
    <xf numFmtId="0" fontId="215" fillId="0" borderId="0" xfId="3551" applyAlignment="1">
      <alignment horizontal="left" vertical="top"/>
    </xf>
    <xf numFmtId="0" fontId="215" fillId="0" borderId="0" xfId="3551" applyAlignment="1">
      <alignment horizontal="left" vertical="top" wrapText="1"/>
    </xf>
    <xf numFmtId="0" fontId="258" fillId="0" borderId="0" xfId="54" applyFont="1"/>
    <xf numFmtId="0" fontId="1" fillId="0" borderId="0" xfId="3556"/>
    <xf numFmtId="0" fontId="259" fillId="9" borderId="13" xfId="3556" applyFont="1" applyFill="1" applyBorder="1" applyAlignment="1">
      <alignment vertical="center"/>
    </xf>
    <xf numFmtId="0" fontId="260" fillId="0" borderId="13" xfId="3556" applyFont="1" applyBorder="1" applyAlignment="1">
      <alignment horizontal="center"/>
    </xf>
    <xf numFmtId="0" fontId="260" fillId="0" borderId="13" xfId="3556" quotePrefix="1" applyFont="1" applyBorder="1" applyAlignment="1">
      <alignment horizontal="center"/>
    </xf>
    <xf numFmtId="16" fontId="260" fillId="0" borderId="13" xfId="3556" quotePrefix="1" applyNumberFormat="1" applyFont="1" applyBorder="1" applyAlignment="1">
      <alignment horizontal="center"/>
    </xf>
    <xf numFmtId="0" fontId="39" fillId="0" borderId="0" xfId="54" applyFont="1" applyAlignment="1">
      <alignment vertical="center"/>
    </xf>
    <xf numFmtId="0" fontId="39" fillId="5" borderId="58" xfId="54" applyFont="1" applyFill="1" applyBorder="1" applyAlignment="1">
      <alignment horizontal="left" vertical="center"/>
    </xf>
    <xf numFmtId="14" fontId="39" fillId="42" borderId="58" xfId="54" applyNumberFormat="1" applyFont="1" applyFill="1" applyBorder="1" applyAlignment="1">
      <alignment horizontal="center" vertical="center"/>
    </xf>
    <xf numFmtId="0" fontId="39" fillId="0" borderId="5" xfId="54" applyFont="1" applyBorder="1" applyAlignment="1">
      <alignment horizontal="center" vertical="center"/>
    </xf>
    <xf numFmtId="0" fontId="39" fillId="42" borderId="58" xfId="54" applyFont="1" applyFill="1" applyBorder="1" applyAlignment="1">
      <alignment horizontal="center" vertical="center"/>
    </xf>
    <xf numFmtId="0" fontId="39" fillId="42" borderId="58" xfId="54" applyFont="1" applyFill="1" applyBorder="1" applyAlignment="1">
      <alignment horizontal="left" vertical="center"/>
    </xf>
    <xf numFmtId="0" fontId="39" fillId="0" borderId="0" xfId="54" applyFont="1" applyAlignment="1">
      <alignment horizontal="left" vertical="center"/>
    </xf>
    <xf numFmtId="0" fontId="39" fillId="0" borderId="0" xfId="54" applyFont="1" applyAlignment="1">
      <alignment horizontal="center" vertical="center"/>
    </xf>
    <xf numFmtId="0" fontId="1" fillId="0" borderId="25" xfId="3556" applyBorder="1"/>
    <xf numFmtId="0" fontId="258" fillId="0" borderId="23" xfId="54" applyFont="1" applyBorder="1"/>
    <xf numFmtId="0" fontId="49" fillId="5" borderId="58" xfId="54" applyFont="1" applyFill="1" applyBorder="1" applyAlignment="1">
      <alignment horizontal="center" vertical="center"/>
    </xf>
    <xf numFmtId="0" fontId="49" fillId="5" borderId="58" xfId="54" applyFont="1" applyFill="1" applyBorder="1" applyAlignment="1">
      <alignment horizontal="center" vertical="center" wrapText="1"/>
    </xf>
    <xf numFmtId="0" fontId="39" fillId="0" borderId="58" xfId="54" applyFont="1" applyBorder="1" applyAlignment="1">
      <alignment horizontal="center" vertical="center"/>
    </xf>
    <xf numFmtId="0" fontId="39" fillId="0" borderId="58" xfId="54" applyFont="1" applyBorder="1" applyAlignment="1">
      <alignment horizontal="center" vertical="center" wrapText="1"/>
    </xf>
    <xf numFmtId="0" fontId="39" fillId="0" borderId="0" xfId="54" applyFont="1" applyAlignment="1">
      <alignment horizontal="left" vertical="center" wrapText="1"/>
    </xf>
    <xf numFmtId="0" fontId="39" fillId="0" borderId="0" xfId="3556" applyFont="1" applyAlignment="1">
      <alignment vertical="center"/>
    </xf>
    <xf numFmtId="0" fontId="39" fillId="0" borderId="0" xfId="54" applyFont="1" applyAlignment="1">
      <alignment horizontal="center" vertical="top"/>
    </xf>
    <xf numFmtId="0" fontId="258" fillId="0" borderId="0" xfId="54" applyFont="1" applyAlignment="1">
      <alignment vertical="center"/>
    </xf>
    <xf numFmtId="0" fontId="25" fillId="43" borderId="13" xfId="0" quotePrefix="1" applyFont="1" applyFill="1" applyBorder="1" applyAlignment="1">
      <alignment horizontal="left" vertical="center" wrapText="1"/>
    </xf>
    <xf numFmtId="0" fontId="25" fillId="43" borderId="13" xfId="0" applyFont="1" applyFill="1" applyBorder="1" applyAlignment="1">
      <alignment horizontal="center" vertical="center" wrapText="1"/>
    </xf>
    <xf numFmtId="16" fontId="252" fillId="0" borderId="0" xfId="3551" applyNumberFormat="1" applyFont="1" applyAlignment="1">
      <alignment vertical="center" wrapText="1"/>
    </xf>
    <xf numFmtId="0" fontId="253" fillId="44" borderId="13" xfId="3551" applyFont="1" applyFill="1" applyBorder="1" applyAlignment="1">
      <alignment horizontal="center" vertical="center"/>
    </xf>
    <xf numFmtId="0" fontId="254" fillId="44" borderId="13" xfId="3554" applyFont="1" applyFill="1" applyBorder="1" applyAlignment="1">
      <alignment horizontal="left" vertical="center"/>
    </xf>
    <xf numFmtId="0" fontId="254" fillId="44" borderId="13" xfId="3554" applyFont="1" applyFill="1" applyBorder="1" applyAlignment="1">
      <alignment horizontal="center" vertical="center"/>
    </xf>
    <xf numFmtId="0" fontId="253" fillId="44" borderId="13" xfId="3551" applyFont="1" applyFill="1" applyBorder="1" applyAlignment="1">
      <alignment horizontal="center" vertical="center" wrapText="1"/>
    </xf>
    <xf numFmtId="0" fontId="28" fillId="0" borderId="14" xfId="3551" applyFont="1" applyBorder="1" applyAlignment="1">
      <alignment horizontal="left" vertical="center" wrapText="1"/>
    </xf>
    <xf numFmtId="0" fontId="253" fillId="44" borderId="10" xfId="3551" applyFont="1" applyFill="1" applyBorder="1" applyAlignment="1">
      <alignment horizontal="center" vertical="center" wrapText="1"/>
    </xf>
    <xf numFmtId="0" fontId="255" fillId="0" borderId="59" xfId="3551" applyFont="1" applyBorder="1" applyAlignment="1">
      <alignment horizontal="left" vertical="center" wrapText="1"/>
    </xf>
    <xf numFmtId="0" fontId="255" fillId="0" borderId="19" xfId="3551" applyFont="1" applyBorder="1" applyAlignment="1">
      <alignment horizontal="left" vertical="center" wrapText="1"/>
    </xf>
    <xf numFmtId="0" fontId="255" fillId="0" borderId="60" xfId="3551" applyFont="1" applyBorder="1" applyAlignment="1">
      <alignment horizontal="left" vertical="center" wrapText="1"/>
    </xf>
    <xf numFmtId="0" fontId="255" fillId="0" borderId="61" xfId="3551" applyFont="1" applyBorder="1" applyAlignment="1">
      <alignment horizontal="left" vertical="center" wrapText="1"/>
    </xf>
    <xf numFmtId="0" fontId="255" fillId="0" borderId="62" xfId="3551" applyFont="1" applyBorder="1" applyAlignment="1">
      <alignment horizontal="left" vertical="center" wrapText="1"/>
    </xf>
    <xf numFmtId="0" fontId="255" fillId="0" borderId="63" xfId="3551" applyFont="1" applyBorder="1" applyAlignment="1">
      <alignment horizontal="left" vertical="center" wrapText="1"/>
    </xf>
    <xf numFmtId="0" fontId="255" fillId="0" borderId="64" xfId="3551" applyFont="1" applyBorder="1" applyAlignment="1">
      <alignment horizontal="left" vertical="center" wrapText="1"/>
    </xf>
    <xf numFmtId="0" fontId="255" fillId="0" borderId="65" xfId="3551" applyFont="1" applyBorder="1" applyAlignment="1">
      <alignment horizontal="left" vertical="center" wrapText="1"/>
    </xf>
    <xf numFmtId="1" fontId="28" fillId="2" borderId="0" xfId="0" applyNumberFormat="1" applyFont="1" applyFill="1" applyAlignment="1">
      <alignment vertical="center"/>
    </xf>
    <xf numFmtId="1" fontId="53" fillId="12" borderId="0" xfId="0" applyNumberFormat="1" applyFont="1" applyFill="1" applyAlignment="1">
      <alignment horizontal="left" vertical="center"/>
    </xf>
    <xf numFmtId="0" fontId="23" fillId="2" borderId="13" xfId="0" applyFont="1" applyFill="1" applyBorder="1" applyAlignment="1">
      <alignment horizontal="center" vertical="center" wrapText="1"/>
    </xf>
    <xf numFmtId="1" fontId="23" fillId="0" borderId="13" xfId="0" applyNumberFormat="1" applyFont="1" applyBorder="1" applyAlignment="1">
      <alignment horizontal="center" vertical="center" wrapText="1"/>
    </xf>
    <xf numFmtId="0" fontId="23" fillId="0" borderId="13" xfId="0" applyFont="1" applyBorder="1" applyAlignment="1">
      <alignment horizontal="center" vertical="center"/>
    </xf>
    <xf numFmtId="1" fontId="19" fillId="0" borderId="13" xfId="0" applyNumberFormat="1" applyFont="1" applyBorder="1" applyAlignment="1">
      <alignment horizontal="center" vertical="center" wrapText="1"/>
    </xf>
    <xf numFmtId="165" fontId="23" fillId="0" borderId="13" xfId="0" applyNumberFormat="1" applyFont="1" applyBorder="1" applyAlignment="1">
      <alignment horizontal="center" vertical="center"/>
    </xf>
    <xf numFmtId="0" fontId="23" fillId="0" borderId="13" xfId="0" applyFont="1" applyBorder="1" applyAlignment="1">
      <alignment vertical="center"/>
    </xf>
    <xf numFmtId="1" fontId="263" fillId="0" borderId="13" xfId="0" applyNumberFormat="1" applyFont="1" applyBorder="1" applyAlignment="1">
      <alignment horizontal="center" vertical="center" wrapText="1"/>
    </xf>
    <xf numFmtId="0" fontId="23" fillId="2" borderId="13" xfId="0" applyFont="1" applyFill="1" applyBorder="1" applyAlignment="1">
      <alignment horizontal="center" vertical="center"/>
    </xf>
    <xf numFmtId="1" fontId="19" fillId="2" borderId="13" xfId="0" applyNumberFormat="1" applyFont="1" applyFill="1" applyBorder="1" applyAlignment="1">
      <alignment horizontal="center" vertical="center" wrapText="1"/>
    </xf>
    <xf numFmtId="165" fontId="23" fillId="2" borderId="9" xfId="0" applyNumberFormat="1" applyFont="1" applyFill="1" applyBorder="1" applyAlignment="1">
      <alignment horizontal="center" vertical="center"/>
    </xf>
    <xf numFmtId="165" fontId="23" fillId="2" borderId="13" xfId="0" applyNumberFormat="1" applyFont="1" applyFill="1" applyBorder="1" applyAlignment="1">
      <alignment horizontal="center" vertical="center"/>
    </xf>
    <xf numFmtId="0" fontId="23" fillId="2" borderId="13" xfId="0" applyFont="1" applyFill="1" applyBorder="1" applyAlignment="1">
      <alignment vertical="center"/>
    </xf>
    <xf numFmtId="0" fontId="23" fillId="0" borderId="13" xfId="0" applyFont="1" applyBorder="1" applyAlignment="1">
      <alignment horizontal="center" vertical="center" wrapText="1"/>
    </xf>
    <xf numFmtId="1" fontId="23" fillId="2" borderId="13" xfId="0" applyNumberFormat="1" applyFont="1" applyFill="1" applyBorder="1" applyAlignment="1">
      <alignment horizontal="center" vertical="center" wrapText="1"/>
    </xf>
    <xf numFmtId="0" fontId="216" fillId="2" borderId="0" xfId="0" applyFont="1" applyFill="1" applyAlignment="1">
      <alignment horizontal="left" vertical="center"/>
    </xf>
    <xf numFmtId="0" fontId="266" fillId="0" borderId="0" xfId="0" applyFont="1" applyAlignment="1">
      <alignment vertical="center"/>
    </xf>
    <xf numFmtId="0" fontId="57" fillId="0" borderId="0" xfId="0" applyFont="1" applyAlignment="1">
      <alignment horizontal="left" vertical="center" wrapText="1"/>
    </xf>
    <xf numFmtId="0" fontId="229" fillId="0" borderId="0" xfId="0" applyFont="1" applyAlignment="1">
      <alignment horizontal="left" vertical="top" wrapText="1"/>
    </xf>
    <xf numFmtId="1" fontId="53" fillId="13" borderId="50" xfId="0" applyNumberFormat="1" applyFont="1" applyFill="1" applyBorder="1" applyAlignment="1">
      <alignment horizontal="center" vertical="center" wrapText="1"/>
    </xf>
    <xf numFmtId="0" fontId="53" fillId="13" borderId="51" xfId="0" applyFont="1" applyFill="1" applyBorder="1" applyAlignment="1">
      <alignment horizontal="center" vertical="center" wrapText="1"/>
    </xf>
    <xf numFmtId="0" fontId="53" fillId="13" borderId="52" xfId="0" applyFont="1" applyFill="1" applyBorder="1" applyAlignment="1">
      <alignment horizontal="center" vertical="center" wrapText="1"/>
    </xf>
    <xf numFmtId="1" fontId="264" fillId="0" borderId="14" xfId="0" applyNumberFormat="1" applyFont="1" applyBorder="1" applyAlignment="1">
      <alignment horizontal="center" vertical="center" wrapText="1"/>
    </xf>
    <xf numFmtId="1" fontId="264" fillId="0" borderId="11" xfId="0" applyNumberFormat="1" applyFont="1" applyBorder="1" applyAlignment="1">
      <alignment horizontal="center" vertical="center" wrapText="1"/>
    </xf>
    <xf numFmtId="1" fontId="264" fillId="0" borderId="12" xfId="0" applyNumberFormat="1" applyFont="1" applyBorder="1" applyAlignment="1">
      <alignment horizontal="center" vertical="center" wrapText="1"/>
    </xf>
    <xf numFmtId="0" fontId="28" fillId="2" borderId="14"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1" fontId="28" fillId="2" borderId="14" xfId="0" applyNumberFormat="1" applyFont="1" applyFill="1" applyBorder="1" applyAlignment="1">
      <alignment horizontal="center" vertical="center" wrapText="1"/>
    </xf>
    <xf numFmtId="1" fontId="28" fillId="2" borderId="12" xfId="0" applyNumberFormat="1" applyFont="1" applyFill="1" applyBorder="1" applyAlignment="1">
      <alignment horizontal="center" vertical="center" wrapText="1"/>
    </xf>
    <xf numFmtId="0" fontId="28" fillId="2" borderId="14" xfId="0" applyFont="1" applyFill="1" applyBorder="1" applyAlignment="1">
      <alignment horizontal="center" vertical="center"/>
    </xf>
    <xf numFmtId="0" fontId="28" fillId="2" borderId="11" xfId="0" applyFont="1" applyFill="1" applyBorder="1" applyAlignment="1">
      <alignment horizontal="center" vertical="center"/>
    </xf>
    <xf numFmtId="0" fontId="28" fillId="2" borderId="12" xfId="0" applyFont="1" applyFill="1" applyBorder="1" applyAlignment="1">
      <alignment horizontal="center" vertical="center"/>
    </xf>
    <xf numFmtId="1" fontId="242" fillId="0" borderId="14" xfId="0" applyNumberFormat="1" applyFont="1" applyBorder="1" applyAlignment="1">
      <alignment horizontal="center" vertical="center" wrapText="1"/>
    </xf>
    <xf numFmtId="1" fontId="242" fillId="0" borderId="11" xfId="0" applyNumberFormat="1" applyFont="1" applyBorder="1" applyAlignment="1">
      <alignment horizontal="center" vertical="center" wrapText="1"/>
    </xf>
    <xf numFmtId="1" fontId="242" fillId="0" borderId="12" xfId="0" applyNumberFormat="1" applyFont="1" applyBorder="1" applyAlignment="1">
      <alignment horizontal="center" vertical="center" wrapText="1"/>
    </xf>
    <xf numFmtId="0" fontId="28" fillId="0" borderId="13" xfId="0" applyFont="1" applyBorder="1" applyAlignment="1">
      <alignment horizontal="center" vertical="center" wrapText="1"/>
    </xf>
    <xf numFmtId="0" fontId="20" fillId="5" borderId="17"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3" fillId="2" borderId="53"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8" fillId="0" borderId="53" xfId="0" applyFont="1" applyBorder="1" applyAlignment="1">
      <alignment horizontal="center" vertical="center" wrapText="1"/>
    </xf>
    <xf numFmtId="0" fontId="28" fillId="0" borderId="29" xfId="0" applyFont="1" applyBorder="1" applyAlignment="1">
      <alignment horizontal="center" vertical="center" wrapText="1"/>
    </xf>
    <xf numFmtId="0" fontId="35" fillId="2" borderId="0" xfId="0" applyFont="1" applyFill="1" applyAlignment="1">
      <alignment horizontal="center" vertical="center"/>
    </xf>
    <xf numFmtId="0" fontId="28" fillId="2" borderId="13" xfId="0" applyFont="1" applyFill="1" applyBorder="1" applyAlignment="1">
      <alignment horizontal="center" vertical="center" wrapText="1"/>
    </xf>
    <xf numFmtId="0" fontId="28" fillId="2" borderId="13" xfId="0" applyFont="1" applyFill="1" applyBorder="1" applyAlignment="1">
      <alignment horizontal="center" vertical="center"/>
    </xf>
    <xf numFmtId="0" fontId="35" fillId="2" borderId="14"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20" fillId="10" borderId="13" xfId="0" applyFont="1" applyFill="1" applyBorder="1" applyAlignment="1">
      <alignment horizontal="center" vertical="center"/>
    </xf>
    <xf numFmtId="15" fontId="25" fillId="0" borderId="1" xfId="0" quotePrefix="1" applyNumberFormat="1" applyFont="1" applyBorder="1" applyAlignment="1">
      <alignment horizontal="left" vertical="center"/>
    </xf>
    <xf numFmtId="15" fontId="25" fillId="0" borderId="1" xfId="0" applyNumberFormat="1" applyFont="1" applyBorder="1" applyAlignment="1">
      <alignment horizontal="left" vertical="center"/>
    </xf>
    <xf numFmtId="0" fontId="25" fillId="0" borderId="1" xfId="0" applyFont="1" applyBorder="1" applyAlignment="1">
      <alignment horizontal="left" vertical="center" wrapText="1"/>
    </xf>
    <xf numFmtId="0" fontId="25" fillId="2" borderId="1" xfId="0" applyFont="1" applyFill="1" applyBorder="1" applyAlignment="1">
      <alignment horizontal="center" vertical="center"/>
    </xf>
    <xf numFmtId="0" fontId="21" fillId="0" borderId="13" xfId="0" applyFont="1" applyBorder="1" applyAlignment="1">
      <alignment horizontal="center" vertical="center"/>
    </xf>
    <xf numFmtId="0" fontId="21" fillId="0" borderId="13" xfId="0" quotePrefix="1" applyFont="1" applyBorder="1" applyAlignment="1">
      <alignment horizontal="center" vertical="center"/>
    </xf>
    <xf numFmtId="16" fontId="21" fillId="0" borderId="13" xfId="0" quotePrefix="1" applyNumberFormat="1" applyFont="1" applyBorder="1" applyAlignment="1">
      <alignment horizontal="center" vertical="center"/>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0" xfId="0" applyFont="1" applyAlignment="1">
      <alignment horizontal="center" vertical="center" wrapText="1"/>
    </xf>
    <xf numFmtId="0" fontId="19" fillId="0" borderId="26"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1" xfId="0" applyFont="1" applyBorder="1" applyAlignment="1">
      <alignment horizontal="center" vertical="center" wrapText="1"/>
    </xf>
    <xf numFmtId="164" fontId="25" fillId="0" borderId="1" xfId="0" quotePrefix="1" applyNumberFormat="1" applyFont="1" applyBorder="1" applyAlignment="1">
      <alignment horizontal="left" vertical="center"/>
    </xf>
    <xf numFmtId="0" fontId="27" fillId="0" borderId="14" xfId="0" quotePrefix="1" applyFont="1" applyBorder="1" applyAlignment="1">
      <alignment horizontal="center" vertical="center"/>
    </xf>
    <xf numFmtId="0" fontId="27" fillId="0" borderId="11" xfId="0" quotePrefix="1" applyFont="1" applyBorder="1" applyAlignment="1">
      <alignment horizontal="center" vertical="center"/>
    </xf>
    <xf numFmtId="0" fontId="29" fillId="2" borderId="27" xfId="0" applyFont="1" applyFill="1" applyBorder="1" applyAlignment="1">
      <alignment horizontal="left" vertical="center"/>
    </xf>
    <xf numFmtId="0" fontId="20" fillId="5" borderId="15"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3" fillId="0" borderId="13" xfId="0" applyFont="1" applyBorder="1" applyAlignment="1">
      <alignment horizontal="center" vertical="center" wrapText="1"/>
    </xf>
    <xf numFmtId="0" fontId="20" fillId="5" borderId="49" xfId="0" applyFont="1" applyFill="1" applyBorder="1" applyAlignment="1">
      <alignment horizontal="center" vertical="center"/>
    </xf>
    <xf numFmtId="0" fontId="20" fillId="5" borderId="7" xfId="0" applyFont="1" applyFill="1" applyBorder="1" applyAlignment="1">
      <alignment horizontal="center" vertical="center"/>
    </xf>
    <xf numFmtId="0" fontId="34" fillId="41" borderId="14" xfId="0" quotePrefix="1" applyFont="1" applyFill="1" applyBorder="1" applyAlignment="1">
      <alignment horizontal="center" vertical="center" wrapText="1"/>
    </xf>
    <xf numFmtId="0" fontId="34" fillId="41" borderId="11" xfId="0" quotePrefix="1" applyFont="1" applyFill="1" applyBorder="1" applyAlignment="1">
      <alignment horizontal="center" vertical="center" wrapText="1"/>
    </xf>
    <xf numFmtId="0" fontId="34" fillId="41" borderId="12" xfId="0" quotePrefix="1" applyFont="1" applyFill="1" applyBorder="1" applyAlignment="1">
      <alignment horizontal="center" vertical="center" wrapText="1"/>
    </xf>
    <xf numFmtId="0" fontId="27" fillId="0" borderId="14" xfId="0" applyFont="1" applyBorder="1" applyAlignment="1">
      <alignment horizontal="center" vertical="center"/>
    </xf>
    <xf numFmtId="0" fontId="27" fillId="0" borderId="11" xfId="0" applyFont="1" applyBorder="1" applyAlignment="1">
      <alignment horizontal="center" vertical="center"/>
    </xf>
    <xf numFmtId="0" fontId="27" fillId="0" borderId="12" xfId="0" applyFont="1" applyBorder="1" applyAlignment="1">
      <alignment horizontal="center" vertical="center"/>
    </xf>
    <xf numFmtId="0" fontId="33" fillId="9" borderId="14"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42" fillId="3" borderId="53" xfId="0" applyFont="1" applyFill="1" applyBorder="1" applyAlignment="1">
      <alignment horizontal="center" vertical="center" wrapText="1"/>
    </xf>
    <xf numFmtId="0" fontId="42" fillId="3" borderId="28" xfId="0" applyFont="1" applyFill="1" applyBorder="1" applyAlignment="1">
      <alignment horizontal="center" vertical="center" wrapText="1"/>
    </xf>
    <xf numFmtId="0" fontId="42" fillId="3" borderId="29" xfId="0" applyFont="1" applyFill="1" applyBorder="1" applyAlignment="1">
      <alignment horizontal="center" vertical="center" wrapText="1"/>
    </xf>
    <xf numFmtId="0" fontId="31" fillId="0" borderId="14"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4" fillId="2" borderId="13"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3" borderId="11" xfId="0" applyFont="1" applyFill="1" applyBorder="1" applyAlignment="1">
      <alignment horizontal="center" vertical="center" wrapText="1"/>
    </xf>
    <xf numFmtId="0" fontId="42" fillId="3" borderId="12" xfId="0" applyFont="1" applyFill="1" applyBorder="1" applyAlignment="1">
      <alignment horizontal="center" vertical="center" wrapText="1"/>
    </xf>
    <xf numFmtId="12" fontId="23" fillId="0" borderId="14" xfId="0" quotePrefix="1" applyNumberFormat="1" applyFont="1" applyBorder="1" applyAlignment="1">
      <alignment horizontal="center" vertical="center" wrapText="1"/>
    </xf>
    <xf numFmtId="12" fontId="23" fillId="0" borderId="11" xfId="0" quotePrefix="1" applyNumberFormat="1" applyFont="1" applyBorder="1" applyAlignment="1">
      <alignment horizontal="center" vertical="center" wrapText="1"/>
    </xf>
    <xf numFmtId="12" fontId="23" fillId="0" borderId="12" xfId="0" quotePrefix="1" applyNumberFormat="1" applyFont="1" applyBorder="1" applyAlignment="1">
      <alignment horizontal="center" vertical="center" wrapText="1"/>
    </xf>
    <xf numFmtId="0" fontId="19" fillId="3" borderId="0" xfId="0" applyFont="1" applyFill="1" applyAlignment="1">
      <alignment horizontal="left" vertical="center" wrapText="1"/>
    </xf>
    <xf numFmtId="0" fontId="19" fillId="3" borderId="26" xfId="0" applyFont="1" applyFill="1" applyBorder="1" applyAlignment="1">
      <alignment horizontal="left" vertical="center" wrapText="1"/>
    </xf>
    <xf numFmtId="0" fontId="34" fillId="2" borderId="14"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5" fillId="0" borderId="14" xfId="0" quotePrefix="1" applyFont="1" applyBorder="1" applyAlignment="1">
      <alignment horizontal="center" vertical="center" wrapText="1"/>
    </xf>
    <xf numFmtId="0" fontId="35" fillId="0" borderId="11" xfId="0" quotePrefix="1" applyFont="1" applyBorder="1" applyAlignment="1">
      <alignment horizontal="center" vertical="center" wrapText="1"/>
    </xf>
    <xf numFmtId="0" fontId="28" fillId="2" borderId="53"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3" fillId="0" borderId="53" xfId="0" applyFont="1" applyBorder="1" applyAlignment="1">
      <alignment horizontal="center" vertical="center" wrapText="1"/>
    </xf>
    <xf numFmtId="0" fontId="23" fillId="0" borderId="29" xfId="0" applyFont="1" applyBorder="1" applyAlignment="1">
      <alignment horizontal="center" vertical="center" wrapText="1"/>
    </xf>
    <xf numFmtId="0" fontId="34" fillId="0" borderId="14" xfId="0" quotePrefix="1" applyFont="1" applyBorder="1" applyAlignment="1">
      <alignment horizontal="center" vertical="center" wrapText="1"/>
    </xf>
    <xf numFmtId="0" fontId="34" fillId="0" borderId="11" xfId="0" quotePrefix="1" applyFont="1" applyBorder="1" applyAlignment="1">
      <alignment horizontal="center" vertical="center" wrapText="1"/>
    </xf>
    <xf numFmtId="0" fontId="34" fillId="0" borderId="12" xfId="0" quotePrefix="1" applyFont="1" applyBorder="1" applyAlignment="1">
      <alignment horizontal="center" vertical="center" wrapText="1"/>
    </xf>
    <xf numFmtId="0" fontId="36" fillId="0" borderId="0" xfId="2" applyFont="1" applyAlignment="1">
      <alignment horizontal="center" vertical="center"/>
    </xf>
    <xf numFmtId="1" fontId="32" fillId="5" borderId="14" xfId="2" applyNumberFormat="1" applyFont="1" applyFill="1" applyBorder="1" applyAlignment="1">
      <alignment horizontal="center" vertical="center" wrapText="1"/>
    </xf>
    <xf numFmtId="1" fontId="32" fillId="5" borderId="12" xfId="2" applyNumberFormat="1" applyFont="1" applyFill="1" applyBorder="1" applyAlignment="1">
      <alignment horizontal="center" vertical="center" wrapText="1"/>
    </xf>
    <xf numFmtId="0" fontId="214" fillId="0" borderId="14" xfId="2" quotePrefix="1" applyFont="1" applyBorder="1" applyAlignment="1">
      <alignment horizontal="center" vertical="center" wrapText="1"/>
    </xf>
    <xf numFmtId="0" fontId="214" fillId="0" borderId="12" xfId="2" quotePrefix="1" applyFont="1" applyBorder="1" applyAlignment="1">
      <alignment horizontal="center" vertical="center" wrapText="1"/>
    </xf>
    <xf numFmtId="1" fontId="25" fillId="5" borderId="13" xfId="2" applyNumberFormat="1" applyFont="1" applyFill="1" applyBorder="1" applyAlignment="1">
      <alignment horizontal="center" vertical="center" wrapText="1"/>
    </xf>
    <xf numFmtId="0" fontId="33" fillId="0" borderId="13" xfId="2" applyFont="1" applyBorder="1" applyAlignment="1">
      <alignment horizontal="center" vertical="center"/>
    </xf>
    <xf numFmtId="1" fontId="32" fillId="0" borderId="14" xfId="2" applyNumberFormat="1" applyFont="1" applyBorder="1" applyAlignment="1">
      <alignment horizontal="center" vertical="center" wrapText="1"/>
    </xf>
    <xf numFmtId="1" fontId="32" fillId="0" borderId="12" xfId="2" applyNumberFormat="1" applyFont="1" applyBorder="1" applyAlignment="1">
      <alignment horizontal="center" vertical="center" wrapText="1"/>
    </xf>
    <xf numFmtId="0" fontId="32" fillId="5" borderId="14" xfId="2" applyFont="1" applyFill="1" applyBorder="1" applyAlignment="1">
      <alignment horizontal="center" vertical="center" wrapText="1"/>
    </xf>
    <xf numFmtId="0" fontId="32" fillId="5" borderId="12" xfId="2" applyFont="1" applyFill="1" applyBorder="1" applyAlignment="1">
      <alignment horizontal="center" vertical="center" wrapText="1"/>
    </xf>
    <xf numFmtId="0" fontId="33" fillId="0" borderId="14" xfId="2" applyFont="1" applyBorder="1" applyAlignment="1">
      <alignment horizontal="center" vertical="center"/>
    </xf>
    <xf numFmtId="0" fontId="33" fillId="0" borderId="12" xfId="2" applyFont="1" applyBorder="1" applyAlignment="1">
      <alignment horizontal="center" vertical="center"/>
    </xf>
    <xf numFmtId="1" fontId="25" fillId="5" borderId="14" xfId="2" applyNumberFormat="1" applyFont="1" applyFill="1" applyBorder="1" applyAlignment="1">
      <alignment horizontal="center" vertical="center" wrapText="1"/>
    </xf>
    <xf numFmtId="1" fontId="25" fillId="5" borderId="12" xfId="2" applyNumberFormat="1" applyFont="1" applyFill="1" applyBorder="1" applyAlignment="1">
      <alignment horizontal="center" vertical="center" wrapText="1"/>
    </xf>
    <xf numFmtId="0" fontId="233" fillId="0" borderId="0" xfId="0" applyFont="1" applyAlignment="1">
      <alignment horizontal="center" vertical="center"/>
    </xf>
    <xf numFmtId="0" fontId="232" fillId="0" borderId="0" xfId="0" applyFont="1" applyAlignment="1">
      <alignment horizontal="left"/>
    </xf>
    <xf numFmtId="0" fontId="237" fillId="3" borderId="0" xfId="0" applyFont="1" applyFill="1" applyAlignment="1">
      <alignment horizontal="left" vertical="center" wrapText="1"/>
    </xf>
    <xf numFmtId="0" fontId="49" fillId="5" borderId="58" xfId="54" applyFont="1" applyFill="1" applyBorder="1" applyAlignment="1">
      <alignment horizontal="center" vertical="center"/>
    </xf>
    <xf numFmtId="0" fontId="39" fillId="5" borderId="58" xfId="54" applyFont="1" applyFill="1" applyBorder="1" applyAlignment="1">
      <alignment horizontal="left" vertical="center"/>
    </xf>
    <xf numFmtId="0" fontId="39" fillId="0" borderId="5" xfId="54" applyFont="1" applyBorder="1" applyAlignment="1">
      <alignment vertical="center"/>
    </xf>
    <xf numFmtId="0" fontId="39" fillId="0" borderId="5" xfId="54" applyFont="1" applyBorder="1" applyAlignment="1">
      <alignment horizontal="left" vertical="center"/>
    </xf>
    <xf numFmtId="0" fontId="39" fillId="0" borderId="58" xfId="54" applyFont="1" applyBorder="1" applyAlignment="1">
      <alignment horizontal="left" vertical="center" wrapText="1"/>
    </xf>
    <xf numFmtId="0" fontId="39" fillId="0" borderId="0" xfId="54" applyFont="1" applyAlignment="1">
      <alignment horizontal="left" vertical="center" wrapText="1"/>
    </xf>
    <xf numFmtId="0" fontId="39" fillId="0" borderId="58" xfId="54" applyFont="1" applyBorder="1" applyAlignment="1">
      <alignment horizontal="center" vertical="center"/>
    </xf>
    <xf numFmtId="0" fontId="27" fillId="0" borderId="58" xfId="54" applyFont="1" applyBorder="1" applyAlignment="1">
      <alignment vertical="center" wrapText="1"/>
    </xf>
    <xf numFmtId="0" fontId="49" fillId="0" borderId="58" xfId="54" applyFont="1" applyBorder="1" applyAlignment="1">
      <alignment vertical="center" wrapText="1"/>
    </xf>
  </cellXfs>
  <cellStyles count="3557">
    <cellStyle name="_x0001_" xfId="63" xr:uid="{D73392FF-0309-40F6-82F4-0CF865583A62}"/>
    <cellStyle name="_x0001_ 2" xfId="64" xr:uid="{97929D51-27C5-4821-9A7B-B6D82CB7C13C}"/>
    <cellStyle name="_x0001_ 2 2" xfId="65" xr:uid="{D4E4B8CD-BCE6-4AB6-B1B5-339DB96AC9AE}"/>
    <cellStyle name="_x0001_ 3" xfId="66" xr:uid="{D4D5FCE9-AAA3-4C3E-9024-5298CBAD1060}"/>
    <cellStyle name="." xfId="67" xr:uid="{5771A5E1-8AEB-48B5-860F-A5D0CCC862AB}"/>
    <cellStyle name=". 2" xfId="68" xr:uid="{51047900-0E7D-4AE7-87CA-B98642EB241E}"/>
    <cellStyle name="??" xfId="69" xr:uid="{A0EF5CDC-1172-43AC-AEB2-A7095DA2946E}"/>
    <cellStyle name="?? [0.00]_PRODUCT DETAIL Q1" xfId="70" xr:uid="{9D0E371C-1398-41CF-B0C9-7FB0F83FB6C4}"/>
    <cellStyle name="?? [0]" xfId="71" xr:uid="{59D14733-4A06-41A1-AEB5-D8C721E4A157}"/>
    <cellStyle name="?? [0] 2" xfId="72" xr:uid="{F7035E1C-A0DA-4B8F-83C6-446DAD683AB6}"/>
    <cellStyle name="?? [0] 2 2" xfId="73" xr:uid="{274AE7CA-9CB0-4F12-9C20-3AA4CEFAB368}"/>
    <cellStyle name="?? [0] 3" xfId="74" xr:uid="{E2DA8EF5-074F-468B-A6ED-C53233E4CD7C}"/>
    <cellStyle name="?? [0] 3 2" xfId="75" xr:uid="{58A0034A-F790-466C-8068-44DC7E119054}"/>
    <cellStyle name="?? 10" xfId="76" xr:uid="{093D65EB-8CBC-435C-BC7B-8A498398E460}"/>
    <cellStyle name="?? 10 2" xfId="77" xr:uid="{053B4CDC-81D9-4705-A631-22B873B153AB}"/>
    <cellStyle name="?? 11" xfId="78" xr:uid="{05CAD83C-8196-4252-8CBC-36A3BF403F9F}"/>
    <cellStyle name="?? 11 2" xfId="79" xr:uid="{E529A4B8-D2FC-4DD0-A235-5B3AE2FF2EE9}"/>
    <cellStyle name="?? 11 3" xfId="80" xr:uid="{BE633BBB-8CD4-491E-9FAB-F5BB65BD1B3C}"/>
    <cellStyle name="?? 12" xfId="81" xr:uid="{9C8583A2-6ADB-4A6D-87BC-B3E60EC2FC7C}"/>
    <cellStyle name="?? 12 2" xfId="82" xr:uid="{D2D3C2C2-9BC9-4A32-A4A2-3C19AE9D8114}"/>
    <cellStyle name="?? 13" xfId="83" xr:uid="{A1541BC9-0677-48C8-A6E7-F869B3B65910}"/>
    <cellStyle name="?? 14" xfId="84" xr:uid="{F4B5B54A-0E7B-4ECE-85A9-3B5073FE29A9}"/>
    <cellStyle name="?? 15" xfId="85" xr:uid="{50F0536A-9CA1-406A-B438-7BA758D69312}"/>
    <cellStyle name="?? 16" xfId="86" xr:uid="{043A9BF9-D1D1-4AB7-9D31-87EC817A8D84}"/>
    <cellStyle name="?? 2" xfId="87" xr:uid="{79196C1B-EE32-4B99-BDE7-5F847EA37D6A}"/>
    <cellStyle name="?? 2 2" xfId="88" xr:uid="{25339996-C75A-494D-823A-6FB11D4AE792}"/>
    <cellStyle name="?? 3" xfId="89" xr:uid="{EF204722-C8FB-47D5-B641-C3C16582652B}"/>
    <cellStyle name="?? 3 2" xfId="90" xr:uid="{C246B4AC-66F6-4DE2-8C0F-9213B8135A0A}"/>
    <cellStyle name="?? 4" xfId="91" xr:uid="{87EDFEFC-5402-4805-B845-90B774EE63ED}"/>
    <cellStyle name="?? 4 2" xfId="92" xr:uid="{B3521396-3AA7-40AC-BF6F-E7574BAD2C33}"/>
    <cellStyle name="?? 5" xfId="93" xr:uid="{011D136B-6AD5-41DA-8130-22424A90F4E8}"/>
    <cellStyle name="?? 5 2" xfId="94" xr:uid="{DF724E0B-6E66-4673-8162-F596C4F71E3F}"/>
    <cellStyle name="?? 6" xfId="95" xr:uid="{25992596-71FC-4409-9C78-3D19DD5015EE}"/>
    <cellStyle name="?? 6 2" xfId="96" xr:uid="{8E6C629B-DBC7-4141-AE5B-BA1EF22587ED}"/>
    <cellStyle name="?? 7" xfId="97" xr:uid="{8AE1DD87-EF81-462E-B890-273FDC7010FA}"/>
    <cellStyle name="?? 7 2" xfId="98" xr:uid="{F368C2CD-D5AC-4A45-9624-E13DCE6ABD18}"/>
    <cellStyle name="?? 8" xfId="99" xr:uid="{B3F84A22-E5FD-4090-9575-3ABF3191EBFB}"/>
    <cellStyle name="?? 8 2" xfId="100" xr:uid="{1B98ABC8-5CA3-46D7-B9F6-C0A51BE64D5F}"/>
    <cellStyle name="?? 9" xfId="101" xr:uid="{2D490ACE-DCB1-4F29-89FD-6433F907F18E}"/>
    <cellStyle name="?? 9 2" xfId="102" xr:uid="{BC0D3E34-8E01-4AC4-B4AA-986A3BABB851}"/>
    <cellStyle name="???? [0.00]_PRODUCT DETAIL Q1" xfId="103" xr:uid="{611DCE99-8C66-46E1-BA39-DF55FA67307A}"/>
    <cellStyle name="????_PRODUCT DETAIL Q1" xfId="104" xr:uid="{73741D79-64AE-4A7A-BBA8-8AE20F3D7199}"/>
    <cellStyle name="???[0]_Book1" xfId="105" xr:uid="{0FF5E4CE-6E00-4C1E-9930-7596E7E0899E}"/>
    <cellStyle name="???_95" xfId="106" xr:uid="{3762B96C-B947-455F-8C68-A54604B5E8AE}"/>
    <cellStyle name="??_(????)??????" xfId="107" xr:uid="{EB518584-C5CE-4A84-AC2E-6AA0F284A7E9}"/>
    <cellStyle name="_?_BOOKSHIP" xfId="108" xr:uid="{A440BBE0-F72F-4DE3-8A50-B4B55CA2C9C3}"/>
    <cellStyle name="_?_BOOKSHIP 2" xfId="109" xr:uid="{8127AD97-D388-4E21-8C27-D3830235CB2F}"/>
    <cellStyle name="_?_BOOKSHIP 2 2" xfId="110" xr:uid="{5E9D135B-FD4F-4484-95D2-2B6CFAEC1932}"/>
    <cellStyle name="_?_BOOKSHIP 2 3" xfId="111" xr:uid="{17B0C467-5887-4274-85AD-717BC0414123}"/>
    <cellStyle name="_?_BOOKSHIP 3" xfId="112" xr:uid="{55F487E0-B982-43FA-ADFC-6FDFC3FFE3AC}"/>
    <cellStyle name="_?_BOOKSHIP 4" xfId="113" xr:uid="{9F0A4328-8B9D-4128-A8E7-14BDBE151314}"/>
    <cellStyle name="_?_BOOKSHIP_Copy of #1542-1-revised quotation (2)" xfId="114" xr:uid="{DF556D7D-8A60-4B66-BED2-432386C64934}"/>
    <cellStyle name="_?_BOOKSHIP_Copy of #1542-1-revised quotation (2) 2" xfId="115" xr:uid="{AFDFEF2D-25B1-4541-8D5F-15C2D801D1BB}"/>
    <cellStyle name="_?_BOOKSHIP_Copy of #1542-1-revised quotation (2) 2 2" xfId="116" xr:uid="{CD61DFA5-67B3-4A30-8D2B-6238563EECC7}"/>
    <cellStyle name="_?_BOOKSHIP_Copy of #1542-1-revised quotation (2) 2 3" xfId="117" xr:uid="{9ED31195-0C5E-4DD1-86F6-1DA20494517E}"/>
    <cellStyle name="_?_BOOKSHIP_Copy of #1542-1-revised quotation (2) 3" xfId="118" xr:uid="{74208CFE-FB5A-4F10-A083-EE63F6A3D4B7}"/>
    <cellStyle name="_?_BOOKSHIP_Copy of #1542-1-revised quotation (2) 4" xfId="119" xr:uid="{47E5D2E2-F550-4D45-BC6F-295D05AF527E}"/>
    <cellStyle name="_?_BOOKSHIP_Copy of #1542-1-revised quotation (2)_Copy of the status of KOTAI fabric 21-10" xfId="120" xr:uid="{ED98B13B-56E6-4DFF-9B64-5218E4000B80}"/>
    <cellStyle name="_?_BOOKSHIP_Copy of #1542-1-revised quotation (2)_The composition of fabric" xfId="121" xr:uid="{58120AF9-DFE6-49E0-A08A-F5EA5FDA4E10}"/>
    <cellStyle name="_?_BOOKSHIP_Copy of #1542-1-revised quotation (2)_The composition of fabric 2" xfId="122" xr:uid="{7E93C617-09E9-40E6-9C86-D304F8E83188}"/>
    <cellStyle name="_?_BOOKSHIP_Copy of #1542-1-revised quotation (2)_TROISE FILL" xfId="123" xr:uid="{2C55D3E7-C722-4117-A2B1-A51ABC40EE66}"/>
    <cellStyle name="_?_BOOKSHIP_SMS TO CHINA" xfId="124" xr:uid="{8189C1C6-3302-400F-9923-DC41EE11BD18}"/>
    <cellStyle name="_?_BOOKSHIP_SMS TO CHINA 2" xfId="125" xr:uid="{23C25FD7-9B3D-42A4-9B80-C3C03A674366}"/>
    <cellStyle name="__ [0.00]_PRODUCT DETAIL Q1" xfId="126" xr:uid="{CE5D99AD-2903-4E58-ABB9-D1AD53796653}"/>
    <cellStyle name="__ [0.00]_PRODUCT DETAIL Q1 2" xfId="127" xr:uid="{D19967B7-CE03-4D19-A58F-40DA3C90E8C7}"/>
    <cellStyle name="__ [0.00]_PRODUCT DETAIL Q1 2 2" xfId="128" xr:uid="{8E82A0DC-5D20-45E4-A5A7-1D5014F96974}"/>
    <cellStyle name="__ [0.00]_PRODUCT DETAIL Q1 2 3" xfId="129" xr:uid="{B1A3D46E-2973-479D-81B2-27C1EE13BC52}"/>
    <cellStyle name="__ [0.00]_PRODUCT DETAIL Q1 3" xfId="130" xr:uid="{678C8777-F5AD-4BE3-923E-78303D5D4384}"/>
    <cellStyle name="__ [0.00]_PRODUCT DETAIL Q1 4" xfId="131" xr:uid="{4EA0860E-C6D4-4C52-AE72-58ED30A8EEA5}"/>
    <cellStyle name="__ [0]_1202" xfId="132" xr:uid="{4A1C19FA-C362-4268-9A23-36B546024824}"/>
    <cellStyle name="__ [0]_1202 2" xfId="133" xr:uid="{B79870F6-A9FF-45C4-9730-91B8F3422B1B}"/>
    <cellStyle name="__ [0]_1202 2 2" xfId="134" xr:uid="{AC467878-4C74-4468-A4CC-3B930762B9DB}"/>
    <cellStyle name="__ [0]_1202 3" xfId="135" xr:uid="{D130B92D-0C91-4CA2-AACA-5E62E33D317B}"/>
    <cellStyle name="__ [0]_1202 3 2" xfId="136" xr:uid="{054ED3B8-F065-4D70-B6FD-438F0D4B2E2F}"/>
    <cellStyle name="__ [0]_1202_Result Red Store Jun" xfId="137" xr:uid="{8C077FDF-DA7D-4935-9D04-3059F1F350FD}"/>
    <cellStyle name="__ [0]_1202_Result Red Store Jun 2" xfId="138" xr:uid="{31D07422-EE16-4E09-B283-2EC855871A3D}"/>
    <cellStyle name="__ [0]_1202_Result Red Store Jun 2 2" xfId="139" xr:uid="{445BA3EA-2B27-48A4-A95D-DDC490BEA56B}"/>
    <cellStyle name="__ [0]_1202_Result Red Store Jun_SMS TO CHINA" xfId="140" xr:uid="{10C1F927-4A31-4394-8705-5FA4DB1190C0}"/>
    <cellStyle name="__ [0]_1202_Result Red Store Jun_SMS TO CHINA 2" xfId="141" xr:uid="{482A12B8-9191-48F2-B291-DAFFBB239C27}"/>
    <cellStyle name="__ [0]_1202_SMS TO CHINA" xfId="142" xr:uid="{ED476ED8-97E4-4167-92A9-C22B6FEE54D1}"/>
    <cellStyle name="__ [0]_1202_SMS TO CHINA 2" xfId="143" xr:uid="{1707F074-2186-40DB-B9E0-01C5445BA3E3}"/>
    <cellStyle name="__ [0]_Book1" xfId="144" xr:uid="{0B2AF4B4-25E5-4AE5-ADCA-61981ACC0DFB}"/>
    <cellStyle name="__ [0]_Book1 2" xfId="145" xr:uid="{2906BDDC-78EA-43E9-9F42-D04170112D1C}"/>
    <cellStyle name="__ [0]_Book1 2 2" xfId="146" xr:uid="{A41209DD-5F17-4A8E-965A-5CF5C1E89AEA}"/>
    <cellStyle name="__ [0]_Book1 3" xfId="147" xr:uid="{72BC8D1A-A99B-4A31-8192-AD9717D8FBF0}"/>
    <cellStyle name="___(____)______" xfId="148" xr:uid="{F775F8F3-7579-42F4-A0BB-A47773152307}"/>
    <cellStyle name="___(____)______ 2" xfId="149" xr:uid="{CF12B570-ADA6-4189-8415-3E2065EF9457}"/>
    <cellStyle name="___(____)______ 2 2" xfId="150" xr:uid="{4286F506-6D4B-4125-9589-9484C0F72EC2}"/>
    <cellStyle name="___(____)______ 2 3" xfId="151" xr:uid="{AB26BCDB-4F2B-428C-B65D-3AB64527EFD3}"/>
    <cellStyle name="___(____)______ 3" xfId="152" xr:uid="{F82AC321-7536-4D1C-BEEF-D410A66887C0}"/>
    <cellStyle name="___(____)______ 4" xfId="153" xr:uid="{32A2B334-9957-4782-A1C0-E2F53AEA070D}"/>
    <cellStyle name="___(____)_______SMS TO CHINA" xfId="154" xr:uid="{1601E962-993D-4995-B1B1-DCF816B35FA3}"/>
    <cellStyle name="___(____)_______SMS TO CHINA 2" xfId="155" xr:uid="{98F771C7-4E44-4EF5-8E4C-0F92CA567C89}"/>
    <cellStyle name="___[0]_Book1" xfId="156" xr:uid="{FBC4A856-402F-47CA-9136-0942BE23D5B1}"/>
    <cellStyle name="___[0]_Book1 2" xfId="157" xr:uid="{FC1A94FA-A40F-4368-9686-1F4034667C62}"/>
    <cellStyle name="___[0]_Book1 2 2" xfId="158" xr:uid="{498BE625-9C95-4EEC-81DF-83D6BD4F86D4}"/>
    <cellStyle name="___[0]_Book1 3" xfId="159" xr:uid="{F725C6C0-D19D-4C85-B703-D51544210D8C}"/>
    <cellStyle name="____ [0.00]_PRODUCT DETAIL Q1" xfId="160" xr:uid="{2BFD9362-E69F-4ED4-8FDB-905F35DCBDFF}"/>
    <cellStyle name="____ [0.00]_PRODUCT DETAIL Q1 2" xfId="161" xr:uid="{15106467-A30B-4770-A25E-84D5A51E7683}"/>
    <cellStyle name="____ [0.00]_PRODUCT DETAIL Q1 2 2" xfId="162" xr:uid="{24C9A8B3-67F4-48D5-9603-F516FAC7535F}"/>
    <cellStyle name="_____PRODUCT DETAIL Q1" xfId="163" xr:uid="{630FA338-33EB-4230-AED4-7F4A1A7EC649}"/>
    <cellStyle name="_____PRODUCT DETAIL Q1 2" xfId="164" xr:uid="{8F781348-8B7F-43A8-BEC0-EC2C2009991B}"/>
    <cellStyle name="_____PRODUCT DETAIL Q1 2 2" xfId="165" xr:uid="{6551A717-3F31-4468-A1C2-4117D301BD0D}"/>
    <cellStyle name="____95" xfId="166" xr:uid="{8B42259C-4FC9-4252-B716-E172F7B6C29C}"/>
    <cellStyle name="____95 2" xfId="167" xr:uid="{59887173-39E4-4019-9BFB-8E4ACF00E269}"/>
    <cellStyle name="____95 2 2" xfId="168" xr:uid="{42A97AA1-0B2C-46B6-9893-F72170A27E6F}"/>
    <cellStyle name="____Book1" xfId="169" xr:uid="{9951D85F-B425-4601-A405-9DDCF0E8389F}"/>
    <cellStyle name="____Book1 2" xfId="170" xr:uid="{C53D2C6B-124F-4915-8635-B464210ED42F}"/>
    <cellStyle name="____Book1 2 2" xfId="171" xr:uid="{D91F4AC0-EFAF-47D5-B714-238CE5BA811E}"/>
    <cellStyle name="____Book1 3" xfId="172" xr:uid="{EC52E91B-6754-4B84-9168-A9F89889E7D2}"/>
    <cellStyle name="___1202" xfId="173" xr:uid="{AD46AF74-F176-4102-9C0F-695229E68654}"/>
    <cellStyle name="___1202 2" xfId="174" xr:uid="{CCB54A6E-8AAB-4C31-9D83-B61731ED183A}"/>
    <cellStyle name="___1202 2 2" xfId="175" xr:uid="{E2C85081-3181-4EC3-9193-8F208EFBD787}"/>
    <cellStyle name="___1202 3" xfId="176" xr:uid="{49599720-9CBE-436D-84BD-D05CE4EC61D3}"/>
    <cellStyle name="___1202 3 2" xfId="177" xr:uid="{9152C2CD-8825-4FEE-90AF-C57B287F2DC8}"/>
    <cellStyle name="___1202_Result Red Store Jun" xfId="178" xr:uid="{C6ADAF4A-A5BF-4249-9D97-98A898093101}"/>
    <cellStyle name="___1202_Result Red Store Jun 2" xfId="179" xr:uid="{FC81A044-3499-47EF-A828-FB2550FB3428}"/>
    <cellStyle name="___1202_Result Red Store Jun 2 2" xfId="180" xr:uid="{5CF1A66D-3BD2-4677-B26C-FE4DAAFCD173}"/>
    <cellStyle name="___1202_Result Red Store Jun_1" xfId="181" xr:uid="{10DA98F9-CF87-488D-A5A4-CDB2530A26F4}"/>
    <cellStyle name="___1202_Result Red Store Jun_1 2" xfId="182" xr:uid="{3BA28CB8-55E7-424C-A88A-9A69D57198ED}"/>
    <cellStyle name="___1202_Result Red Store Jun_1 2 2" xfId="183" xr:uid="{A282D20D-E39D-4152-9136-FB7AD78984F8}"/>
    <cellStyle name="___1202_Result Red Store Jun_1_SMS TO CHINA" xfId="184" xr:uid="{18626709-0A75-4AB1-B4E5-E73AEC7A9CBA}"/>
    <cellStyle name="___1202_Result Red Store Jun_1_SMS TO CHINA 2" xfId="185" xr:uid="{C6D65873-6519-47E9-BC79-4A48322DD013}"/>
    <cellStyle name="___1202_Result Red Store Jun_SMS TO CHINA" xfId="186" xr:uid="{20764FBA-FFE3-44BB-8067-4E60712FF0A4}"/>
    <cellStyle name="___1202_Result Red Store Jun_SMS TO CHINA 2" xfId="187" xr:uid="{327BEEF3-8550-4375-914D-350A6B3A6C13}"/>
    <cellStyle name="___1202_SMS TO CHINA" xfId="188" xr:uid="{16BE30E7-78BA-4199-9927-2EBC3DCF2AD3}"/>
    <cellStyle name="___1202_SMS TO CHINA 2" xfId="189" xr:uid="{71F6DF45-9922-4495-8AC5-2F9390E39F2F}"/>
    <cellStyle name="___Book1" xfId="190" xr:uid="{A1CCE484-2748-47A7-A767-A1B9DA798516}"/>
    <cellStyle name="___Book1 2" xfId="191" xr:uid="{F44A5FE6-7A08-4EEE-AA0A-FDD7E5DAB25E}"/>
    <cellStyle name="___Book1 2 2" xfId="192" xr:uid="{E0E6F446-2A77-4B26-AB69-564A88B66D97}"/>
    <cellStyle name="___Book1 3" xfId="193" xr:uid="{040093ED-436A-4314-9942-AB763E8CA231}"/>
    <cellStyle name="___Book1 4" xfId="194" xr:uid="{7FC6CC24-83C5-4830-81B0-95B52F56C459}"/>
    <cellStyle name="___Book1 5" xfId="195" xr:uid="{03DFEADD-5A34-4E8A-83D2-EDE3C3B3D3C6}"/>
    <cellStyle name="___Book1_CMP &amp; the rating of thread" xfId="196" xr:uid="{79317CFC-1FEE-4115-BBAE-83403F99B236}"/>
    <cellStyle name="___Book1_CMP &amp; the rating of thread 2" xfId="197" xr:uid="{A161B8CE-B94B-496E-BF96-54573A7D98BE}"/>
    <cellStyle name="___Book1_CMP &amp; the rating of thread 2 2" xfId="198" xr:uid="{48CBF0A7-7CDF-429D-A6C4-A4131B1131DC}"/>
    <cellStyle name="___Book1_CMP &amp; the rating of thread 2 3" xfId="199" xr:uid="{B3CFB711-DA83-4CF0-81F2-595FD80D1AA2}"/>
    <cellStyle name="___Book1_CMP &amp; the rating of thread 3" xfId="200" xr:uid="{6AB5E6F3-47A8-423F-B09A-CF266EE44EF2}"/>
    <cellStyle name="___Book1_CMP &amp; the rating of thread 4" xfId="201" xr:uid="{E1E6685E-3172-45AD-9920-A45936086E54}"/>
    <cellStyle name="___Book1_CMP &amp; the rating of thread_Copy of 2010-5-10 Kotai fabric - PO#1456REV (2)" xfId="202" xr:uid="{F6908124-4076-4991-8B72-741E2E05A502}"/>
    <cellStyle name="___Book1_CMP &amp; the rating of thread_Copy of 2010-5-10 Kotai fabric - PO#1456REV (2) 2" xfId="203" xr:uid="{CAE669B9-D96C-4539-9C97-C5953EE15D7B}"/>
    <cellStyle name="___Book1_CMP &amp; the rating of thread_Copy of 2010-5-10 Kotai fabric - PO#1456REV (2) 2 2" xfId="204" xr:uid="{C58681C9-2F25-46BE-8229-8127E196EE32}"/>
    <cellStyle name="___Book1_CMP &amp; the rating of thread_Copy of 2010-5-10 Kotai fabric - PO#1456REV (2) 2 3" xfId="205" xr:uid="{7A73D104-AF49-4B41-BEA2-E024738C8075}"/>
    <cellStyle name="___Book1_CMP &amp; the rating of thread_Copy of 2010-5-10 Kotai fabric - PO#1456REV (2) 3" xfId="206" xr:uid="{19600C7F-9A28-4206-9348-01D60315FFB7}"/>
    <cellStyle name="___Book1_CMP &amp; the rating of thread_Copy of 2010-5-10 Kotai fabric - PO#1456REV (2) 4" xfId="207" xr:uid="{DDCE4105-F516-4E8A-A853-E38393C5983A}"/>
    <cellStyle name="___Book1_CMP &amp; the rating of thread_Copy of 2010-5-10 Kotai fabric - PO#1456REV (2)_TROISE FILL" xfId="208" xr:uid="{9FC9599D-BE2D-42AD-BA8B-50C1C365FB31}"/>
    <cellStyle name="___Book1_CMP &amp; the rating of thread_Copy of the status of KOTAI fabric 21-10" xfId="209" xr:uid="{1982E9E1-5975-4066-AC15-B9931531ED56}"/>
    <cellStyle name="___Book1_CMP &amp; the rating of thread_Copy of the status of KOTAI fabric 21-10_TROISE FILL" xfId="210" xr:uid="{82C104D4-0686-41C5-B1C5-4739C5702AA1}"/>
    <cellStyle name="___Book1_CMP &amp; the rating of thread_kotai fabric - first order for AW10 (status)" xfId="211" xr:uid="{4F7A7788-0070-45A9-9035-0525E62FE7E9}"/>
    <cellStyle name="___Book1_CMP &amp; the rating of thread_kotai fabric - first order for AW10 (status) 2" xfId="212" xr:uid="{13414703-DFEC-442D-8375-1FB8860837F1}"/>
    <cellStyle name="___Book1_CMP &amp; the rating of thread_kotai fabric - first order for AW10 (status) 2 2" xfId="213" xr:uid="{3D65CDA9-7AE3-4506-8F41-DC2757F0B1FF}"/>
    <cellStyle name="___Book1_CMP &amp; the rating of thread_kotai fabric - first order for AW10 (status) 2 3" xfId="214" xr:uid="{4091A80F-97D8-406E-BF63-B364D9211586}"/>
    <cellStyle name="___Book1_CMP &amp; the rating of thread_kotai fabric - first order for AW10 (status) 3" xfId="215" xr:uid="{1933097E-7DF4-4FFF-BB52-3D33AA51773F}"/>
    <cellStyle name="___Book1_CMP &amp; the rating of thread_kotai fabric - first order for AW10 (status) 4" xfId="216" xr:uid="{DD08D9BD-9EA5-4E5F-9239-640833BE1E0E}"/>
    <cellStyle name="___Book1_CMP &amp; the rating of thread_kotai fabric - first order for AW10 (status)_TROISE FILL" xfId="217" xr:uid="{4025F4D5-7480-45DC-82B2-9D5D2A0DE0F9}"/>
    <cellStyle name="___Book1_CMP &amp; the rating of thread_The composition of fabric" xfId="218" xr:uid="{118D62E7-E97A-4D2F-A012-0EA6AF6FD672}"/>
    <cellStyle name="___Book1_CMP &amp; the rating of thread_The composition of fabric 2" xfId="219" xr:uid="{96047F45-E056-407F-AE28-473E2FDABA19}"/>
    <cellStyle name="___Book1_Copy of Copy of Copy of Fabric balance for AW10 pro" xfId="220" xr:uid="{2A83C9F9-8530-4B39-8723-52D0FCF612BF}"/>
    <cellStyle name="___Book1_Copy of Copy of Copy of Fabric balance for AW10 pro 2" xfId="221" xr:uid="{CF132C7B-CE05-4BEB-863F-036CA812287D}"/>
    <cellStyle name="___Book1_Copy of Copy of Copy of Fabric balance for AW10 pro 2 2" xfId="222" xr:uid="{59FBDCE5-B1EE-49EE-B7E0-546016F4CDB7}"/>
    <cellStyle name="___Book1_Copy of Copy of Copy of Fabric balance for AW10 pro 2 3" xfId="223" xr:uid="{C06D2607-C880-4AFC-BD17-152300E0372E}"/>
    <cellStyle name="___Book1_Copy of Copy of Copy of Fabric balance for AW10 pro 3" xfId="224" xr:uid="{A76E14F5-9355-4924-AEB1-504E429AAB90}"/>
    <cellStyle name="___Book1_Copy of Copy of Copy of Fabric balance for AW10 pro 4" xfId="225" xr:uid="{0F665F25-354D-434F-A567-345E790B856A}"/>
    <cellStyle name="___Book1_Copy of Copy of Copy of Fabric balance for AW10 pro_Copy of the status of KOTAI fabric 21-10" xfId="226" xr:uid="{E1B9CF12-2D02-459E-8ECF-5D1F645FA4BC}"/>
    <cellStyle name="___Book1_Copy of Copy of Copy of Fabric balance for AW10 pro_Copy of the status of KOTAI fabric 21-10_TROISE FILL" xfId="227" xr:uid="{A2D319A6-BE4C-451F-91D5-8F5C145B681F}"/>
    <cellStyle name="___Book1_Copy of Copy of Copy of Fabric balance for AW10 pro_The composition of fabric" xfId="228" xr:uid="{031B8FEA-F96B-4D4C-95EC-62FDDE062BCB}"/>
    <cellStyle name="___Book1_Copy of Copy of Copy of Fabric balance for AW10 pro_The composition of fabric 2" xfId="229" xr:uid="{0D63153E-F53A-42C9-9A68-BB3A2FE2A047}"/>
    <cellStyle name="___Book1_Copy of Copy of Fabric balance for AW10 pro" xfId="230" xr:uid="{41FA3837-04DB-46AD-9219-521CD1D663C8}"/>
    <cellStyle name="___Book1_Copy of Copy of Fabric balance for AW10 pro 2" xfId="231" xr:uid="{3467DE8F-FA62-436E-A599-7F95714E862B}"/>
    <cellStyle name="___Book1_Copy of Copy of Fabric balance for AW10 pro 2 2" xfId="232" xr:uid="{0E128562-DBC6-46A8-8B31-BEA558DEC406}"/>
    <cellStyle name="___Book1_Copy of Copy of Fabric balance for AW10 pro 2 3" xfId="233" xr:uid="{573A813D-F4EF-4754-97E3-DB51037BCBCC}"/>
    <cellStyle name="___Book1_Copy of Copy of Fabric balance for AW10 pro 3" xfId="234" xr:uid="{FD23AF60-21C1-43D7-8B3B-E54E352283E7}"/>
    <cellStyle name="___Book1_Copy of Copy of Fabric balance for AW10 pro 4" xfId="235" xr:uid="{0F1105A6-550C-4509-9C74-542E544FF416}"/>
    <cellStyle name="___Book1_Copy of Copy of Fabric balance for AW10 pro_Copy of the status of KOTAI fabric 21-10" xfId="236" xr:uid="{87FE04CF-F2C2-42C6-8260-D78F4E20C4CB}"/>
    <cellStyle name="___Book1_Copy of Copy of Fabric balance for AW10 pro_Copy of the status of KOTAI fabric 21-10_TROISE FILL" xfId="237" xr:uid="{F3884069-C8D2-4517-B37F-761CEB350A68}"/>
    <cellStyle name="___Book1_Copy of Copy of Fabric balance for AW10 pro_The composition of fabric" xfId="238" xr:uid="{C5F9E44B-FB57-4A96-BE7A-E5EF2465A920}"/>
    <cellStyle name="___Book1_Copy of Copy of Fabric balance for AW10 pro_The composition of fabric 2" xfId="239" xr:uid="{9294D01A-4248-413B-9345-EC64FF46BB88}"/>
    <cellStyle name="___Book1_Copy of Fabric balance for AW10 pro" xfId="240" xr:uid="{5C825FA3-3992-4EF4-89A3-EFE693276361}"/>
    <cellStyle name="___Book1_Copy of Fabric balance for AW10 pro 2" xfId="241" xr:uid="{1AAC0EAB-158E-4D79-BEDB-66185FE10D05}"/>
    <cellStyle name="___Book1_Copy of Fabric balance for AW10 pro 2 2" xfId="242" xr:uid="{1DADA7AD-1C4C-474C-A795-30DB63D2FB56}"/>
    <cellStyle name="___Book1_Copy of Fabric balance for AW10 pro 2 3" xfId="243" xr:uid="{44D33FA2-F3C2-4F92-8D34-C170647C9AAE}"/>
    <cellStyle name="___Book1_Copy of Fabric balance for AW10 pro 3" xfId="244" xr:uid="{BAE4CC8C-BDB7-4075-8D49-D601F27F966B}"/>
    <cellStyle name="___Book1_Copy of Fabric balance for AW10 pro 4" xfId="245" xr:uid="{6EB164FA-6EC4-4AB7-BCAC-3D04DE87BC1B}"/>
    <cellStyle name="___Book1_Copy of Fabric balance for AW10 pro_Copy of the status of KOTAI fabric 21-10" xfId="246" xr:uid="{28FDFF02-9B13-4EE9-B1AD-6240F6DE03DB}"/>
    <cellStyle name="___Book1_Copy of Fabric balance for AW10 pro_Copy of the status of KOTAI fabric 21-10_TROISE FILL" xfId="247" xr:uid="{63EA41A6-72F4-44A2-A4D8-76D3DE8B7355}"/>
    <cellStyle name="___Book1_Copy of Fabric balance for AW10 pro_The composition of fabric" xfId="248" xr:uid="{7C24F270-724E-4DE0-B355-EB9AD7C2A9F7}"/>
    <cellStyle name="___Book1_Copy of Fabric balance for AW10 pro_The composition of fabric 2" xfId="249" xr:uid="{C66AA3B0-58DB-46BE-A977-33F397F4FD3A}"/>
    <cellStyle name="___Book1_Copy of the status of KOTAI fabric 21-10" xfId="250" xr:uid="{8D54ECE5-8A42-45FC-898B-618196943864}"/>
    <cellStyle name="___Book1_Copy of the status of KOTAI fabric 21-10_TROISE FILL" xfId="251" xr:uid="{E40E7DE0-4FC8-4A38-8691-E2895DF1F075}"/>
    <cellStyle name="___Book1_Fabric balance for AW10 pro" xfId="252" xr:uid="{0BDCFC90-2B26-445D-AF93-E2D2626DB2B0}"/>
    <cellStyle name="___Book1_Fabric balance for AW10 pro 2" xfId="253" xr:uid="{5EED4DD3-FE65-4F2D-88B1-34B55CE5378A}"/>
    <cellStyle name="___Book1_Fabric balance for AW10 pro 2 2" xfId="254" xr:uid="{7DC015E4-4B4F-415D-9639-C16E4BDF464E}"/>
    <cellStyle name="___Book1_Fabric balance for AW10 pro 2 3" xfId="255" xr:uid="{9455B2A9-3A8B-4B3E-BFBA-41F647BC75C9}"/>
    <cellStyle name="___Book1_Fabric balance for AW10 pro 3" xfId="256" xr:uid="{E62463B6-D1C3-4CB6-88D2-D988992B9F32}"/>
    <cellStyle name="___Book1_Fabric balance for AW10 pro 4" xfId="257" xr:uid="{B3AD9745-07A5-413E-A259-116173459346}"/>
    <cellStyle name="___Book1_Fabric balance for AW10 pro_Copy of 2010-5-10 Kotai fabric - PO#1456REV (2)" xfId="258" xr:uid="{D4C00A92-27EE-49BD-8EFF-E7852F84500B}"/>
    <cellStyle name="___Book1_Fabric balance for AW10 pro_Copy of 2010-5-10 Kotai fabric - PO#1456REV (2) 2" xfId="259" xr:uid="{0E5E2B49-25D1-4ACE-B7E8-A2A5CF025304}"/>
    <cellStyle name="___Book1_Fabric balance for AW10 pro_Copy of 2010-5-10 Kotai fabric - PO#1456REV (2) 2 2" xfId="260" xr:uid="{C9146F90-FE1C-45D2-94ED-33D641AABB06}"/>
    <cellStyle name="___Book1_Fabric balance for AW10 pro_Copy of 2010-5-10 Kotai fabric - PO#1456REV (2) 2 3" xfId="261" xr:uid="{29BDCA78-8A3A-434A-8355-AE66C96A4E47}"/>
    <cellStyle name="___Book1_Fabric balance for AW10 pro_Copy of 2010-5-10 Kotai fabric - PO#1456REV (2) 3" xfId="262" xr:uid="{C36D6F5B-D38A-4B33-9521-7EFFFD2F7D8B}"/>
    <cellStyle name="___Book1_Fabric balance for AW10 pro_Copy of 2010-5-10 Kotai fabric - PO#1456REV (2) 4" xfId="263" xr:uid="{59DA2E85-91B4-4AB1-9EB1-D76439248A0F}"/>
    <cellStyle name="___Book1_Fabric balance for AW10 pro_Copy of 2010-5-10 Kotai fabric - PO#1456REV (2)_TROISE FILL" xfId="264" xr:uid="{42D07844-8BA0-4A35-B3B2-14141DFB68CE}"/>
    <cellStyle name="___Book1_Fabric balance for AW10 pro_Copy of the status of KOTAI fabric 21-10" xfId="265" xr:uid="{619AEB9E-6C8B-4A3C-8C01-397F8A7E29AC}"/>
    <cellStyle name="___Book1_Fabric balance for AW10 pro_Copy of the status of KOTAI fabric 21-10_TROISE FILL" xfId="266" xr:uid="{D214DAAE-130E-414E-A348-75E0527EF727}"/>
    <cellStyle name="___Book1_Fabric balance for AW10 pro_kotai fabric - first order for AW10 (status)" xfId="267" xr:uid="{11B536CD-E09A-4BDA-8EA1-253D06963E7C}"/>
    <cellStyle name="___Book1_Fabric balance for AW10 pro_kotai fabric - first order for AW10 (status) 2" xfId="268" xr:uid="{59980065-6030-4EC3-8A2B-6AE5BD049193}"/>
    <cellStyle name="___Book1_Fabric balance for AW10 pro_kotai fabric - first order for AW10 (status) 2 2" xfId="269" xr:uid="{6193F05B-1E0E-4782-9C65-FB4269902C0C}"/>
    <cellStyle name="___Book1_Fabric balance for AW10 pro_kotai fabric - first order for AW10 (status) 2 3" xfId="270" xr:uid="{F91F1B24-0FCE-432F-B2A2-2987187EA6F8}"/>
    <cellStyle name="___Book1_Fabric balance for AW10 pro_kotai fabric - first order for AW10 (status) 3" xfId="271" xr:uid="{E7AF2B60-D74E-435C-AE8F-235EDC769CFB}"/>
    <cellStyle name="___Book1_Fabric balance for AW10 pro_kotai fabric - first order for AW10 (status) 4" xfId="272" xr:uid="{227375BE-1FA9-48CB-BDB6-68328B4A17A5}"/>
    <cellStyle name="___Book1_Fabric balance for AW10 pro_kotai fabric - first order for AW10 (status)_TROISE FILL" xfId="273" xr:uid="{9622E466-5423-4E3B-8F2A-5E267285B5DF}"/>
    <cellStyle name="___Book1_Fabric balance for AW10 pro_The composition of fabric" xfId="274" xr:uid="{0B47C956-1F7A-49BB-83D5-A1AB3ECD2CB8}"/>
    <cellStyle name="___Book1_Fabric balance for AW10 pro_The composition of fabric 2" xfId="275" xr:uid="{48A0FCA5-31B8-415B-9B6F-63078F030D9A}"/>
    <cellStyle name="___Book1_Fabric balance for SPRING 2012 sample sms ( RV 22.06)" xfId="276" xr:uid="{9BA55083-02E6-485C-8052-4DC05D4EFAB4}"/>
    <cellStyle name="___Book1_Fabric balance for SPRING 2012 sample sms ( RV 22.06) 2" xfId="277" xr:uid="{5750539C-6B4B-4894-903C-6420D09348C1}"/>
    <cellStyle name="___Book1_Fabric balance for SPRING 2012 sample sms ( RV 22.06) 3" xfId="278" xr:uid="{5805A76E-FC26-46FD-83FB-F53055C70EAA}"/>
    <cellStyle name="___Book1_Fabric balance for SPRING 2012 sample sms ( RV 22.06) 4" xfId="279" xr:uid="{CC78C407-7D1C-4E73-A9CE-7844AA9BC1D6}"/>
    <cellStyle name="___Book1_kotai fabric - first order for AW10 (status)" xfId="280" xr:uid="{76589E37-6D34-4213-94ED-EC0E77745FA9}"/>
    <cellStyle name="___Book1_kotai fabric - first order for AW10 (status) 2" xfId="281" xr:uid="{3164E8B4-0BCE-4C8E-BD01-134BA727F6D2}"/>
    <cellStyle name="___Book1_kotai fabric - first order for AW10 (status) 2 2" xfId="282" xr:uid="{13985C1F-2485-4B19-9B46-167B010098DE}"/>
    <cellStyle name="___Book1_kotai fabric - first order for AW10 (status) 2 3" xfId="283" xr:uid="{68F9332D-E889-4F50-AA70-83E9BB343B89}"/>
    <cellStyle name="___Book1_kotai fabric - first order for AW10 (status) 3" xfId="284" xr:uid="{598325BA-9ED1-4488-94EC-BA8D458F8971}"/>
    <cellStyle name="___Book1_kotai fabric - first order for AW10 (status) 4" xfId="285" xr:uid="{4C5B0A78-8032-4E59-B505-4C69E2A62F59}"/>
    <cellStyle name="___Book1_kotai fabric - first order for AW10 (status)_TROISE FILL" xfId="286" xr:uid="{042CBE53-E2B8-4AF9-9166-811CED163B4B}"/>
    <cellStyle name="___Book1_Result Red Store Jun" xfId="287" xr:uid="{DADF19D4-34C9-4C16-8902-F346A84E8346}"/>
    <cellStyle name="___Book1_Result Red Store Jun 2" xfId="288" xr:uid="{96E1636C-8946-43D5-A0CA-1003B76C5BFC}"/>
    <cellStyle name="___Book1_Result Red Store Jun 2 2" xfId="289" xr:uid="{F221369E-E44D-405D-99FF-ED1BF52AE787}"/>
    <cellStyle name="___Book1_Result Red Store Jun 3" xfId="290" xr:uid="{99A04A19-3DE2-4A86-8FBD-9043379D547D}"/>
    <cellStyle name="___Book1_SMS TO CHINA" xfId="291" xr:uid="{7BC3DB70-807F-4AFD-AC1F-9E2028A29A1F}"/>
    <cellStyle name="___Book1_SMS TO CHINA 2" xfId="292" xr:uid="{EDB48941-37D2-480D-B3A7-EA545A0F3084}"/>
    <cellStyle name="___Book1_SPRING - Trim 2nd" xfId="293" xr:uid="{D9616E3D-B37D-48F5-9848-00C4CBDA608D}"/>
    <cellStyle name="___Book1_SPRING - Trim 2nd 2" xfId="294" xr:uid="{BB6A2F0A-4053-438A-8F55-118BCD093D22}"/>
    <cellStyle name="___Book1_SS11 PO" xfId="295" xr:uid="{51628383-8C82-412F-83BE-36C55E282988}"/>
    <cellStyle name="___Book1_SS11 PO 2" xfId="296" xr:uid="{F59BC9C8-D785-498F-B3B5-9A74DF7B0B19}"/>
    <cellStyle name="___Book1_SS11 PO 2 2" xfId="297" xr:uid="{B5984F9D-86DF-4364-8805-AC1EE7EFFB4D}"/>
    <cellStyle name="___Book1_SS11 PO 2 3" xfId="298" xr:uid="{07383C33-9195-46EE-9ACE-1567CF0F1F84}"/>
    <cellStyle name="___Book1_SS11 PO 3" xfId="299" xr:uid="{7DCF8B97-C344-47D9-B4AA-B44A1965167A}"/>
    <cellStyle name="___Book1_SS11 PO 4" xfId="300" xr:uid="{33F83366-BAA0-4887-9A7B-60AADEC46FAF}"/>
    <cellStyle name="___Book1_SS11 PO_TROISE FILL" xfId="301" xr:uid="{3BC7B493-4D70-4A63-A82B-6B7FB75511C2}"/>
    <cellStyle name="___Book1_SS11 PO-office" xfId="302" xr:uid="{95C7C33A-D5F4-4378-83DE-1AC93E4C0949}"/>
    <cellStyle name="___Book1_SS11 PO-office 2" xfId="303" xr:uid="{B729C091-4F55-40A8-BC3F-FCFAF247B20A}"/>
    <cellStyle name="___Book1_SS11 PO-office 2 2" xfId="304" xr:uid="{90EA88EA-DFB9-4928-BD2A-F4C6F7C888F4}"/>
    <cellStyle name="___Book1_SS11 PO-office 2 3" xfId="305" xr:uid="{5D3022F0-CC59-4EFE-A609-8AA84526CFD2}"/>
    <cellStyle name="___Book1_SS11 PO-office 3" xfId="306" xr:uid="{929E8210-D223-4B60-A0DF-E42FA09027C4}"/>
    <cellStyle name="___Book1_SS11 PO-office 4" xfId="307" xr:uid="{75EA7D8E-1C46-461E-9082-D6174532A56A}"/>
    <cellStyle name="___Book1_SS11 PO-office_TROISE FILL" xfId="308" xr:uid="{AFB8BD94-1289-4FD9-8B5E-B5DD38B62268}"/>
    <cellStyle name="___Book1_SUMMER 2011 - TRIM UN007" xfId="309" xr:uid="{2FE7C6B3-02A5-4CB0-8068-9D46D6AEFFE7}"/>
    <cellStyle name="___Book1_SUMMER 2011 - TRIM UN007 2" xfId="310" xr:uid="{20BDD00F-4670-4452-8887-720966101617}"/>
    <cellStyle name="___Book1_The composition of fabric" xfId="311" xr:uid="{2FB69FA2-2962-4E4C-AE15-D8B183098915}"/>
    <cellStyle name="___Book1_The composition of fabric 2" xfId="312" xr:uid="{0E9646F5-FD46-41C9-93D8-8D009B9ACFAA}"/>
    <cellStyle name="___Book1_the plan for trims SS11" xfId="313" xr:uid="{D79EA793-B80E-4953-A77B-D00075C0FEDB}"/>
    <cellStyle name="___Book1_the plan for trims SS11_TROISE FILL" xfId="314" xr:uid="{052D0D57-634D-4F9B-BAE6-50EA67E033FE}"/>
    <cellStyle name="___Book1_Trim balance for Atreebute" xfId="315" xr:uid="{D29E1B10-A6B1-42D5-84EF-E18281CC07BC}"/>
    <cellStyle name="___Book1_Trim balance for Atreebute 2" xfId="316" xr:uid="{A42F4041-AF28-4157-A491-FA69BC74DFF9}"/>
    <cellStyle name="___Book1_Trim balance for AW10" xfId="317" xr:uid="{E152B19E-F6D5-4585-8447-247107A43E86}"/>
    <cellStyle name="___Book1_Trim balance for AW10 2" xfId="318" xr:uid="{46E37682-17C6-4DD4-B367-D206EC713745}"/>
    <cellStyle name="___Book1_Trim balance for AW10 2 2" xfId="319" xr:uid="{AC442F0F-A693-4382-80A6-493E6D0DC7BB}"/>
    <cellStyle name="___Book1_Trim balance for AW10 2 3" xfId="320" xr:uid="{F7B19A77-6BCC-4643-BFE1-8AA604F5A621}"/>
    <cellStyle name="___Book1_Trim balance for AW10 3" xfId="321" xr:uid="{FEA58F59-C438-4461-BE74-6155142ACB47}"/>
    <cellStyle name="___Book1_Trim balance for AW10 4" xfId="322" xr:uid="{DFF84CCF-8A91-4190-87DF-95B6502E9931}"/>
    <cellStyle name="___Book1_Trim balance for AW10_TROISE FILL" xfId="323" xr:uid="{4B06D0A1-1EC5-435E-AB6E-751DCEB07D88}"/>
    <cellStyle name="___Book1_Trim balance for SS11" xfId="324" xr:uid="{5F722E07-BED9-4251-B254-546A043FDA97}"/>
    <cellStyle name="___Book1_Trim balance for SS11 2" xfId="325" xr:uid="{4F728ED4-37F7-46B1-81A6-F24919CA58C8}"/>
    <cellStyle name="___Book1_Trim balance for SS11 2 2" xfId="326" xr:uid="{928EF843-AC81-4CC8-9CCB-800973FA495A}"/>
    <cellStyle name="___Book1_Trim balance for SS11 2 3" xfId="327" xr:uid="{EC19C67D-66E8-49C1-B01D-31921394CF7E}"/>
    <cellStyle name="___Book1_Trim balance for SS11 3" xfId="328" xr:uid="{FB71896C-ADF7-41D1-B877-B17DCB033E9F}"/>
    <cellStyle name="___Book1_Trim balance for SS11 4" xfId="329" xr:uid="{4C6B96D2-F075-45DA-92E8-19453C86AB67}"/>
    <cellStyle name="___Book1_Trim balance for SS11_TROISE FILL" xfId="330" xr:uid="{355C5433-E09A-463B-8B41-D735F952C0EE}"/>
    <cellStyle name="___kc-elec system check list" xfId="331" xr:uid="{2AF2352D-E85B-4ADF-8423-3F8C797BDA8E}"/>
    <cellStyle name="___kc-elec system check list 2" xfId="332" xr:uid="{767DF0F6-5F58-4899-BDA9-8D0A634B480D}"/>
    <cellStyle name="___kc-elec system check list 3" xfId="333" xr:uid="{B7C4AD0B-AF0F-4176-AFA0-3FA10683589D}"/>
    <cellStyle name="___kc-elec system check list 3 2" xfId="334" xr:uid="{04FA9A15-3DCE-4474-BF4C-B16C589D0CB6}"/>
    <cellStyle name="___kc-elec system check list 4" xfId="335" xr:uid="{83B58F3D-475C-4934-84D0-7FAB19C40765}"/>
    <cellStyle name="___kc-elec system check list_Copy of the quotation from KOTAI (2)" xfId="336" xr:uid="{27C62413-6700-4925-831C-4B16C224FCC3}"/>
    <cellStyle name="___kc-elec system check list_Copy of the quotation from KOTAI (2) 2" xfId="337" xr:uid="{7C9198B3-4A68-445D-ACE6-DA1D0B21CD11}"/>
    <cellStyle name="___kc-elec system check list_Copy of the quotation from KOTAI (2) 3" xfId="338" xr:uid="{DC552173-234C-467D-93F8-1A310B4823E2}"/>
    <cellStyle name="___kc-elec system check list_Copy of the quotation from KOTAI (2) 3 2" xfId="339" xr:uid="{D91D83B7-72BE-47A9-B489-FD8EE217C17D}"/>
    <cellStyle name="___kc-elec system check list_Copy of the quotation from KOTAI (2) 4" xfId="340" xr:uid="{01E91DB4-408D-417B-B39C-597BE01FC48C}"/>
    <cellStyle name="___kc-elec system check list_Copy of the quotation from KOTAI (2)_PO BAO GIA-DUNG" xfId="341" xr:uid="{C7C44B03-B161-4C35-A2E1-CFB3A3679645}"/>
    <cellStyle name="___kc-elec system check list_Copy of the quotation from KOTAI (2)_SPRING - Trim 2nd" xfId="342" xr:uid="{D5CA3560-249C-4D2A-9484-E106F6B54F60}"/>
    <cellStyle name="___kc-elec system check list_Copy of the quotation from KOTAI (2)_SUMMER 2011 - TRIM UN007" xfId="343" xr:uid="{07AE4F23-54A3-4115-B632-EDA3D772285E}"/>
    <cellStyle name="___kc-elec system check list_Copy of the quotation from KOTAI (2)_Trim balance for Atreebute" xfId="344" xr:uid="{1E87B3CB-F40F-4BA5-9518-F021F2C21050}"/>
    <cellStyle name="___kc-elec system check list_Copy of the quotation from KOTAI (2)_Trim balance for Atreebute 1ST" xfId="345" xr:uid="{F9CAC6DC-5F94-44C9-AC58-922BA3AA160A}"/>
    <cellStyle name="___kc-elec system check list_Copy of the quotation from KOTAI (2)_Trim balance for SS11" xfId="346" xr:uid="{302385CD-627C-4E8C-BA97-9D690A143C51}"/>
    <cellStyle name="___kc-elec system check list_Copy of the quotation from KOTAI (2)_Trim balance for SS11 2" xfId="347" xr:uid="{E408B560-F54F-49A5-ACF4-41AF6F64DA18}"/>
    <cellStyle name="___kc-elec system check list_Copy of the quotation from KOTAI (2)_Trim balance for SS11 3" xfId="348" xr:uid="{534561CE-6D3B-4F7F-8DA5-669D2DAC4F4A}"/>
    <cellStyle name="___kc-elec system check list_Copy of the quotation from KOTAI (2)_Trim balance for SS11 4" xfId="349" xr:uid="{FAF93CDC-4C43-4F68-BA89-D221F5A1263C}"/>
    <cellStyle name="___kc-elec system check list_Copy of the quotation from KOTAI (2)_TROISE FILL" xfId="350" xr:uid="{22876CD9-B969-4203-A004-007E3BD763E0}"/>
    <cellStyle name="___kc-elec system check list_Copy of the quotation from KOTAI (2)_YKK#135" xfId="351" xr:uid="{4AC250CC-990A-424A-A9AE-3DE7658A142F}"/>
    <cellStyle name="___kc-elec system check list_PO BAO GIA-DUNG" xfId="352" xr:uid="{A1183F53-C028-419A-9FCC-E6C883FA554A}"/>
    <cellStyle name="___kc-elec system check list_SMS TO CHINA" xfId="353" xr:uid="{904A82F0-720C-4FD8-8546-6B2D8BD6D083}"/>
    <cellStyle name="___kc-elec system check list_SMS TO CHINA_Courier Invoice 29-Jun '11" xfId="354" xr:uid="{9912BB04-9B2D-4F2B-9D5A-C635E32F92BE}"/>
    <cellStyle name="___kc-elec system check list_SMS TO CHINA_Statement of Account-Munster-2011" xfId="355" xr:uid="{6F3E0471-8A75-4AFF-A720-E2C3FAA4CE33}"/>
    <cellStyle name="___kc-elec system check list_SPRING - Trim 2nd" xfId="356" xr:uid="{D366FAE0-40F9-48DB-92FC-6186A11A1801}"/>
    <cellStyle name="___kc-elec system check list_SUMMER 2011 - TRIM UN007" xfId="357" xr:uid="{0417E02C-36BF-4711-B1F3-D1EAAC465E2A}"/>
    <cellStyle name="___kc-elec system check list_Trim balance for Atreebute" xfId="358" xr:uid="{AF99464B-79AE-4F3E-B57B-00290704BC91}"/>
    <cellStyle name="___kc-elec system check list_Trim balance for Atreebute 1ST" xfId="359" xr:uid="{48B9D43D-6FF0-4087-BAD8-C1B34EE249E6}"/>
    <cellStyle name="___kc-elec system check list_Trim balance for SS11" xfId="360" xr:uid="{82638D7E-B719-40B9-80A1-8ECF99E427B6}"/>
    <cellStyle name="___kc-elec system check list_Trim balance for SS11 2" xfId="361" xr:uid="{9F7C3208-A27D-4595-9D4F-F27F724DEDFF}"/>
    <cellStyle name="___kc-elec system check list_Trim balance for SS11 3" xfId="362" xr:uid="{2BC4E9C3-43A5-49EB-9553-EC463ACAE1E1}"/>
    <cellStyle name="___kc-elec system check list_Trim balance for SS11 4" xfId="363" xr:uid="{6F55ADFF-5EF8-4E8C-8E28-DFE7AF2F36F0}"/>
    <cellStyle name="___kc-elec system check list_TROISE FILL" xfId="364" xr:uid="{619E3E06-C863-4386-820C-49DD4AF7E10A}"/>
    <cellStyle name="___kc-elec system check list_YKK#135" xfId="365" xr:uid="{F19C3C47-694C-4531-991C-567798C2059D}"/>
    <cellStyle name="___PRODUCT DETAIL Q1" xfId="366" xr:uid="{9C933CAC-ECBD-4766-934E-4419E1AB668E}"/>
    <cellStyle name="___PRODUCT DETAIL Q1 2" xfId="367" xr:uid="{54CC4862-E62C-48EC-A166-58E502B22CD5}"/>
    <cellStyle name="___PRODUCT DETAIL Q1 2 2" xfId="368" xr:uid="{5ABFFBBD-5C1B-4B24-AC79-025029D43CD8}"/>
    <cellStyle name="___PRODUCT DETAIL Q1 2 3" xfId="369" xr:uid="{546D7D7B-BAC6-4894-9888-8B48A9AFDBA2}"/>
    <cellStyle name="___PRODUCT DETAIL Q1 3" xfId="370" xr:uid="{57D36E2B-7020-4890-9E7B-E2464C0CB25A}"/>
    <cellStyle name="___PRODUCT DETAIL Q1 4" xfId="371" xr:uid="{3F7BACCF-B33F-4A45-81DD-0E1A81A0F046}"/>
    <cellStyle name="_FS2008AVA-M10-REV-04" xfId="372" xr:uid="{8ECEB8B4-1B65-43BE-AC24-0620E66AB0F8}"/>
    <cellStyle name="_FS2008AVA-M10-REV-04 2" xfId="373" xr:uid="{07E41FE9-75D5-4DB4-BABA-360220CBA996}"/>
    <cellStyle name="_FS2008AVA-M10-REV-04 2 2" xfId="374" xr:uid="{D56FF914-E439-439F-A13D-D81F3210512A}"/>
    <cellStyle name="_FS2008AVA-M10-REV-04 3" xfId="375" xr:uid="{74C05A1C-EC0C-40F3-BCF1-7E2A00060B3B}"/>
    <cellStyle name="_Interfood - November report 170209 - final" xfId="376" xr:uid="{C72D0F1A-7895-4A09-B8B6-4387218137CF}"/>
    <cellStyle name="_Interfood - November report 170209 - final 2" xfId="377" xr:uid="{20F1E1DE-427D-4721-95A7-C25AF8ADC936}"/>
    <cellStyle name="_Interfood - November report 170209 - final 3" xfId="378" xr:uid="{6C5985F2-E6DC-49F5-A562-DBA393FCBC09}"/>
    <cellStyle name="_Interfood - November report 170209 - final 4" xfId="379" xr:uid="{9E4CB76E-418E-4727-A82D-A78BE6074297}"/>
    <cellStyle name="_KT (2)" xfId="380" xr:uid="{5AD60612-9CDF-450D-9E0E-A852B23BDBD4}"/>
    <cellStyle name="_KT (2) 2" xfId="381" xr:uid="{6590FF82-E3BD-4354-9006-3E1DE7AF938A}"/>
    <cellStyle name="_KT (2) 2 2" xfId="382" xr:uid="{FA930426-F349-4A23-8FA4-1D1899C85115}"/>
    <cellStyle name="_KT (2) 3" xfId="383" xr:uid="{2011889F-F659-44D4-8A8B-13A8AF387A99}"/>
    <cellStyle name="_KT (2)_1" xfId="384" xr:uid="{42001BDC-20F4-4923-941D-0CC04AF46C00}"/>
    <cellStyle name="_KT (2)_1 2" xfId="385" xr:uid="{1935AA9C-E43C-48C7-9ECA-A76086046DA9}"/>
    <cellStyle name="_KT (2)_1 2 2" xfId="386" xr:uid="{55B034AB-0F16-4384-A4B8-08F1F2107022}"/>
    <cellStyle name="_KT (2)_1 3" xfId="387" xr:uid="{95C9C22B-9885-4798-BE8F-C813B48D37F7}"/>
    <cellStyle name="_KT (2)_2" xfId="388" xr:uid="{BE247D61-3E07-4705-B720-26FD15FA4F91}"/>
    <cellStyle name="_KT (2)_2 2" xfId="389" xr:uid="{3B7BA7C6-310F-45AE-8770-B866BA739107}"/>
    <cellStyle name="_KT (2)_2 2 2" xfId="390" xr:uid="{F9F7DCC2-E3C8-4552-8774-488A6D219767}"/>
    <cellStyle name="_KT (2)_2 3" xfId="391" xr:uid="{D82FFF87-D8DD-442D-8EE3-724E52FC26BF}"/>
    <cellStyle name="_KT (2)_2_TG-TH" xfId="392" xr:uid="{2FADA6A7-1F8C-46E2-88EA-9F5F9817B875}"/>
    <cellStyle name="_KT (2)_2_TG-TH 2" xfId="393" xr:uid="{75134235-F1CD-46D0-95A4-0456506E1B7E}"/>
    <cellStyle name="_KT (2)_2_TG-TH 2 2" xfId="394" xr:uid="{F8506C3E-5C63-45FF-B687-EE39DC757E8E}"/>
    <cellStyle name="_KT (2)_2_TG-TH 3" xfId="395" xr:uid="{2ABDFA7B-C6D6-4FB1-BD0F-B6DD9DB0706D}"/>
    <cellStyle name="_KT (2)_3" xfId="396" xr:uid="{835924DC-32A6-42F1-99AD-233F23A707A9}"/>
    <cellStyle name="_KT (2)_3 2" xfId="397" xr:uid="{7C0B21A8-4FFC-4339-A574-2CD0B1FF2682}"/>
    <cellStyle name="_KT (2)_3 2 2" xfId="398" xr:uid="{6ADB9BE6-136A-4EC6-A586-99EA6690382F}"/>
    <cellStyle name="_KT (2)_3 3" xfId="399" xr:uid="{05A78593-EA24-48DF-A8F2-10268458CBD7}"/>
    <cellStyle name="_KT (2)_3_TG-TH" xfId="400" xr:uid="{F2098BCE-21F3-4C82-82CE-0CB315E72506}"/>
    <cellStyle name="_KT (2)_3_TG-TH 2" xfId="401" xr:uid="{2A327DFD-0B7A-486A-AA58-FD25C03F315E}"/>
    <cellStyle name="_KT (2)_3_TG-TH 2 2" xfId="402" xr:uid="{455A3C43-562C-45FD-B835-B7089DD5CADB}"/>
    <cellStyle name="_KT (2)_3_TG-TH 3" xfId="403" xr:uid="{790AEE26-0CB9-492D-9EF7-1F8DA4815F3B}"/>
    <cellStyle name="_KT (2)_4" xfId="404" xr:uid="{F7DE82CB-5C70-4A4B-98DD-554515AAE168}"/>
    <cellStyle name="_KT (2)_4 2" xfId="405" xr:uid="{258FDC48-97CC-4938-9A05-7FAF398E53E3}"/>
    <cellStyle name="_KT (2)_4 2 2" xfId="406" xr:uid="{4723E5E2-3C37-4F2D-B58B-26E0B82112AC}"/>
    <cellStyle name="_KT (2)_4 3" xfId="407" xr:uid="{D6979B55-6661-4809-AA2D-515137A58AA2}"/>
    <cellStyle name="_KT (2)_4_TG-TH" xfId="408" xr:uid="{64E095B6-6A7F-4434-B9F4-2900913096EC}"/>
    <cellStyle name="_KT (2)_4_TG-TH 2" xfId="409" xr:uid="{1A2910F6-1A46-4597-A208-B597B87BF6E9}"/>
    <cellStyle name="_KT (2)_4_TG-TH 2 2" xfId="410" xr:uid="{A29966D6-7A35-454D-A782-10CF5CBE8CDD}"/>
    <cellStyle name="_KT (2)_4_TG-TH 3" xfId="411" xr:uid="{261FB36F-7330-4812-8B55-76FDCCF53B1B}"/>
    <cellStyle name="_KT (2)_5" xfId="412" xr:uid="{45249581-722D-4FF4-BB37-FFB576C550CA}"/>
    <cellStyle name="_KT (2)_5 2" xfId="413" xr:uid="{99C1A335-C462-403D-B93E-CCF7C6B5B64C}"/>
    <cellStyle name="_KT (2)_5 2 2" xfId="414" xr:uid="{283AD149-37C0-4458-BBDC-F65A5FC996A5}"/>
    <cellStyle name="_KT (2)_5 3" xfId="415" xr:uid="{3A30D266-608E-4378-A495-44A00F95A6CC}"/>
    <cellStyle name="_KT (2)_TG-TH" xfId="416" xr:uid="{4B9B476B-6BD6-4C30-ADBE-FDDDE0180BEA}"/>
    <cellStyle name="_KT (2)_TG-TH 2" xfId="417" xr:uid="{CE7C53B9-36EC-4A4B-8976-D2E5F6BA09CE}"/>
    <cellStyle name="_KT (2)_TG-TH 2 2" xfId="418" xr:uid="{2D2E5031-803C-4151-981C-002EDA6A66BD}"/>
    <cellStyle name="_KT (2)_TG-TH 3" xfId="419" xr:uid="{4974E577-0B51-45AB-974F-DCC70FBE06E1}"/>
    <cellStyle name="_KT_TG" xfId="420" xr:uid="{3B45AC8A-EC80-42D7-B2A7-14D8A994834B}"/>
    <cellStyle name="_KT_TG 2" xfId="421" xr:uid="{B9A3DCFF-6C7B-4C41-965D-F8D5B708160D}"/>
    <cellStyle name="_KT_TG 2 2" xfId="422" xr:uid="{3D382C1A-2213-41AA-B4F7-1BE9DD167633}"/>
    <cellStyle name="_KT_TG 3" xfId="423" xr:uid="{E81D4C1D-094F-4826-93BF-32DBEC0F0DAC}"/>
    <cellStyle name="_KT_TG_1" xfId="424" xr:uid="{F6C589FD-482F-4754-88CF-B3F839E9C934}"/>
    <cellStyle name="_KT_TG_1 2" xfId="425" xr:uid="{859AFF63-8D2B-4BC9-9666-E64C1F0D4012}"/>
    <cellStyle name="_KT_TG_1 2 2" xfId="426" xr:uid="{F1A40F52-458A-44AD-90B8-6F4313A6C98C}"/>
    <cellStyle name="_KT_TG_1 3" xfId="427" xr:uid="{78559CA3-4957-4400-A6E8-C52DE6E3DEFD}"/>
    <cellStyle name="_KT_TG_2" xfId="428" xr:uid="{A0AD672F-B898-48C1-B9D1-E4360AB29DBF}"/>
    <cellStyle name="_KT_TG_2 2" xfId="429" xr:uid="{CA5703C2-22C0-4241-96EF-80069E590156}"/>
    <cellStyle name="_KT_TG_2 2 2" xfId="430" xr:uid="{4DC8B488-361D-4A80-89E3-D7A591F8FC01}"/>
    <cellStyle name="_KT_TG_2 3" xfId="431" xr:uid="{A289D6EA-DCE6-43F1-8D91-E55F5B73A49E}"/>
    <cellStyle name="_KT_TG_3" xfId="432" xr:uid="{159AF18A-6C86-4E84-ABF5-07BA978B4ACE}"/>
    <cellStyle name="_KT_TG_3 2" xfId="433" xr:uid="{30B02043-AD29-4D40-8AD0-E2282D9A21C4}"/>
    <cellStyle name="_KT_TG_3 2 2" xfId="434" xr:uid="{C02B64BB-08C6-45F5-8ACE-0FBB10CA5EE9}"/>
    <cellStyle name="_KT_TG_3 3" xfId="435" xr:uid="{545ADA80-7231-4046-B752-F7E55F569DF3}"/>
    <cellStyle name="_KT_TG_4" xfId="436" xr:uid="{F3D931B5-D7D2-4D04-8C32-489CB3DE5978}"/>
    <cellStyle name="_KT_TG_4 2" xfId="437" xr:uid="{6158BAD1-07CD-496C-B4D7-DC5DACEEE1A0}"/>
    <cellStyle name="_KT_TG_4 2 2" xfId="438" xr:uid="{56FC9DA3-F585-4C63-B81B-6B76650E49BC}"/>
    <cellStyle name="_KT_TG_4 3" xfId="439" xr:uid="{9599C0BC-2A30-4089-9C37-174C4CA80934}"/>
    <cellStyle name="_TG-TH" xfId="440" xr:uid="{36D95073-B7A9-4BCF-A98E-3F516A8E8909}"/>
    <cellStyle name="_TG-TH 2" xfId="441" xr:uid="{AA7A4BBC-A197-43B7-83D9-6BA31250BB0D}"/>
    <cellStyle name="_TG-TH 2 2" xfId="442" xr:uid="{23E1E2FB-2EC4-444F-BD8C-B25F6FBE499D}"/>
    <cellStyle name="_TG-TH 3" xfId="443" xr:uid="{935E7D77-1EF5-4E81-8F08-49998EFAF638}"/>
    <cellStyle name="_TG-TH_1" xfId="444" xr:uid="{88A57EB6-2295-4235-B1D2-EA3BE8F75FF6}"/>
    <cellStyle name="_TG-TH_1 2" xfId="445" xr:uid="{B1E3C9ED-9762-4DB9-A736-4F64744F2DED}"/>
    <cellStyle name="_TG-TH_1 2 2" xfId="446" xr:uid="{EB3C4E66-8A81-4130-B1A2-758A779EE0EE}"/>
    <cellStyle name="_TG-TH_1 3" xfId="447" xr:uid="{6F945727-D8EB-4F52-BCDD-E10C24FD1156}"/>
    <cellStyle name="_TG-TH_2" xfId="448" xr:uid="{7886051E-8BE4-40D2-83B7-594D28872DF1}"/>
    <cellStyle name="_TG-TH_2 2" xfId="449" xr:uid="{BDAAA8EB-81EB-450F-8B78-2099EA6D182A}"/>
    <cellStyle name="_TG-TH_2 2 2" xfId="450" xr:uid="{14160DC5-6943-4D24-AC44-8E911CA23AE3}"/>
    <cellStyle name="_TG-TH_2 3" xfId="451" xr:uid="{95735033-8403-4907-97DD-88C7BE78787A}"/>
    <cellStyle name="_TG-TH_3" xfId="452" xr:uid="{501D4D21-DED1-4433-9D5C-8B6F8566C304}"/>
    <cellStyle name="_TG-TH_3 2" xfId="453" xr:uid="{0D953EE1-A315-48F6-A2F8-EEA0D7D32024}"/>
    <cellStyle name="_TG-TH_3 2 2" xfId="454" xr:uid="{C4E6D12A-CE53-4AA4-B99B-47202F3B2DFE}"/>
    <cellStyle name="_TG-TH_3 3" xfId="455" xr:uid="{A4532613-2BB1-40CB-9196-0F9AA93FD738}"/>
    <cellStyle name="_TG-TH_4" xfId="456" xr:uid="{CA187BCD-BD9D-464B-ABEB-321F75FC30D2}"/>
    <cellStyle name="_TG-TH_4 2" xfId="457" xr:uid="{173D2F97-FA69-440A-BCD1-F795093DCA1D}"/>
    <cellStyle name="_TG-TH_4 2 2" xfId="458" xr:uid="{175D8F8B-B58E-47A8-B84C-A6342D6AB48B}"/>
    <cellStyle name="_TG-TH_4 3" xfId="459" xr:uid="{14FA1EC3-FB96-47F7-8E2D-B2A026852BD4}"/>
    <cellStyle name="0" xfId="3" xr:uid="{00000000-0005-0000-0000-000000000000}"/>
    <cellStyle name="0_2ND SUMMER 09" xfId="4" xr:uid="{00000000-0005-0000-0000-000001000000}"/>
    <cellStyle name="0_Atreebutes fab balance" xfId="460" xr:uid="{4514DA44-2772-401E-B016-6E961D6E8A13}"/>
    <cellStyle name="0_AW10 Costing - desktop" xfId="461" xr:uid="{C5E14566-C74F-4089-A330-C10855EF3F07}"/>
    <cellStyle name="0_AW10 Costing - desktop 2" xfId="462" xr:uid="{BA931E84-2487-4A90-B55F-AE267894C621}"/>
    <cellStyle name="0_AW10 Costing - desktop_AW11 Atreebutes fabric balance sheet" xfId="463" xr:uid="{37AF6F3D-F5DB-42BF-BEC0-462DE3FAC4DD}"/>
    <cellStyle name="0_AW10 Costing - desktop_Copy of #1542-1-revised quotation (2)" xfId="464" xr:uid="{5CA47BCD-B6DF-4939-86B7-200F729DE803}"/>
    <cellStyle name="0_AW10 Costing - desktop_Copy of 2010-5-10 Kotai fabric - PO#1456REV (2)" xfId="465" xr:uid="{4006E556-34B9-49ED-8FB5-1E7392E08272}"/>
    <cellStyle name="0_AW10 Costing - desktop_Copy of the status of KOTAI fabric 21-10" xfId="466" xr:uid="{AE69B8D0-ECD1-4DF7-8D7C-A1E3280DAF54}"/>
    <cellStyle name="0_AW10 Costing - desktop_Fabric balance for AW10 pro" xfId="467" xr:uid="{CCA18619-097C-4A88-B84D-BB1F9DE4A695}"/>
    <cellStyle name="0_AW10 Costing - desktop_kotai fabric - first order for AW10 (status)" xfId="468" xr:uid="{590DF680-A316-466E-AAD1-C11B49A87A18}"/>
    <cellStyle name="0_AW10 Costing - desktop_MA expense (AW10 &amp; SS11)" xfId="469" xr:uid="{E395CAB3-6BE3-4462-A1F4-25AADA16FBAA}"/>
    <cellStyle name="0_AW10 Costing - desktop_MA expense (AW10 &amp; SS11) 2" xfId="470" xr:uid="{6D70807B-BE7A-4256-9A4F-039D2AA33D44}"/>
    <cellStyle name="0_AW10 Costing - desktop_MA expense (AW10 &amp; SS11)_AW11 Atreebutes fabric balance sheet" xfId="471" xr:uid="{797CD2CC-C88D-43A9-B6CF-B842D24CCEC0}"/>
    <cellStyle name="0_AW10 Costing - desktop_MA expense (AW10 &amp; SS11)_QUICK SILVER fab balance" xfId="472" xr:uid="{C1849BCF-176C-4E00-8CC8-F5090CD1794E}"/>
    <cellStyle name="0_AW10 Costing - desktop_MA expense (AW10 &amp; SS11)_QUICK SILVER fab balance 2" xfId="473" xr:uid="{2D98445D-2ABC-4ED5-BD5F-009B20E1DD90}"/>
    <cellStyle name="0_AW10 Costing - desktop_MA expense (AW10 &amp; SS11)_SPRING - Trim 2nd" xfId="474" xr:uid="{26146D32-FAFE-4E55-9E23-BAEEA0BEA4AD}"/>
    <cellStyle name="0_AW10 Costing - desktop_MA expense (AW10 &amp; SS11)_SPRING 2011 - TRIM 1st" xfId="475" xr:uid="{241A014E-AA78-4759-8398-CE68F4112700}"/>
    <cellStyle name="0_AW10 Costing - desktop_MA expense (AW10 &amp; SS11)_SPRING 2011 - TRIM 2nd" xfId="476" xr:uid="{3E1D02E9-4856-4CF5-9041-54D392EF8980}"/>
    <cellStyle name="0_AW10 Costing - desktop_MA expense (AW10 &amp; SS11)_SS12 Atreebutes fab balance" xfId="477" xr:uid="{83EEBB61-A100-4618-ABBD-CED328AFFC7E}"/>
    <cellStyle name="0_AW10 Costing - desktop_MA expense (AW10 &amp; SS11)_The composition of fabric" xfId="478" xr:uid="{097B95C6-567F-4EF3-A0FD-85DE6E739850}"/>
    <cellStyle name="0_AW10 Costing - desktop_PO BAO GIA-DUNG" xfId="479" xr:uid="{445D7274-2B64-4969-AC61-7638D5D26725}"/>
    <cellStyle name="0_AW10 Costing - desktop_QUICK SILVER fab balance" xfId="480" xr:uid="{A196BAA6-9D6B-4C5B-A538-C0AEEDFD8ED4}"/>
    <cellStyle name="0_AW10 Costing - desktop_QUICK SILVER fab balance 2" xfId="481" xr:uid="{9CD98738-5131-411F-A82C-57DCE0885A33}"/>
    <cellStyle name="0_AW10 Costing - desktop_SPRING - Trim 2nd" xfId="482" xr:uid="{B34B488A-9759-4CA5-BCD2-13CF241B170A}"/>
    <cellStyle name="0_AW10 Costing - desktop_SPRING 2011 - TRIM 1st" xfId="483" xr:uid="{48CF542A-530D-4D66-8E6A-F64D942E75E1}"/>
    <cellStyle name="0_AW10 Costing - desktop_SPRING 2011 - TRIM 2nd" xfId="484" xr:uid="{74C900AD-0219-46ED-B354-0424D252EB45}"/>
    <cellStyle name="0_AW10 Costing - desktop_SS12 Atreebutes fab balance" xfId="485" xr:uid="{076D6DFF-6E0E-4ED9-83A3-44B17A1D34AD}"/>
    <cellStyle name="0_AW10 Costing - desktop_SUMMER 2011 - TRIM UN007" xfId="486" xr:uid="{090498D6-BECC-4891-B583-D7D8DB26CC73}"/>
    <cellStyle name="0_AW10 Costing - desktop_The composition of fabric" xfId="487" xr:uid="{0E027557-7024-4E4B-B3C5-981FF660A960}"/>
    <cellStyle name="0_AW10 Costing - desktop_Trim balance for Atreebute" xfId="488" xr:uid="{35EC1755-C4C1-4CD3-9EB5-5A9EECA6C7AE}"/>
    <cellStyle name="0_AW10 Costing - desktop_Trim balance for Atreebute 1ST" xfId="489" xr:uid="{2909DA97-7ABF-4EE0-9763-4D10F7E2C3FA}"/>
    <cellStyle name="0_AW10 Costing - desktop_Trim balance for SS11" xfId="490" xr:uid="{012549BC-287C-4B9F-A5FC-545F780DA165}"/>
    <cellStyle name="0_AW10 Costing - desktop_YKK#135" xfId="491" xr:uid="{B3E310D1-00DA-4C1B-AEA1-E24EB50AD19C}"/>
    <cellStyle name="0_AW10 Costing - desktop_YKK#135 2" xfId="492" xr:uid="{7B09F312-E338-42B3-8817-D224589B650E}"/>
    <cellStyle name="0_AW10 Costing - desktop_YKK#135_PO BAO GIA-DUNG" xfId="493" xr:uid="{257D6A29-2385-492E-B453-D8EB1AF04C5C}"/>
    <cellStyle name="0_AW10 Costing - desktop_YKK#135_SPRING - Trim 2nd" xfId="494" xr:uid="{288A8547-D495-449B-AAE0-25DDE5F9B8CC}"/>
    <cellStyle name="0_AW10 Costing - desktop_YKK#135_Trim balance for Atreebute" xfId="495" xr:uid="{CD59BCEB-1CDF-4BB0-B15C-22CB5BB91FB6}"/>
    <cellStyle name="0_AW10 Costing - desktop_YKK#135_Trim balance for Atreebute 1ST" xfId="496" xr:uid="{C90E2CCC-57B0-47B8-86EC-7314CE0C9020}"/>
    <cellStyle name="0_AW10 qty" xfId="497" xr:uid="{208B3EAD-02B1-4FB7-82DD-86EB4ED0BF94}"/>
    <cellStyle name="0_AW10 qty 2" xfId="498" xr:uid="{D08598B0-A26F-4A6E-9DBB-00905FB06F06}"/>
    <cellStyle name="0_AW10 qty_AW11 Atreebutes fabric balance sheet" xfId="499" xr:uid="{C3E77A82-0522-453C-B765-3B9C0D7AE7C6}"/>
    <cellStyle name="0_AW10 qty_Copy of #1542-1-revised quotation (2)" xfId="500" xr:uid="{353D6BC3-9D69-4DBF-B59C-ADBD2AC90186}"/>
    <cellStyle name="0_AW10 qty_Copy of the status of KOTAI fabric 21-10" xfId="501" xr:uid="{7FB1284A-8FDB-491B-91C3-ECAB128BF44D}"/>
    <cellStyle name="0_AW10 qty_Fabric balance for AW10 pro" xfId="502" xr:uid="{190DAA54-0684-4469-8D6A-3FB26957C0D5}"/>
    <cellStyle name="0_AW10 qty_MA expense (AW10 &amp; SS11)" xfId="503" xr:uid="{64F58F9B-F40B-4EEF-BFA2-0E6471E43FB2}"/>
    <cellStyle name="0_AW10 qty_MA expense (AW10 &amp; SS11) 2" xfId="504" xr:uid="{8E35085B-5316-4D5F-94E6-07D9BFAE5044}"/>
    <cellStyle name="0_AW10 qty_MA expense (AW10 &amp; SS11)_AW11 Atreebutes fabric balance sheet" xfId="505" xr:uid="{9C1422C4-3E2D-47B2-BDB0-0F862A006A56}"/>
    <cellStyle name="0_AW10 qty_MA expense (AW10 &amp; SS11)_QUICK SILVER fab balance" xfId="506" xr:uid="{015673D8-173D-46C1-A340-E95A58AB4214}"/>
    <cellStyle name="0_AW10 qty_MA expense (AW10 &amp; SS11)_QUICK SILVER fab balance 2" xfId="507" xr:uid="{3CAAEF22-398D-44AB-BCE9-7F7D96A809BD}"/>
    <cellStyle name="0_AW10 qty_MA expense (AW10 &amp; SS11)_SPRING - Trim 2nd" xfId="508" xr:uid="{0283F846-7DD7-42A1-8ACF-61AAAA2BB9F9}"/>
    <cellStyle name="0_AW10 qty_MA expense (AW10 &amp; SS11)_SPRING 2011 - TRIM 1st" xfId="509" xr:uid="{0390D915-D2C0-47C4-8F3F-EBCEBF668BF6}"/>
    <cellStyle name="0_AW10 qty_MA expense (AW10 &amp; SS11)_SPRING 2011 - TRIM 2nd" xfId="510" xr:uid="{874663B2-2E20-4973-8F77-5D1D37C9AB79}"/>
    <cellStyle name="0_AW10 qty_MA expense (AW10 &amp; SS11)_SS12 Atreebutes fab balance" xfId="511" xr:uid="{3B6F7DE6-E4E1-49BB-89CA-67F8AF17F1EF}"/>
    <cellStyle name="0_AW10 qty_MA expense (AW10 &amp; SS11)_The composition of fabric" xfId="512" xr:uid="{402A4393-9CD4-424F-BCF8-D6CC2EF5650E}"/>
    <cellStyle name="0_AW10 qty_PO BAO GIA-DUNG" xfId="513" xr:uid="{81DC6436-566E-4CA9-AF9E-00B5A8F28DEC}"/>
    <cellStyle name="0_AW10 qty_QUICK SILVER fab balance" xfId="514" xr:uid="{BF95108C-8730-40CA-8A87-149355579F04}"/>
    <cellStyle name="0_AW10 qty_QUICK SILVER fab balance 2" xfId="515" xr:uid="{22AE7C13-3876-4CC2-A7D8-667552FD0E2B}"/>
    <cellStyle name="0_AW10 qty_SPRING - Trim 2nd" xfId="516" xr:uid="{745C670B-3C00-4BCC-89EF-425CD7D0C790}"/>
    <cellStyle name="0_AW10 qty_SPRING 2011 - TRIM 1st" xfId="517" xr:uid="{44DBAC27-809D-4D50-B0B9-9710469B1024}"/>
    <cellStyle name="0_AW10 qty_SPRING 2011 - TRIM 2nd" xfId="518" xr:uid="{4754DA70-D49B-4903-9F04-F90CEFB63F38}"/>
    <cellStyle name="0_AW10 qty_SS12 Atreebutes fab balance" xfId="519" xr:uid="{39AF7BEC-8ACE-4D84-AA46-54DC95CCA563}"/>
    <cellStyle name="0_AW10 qty_SUMMER 2011 - TRIM UN007" xfId="520" xr:uid="{DB03D1DC-1081-4FB5-A85C-67DB0B54AF28}"/>
    <cellStyle name="0_AW10 qty_The composition of fabric" xfId="521" xr:uid="{0CC45FDF-7BCB-4B75-8CE9-0263EDEE67BB}"/>
    <cellStyle name="0_AW10 qty_Trim balance for Atreebute" xfId="522" xr:uid="{9B6290A2-CBFB-47C3-AF3A-3AA922913B11}"/>
    <cellStyle name="0_AW10 qty_Trim balance for Atreebute 1ST" xfId="523" xr:uid="{8F555844-5FB5-48CB-BBC5-9F4FF4F06264}"/>
    <cellStyle name="0_AW10 qty_Trim balance for SS11" xfId="524" xr:uid="{24135A40-D32F-4319-98DF-AF877A772DA8}"/>
    <cellStyle name="0_AW10 qty_YKK#135" xfId="525" xr:uid="{57494B3F-03BE-4B54-91CD-94F419AE805A}"/>
    <cellStyle name="0_AW10 qty_YKK#135 2" xfId="526" xr:uid="{DDB48C6D-FBE8-403F-9A8F-F2832B0A2387}"/>
    <cellStyle name="0_AW10 qty_YKK#135_PO BAO GIA-DUNG" xfId="527" xr:uid="{67853D2D-5441-4DEF-822A-D4264CAE54A1}"/>
    <cellStyle name="0_AW10 qty_YKK#135_SPRING - Trim 2nd" xfId="528" xr:uid="{A7BE6048-A102-4496-8235-4D152CF4A01C}"/>
    <cellStyle name="0_AW10 qty_YKK#135_Trim balance for Atreebute" xfId="529" xr:uid="{0C89451D-67FB-4AC6-8C0D-F4FA0E38AFC4}"/>
    <cellStyle name="0_AW10 qty_YKK#135_Trim balance for Atreebute 1ST" xfId="530" xr:uid="{E5F0A957-298A-4813-9FC5-4D04E0A6676E}"/>
    <cellStyle name="0_CMP &amp; the rating of thread" xfId="531" xr:uid="{13BDDA29-2EEC-4ADE-B370-73FA1AFF76C3}"/>
    <cellStyle name="0_CMP &amp; the rating of thread 2" xfId="532" xr:uid="{1F991A6A-0B7C-4352-8E72-DED69DE92715}"/>
    <cellStyle name="0_CMP &amp; the rating of thread_AW11 Atreebutes fabric balance sheet" xfId="533" xr:uid="{2A1C8FC0-5600-422F-834C-59C41C908F27}"/>
    <cellStyle name="0_CMP &amp; the rating of thread_Copy of #1542-1-revised quotation (2)" xfId="534" xr:uid="{A0F908D2-8CE0-4106-BF88-58A7576F5C45}"/>
    <cellStyle name="0_CMP &amp; the rating of thread_Copy of 2010-5-10 Kotai fabric - PO#1456REV (2)" xfId="535" xr:uid="{C4236D61-7A7C-4EE1-B75A-C24C492AA1E8}"/>
    <cellStyle name="0_CMP &amp; the rating of thread_Copy of the status of KOTAI fabric 21-10" xfId="536" xr:uid="{1B939D40-84FD-4B12-A82E-482D409B78F1}"/>
    <cellStyle name="0_CMP &amp; the rating of thread_Fabric balance for AW10 pro" xfId="537" xr:uid="{EF289979-4265-4BBA-BB6D-D66233B5D1F4}"/>
    <cellStyle name="0_CMP &amp; the rating of thread_kotai fabric - first order for AW10 (status)" xfId="538" xr:uid="{A2118EB5-A4FA-4C18-A54A-CEECFFD29096}"/>
    <cellStyle name="0_CMP &amp; the rating of thread_MA expense (AW10 &amp; SS11)" xfId="539" xr:uid="{F4C77450-AAEB-4EA9-8E82-65D5105058B6}"/>
    <cellStyle name="0_CMP &amp; the rating of thread_MA expense (AW10 &amp; SS11) 2" xfId="540" xr:uid="{7DD7C68E-2ABB-476E-8926-702C68BAA92B}"/>
    <cellStyle name="0_CMP &amp; the rating of thread_MA expense (AW10 &amp; SS11)_AW11 Atreebutes fabric balance sheet" xfId="541" xr:uid="{8E6575B5-F790-4BD9-A77A-129B207FFE5D}"/>
    <cellStyle name="0_CMP &amp; the rating of thread_MA expense (AW10 &amp; SS11)_QUICK SILVER fab balance" xfId="542" xr:uid="{2C5BFF86-2F74-4CC6-A372-4B16CE479D30}"/>
    <cellStyle name="0_CMP &amp; the rating of thread_MA expense (AW10 &amp; SS11)_QUICK SILVER fab balance 2" xfId="543" xr:uid="{13C9A992-EBBE-45DF-9AFB-C77BB92CBA3E}"/>
    <cellStyle name="0_CMP &amp; the rating of thread_MA expense (AW10 &amp; SS11)_SPRING - Trim 2nd" xfId="544" xr:uid="{EA67B39F-B17C-473A-A3B7-BCBED9642714}"/>
    <cellStyle name="0_CMP &amp; the rating of thread_MA expense (AW10 &amp; SS11)_SPRING 2011 - TRIM 1st" xfId="545" xr:uid="{5EA2B409-4802-4CB1-82DA-6C34B90902D4}"/>
    <cellStyle name="0_CMP &amp; the rating of thread_MA expense (AW10 &amp; SS11)_SPRING 2011 - TRIM 2nd" xfId="546" xr:uid="{CF342878-D97F-4840-AFDE-0EB3CE4BCAEF}"/>
    <cellStyle name="0_CMP &amp; the rating of thread_MA expense (AW10 &amp; SS11)_SS12 Atreebutes fab balance" xfId="547" xr:uid="{B61ABF5E-736A-4E4E-B1C7-1F7A5B3838E0}"/>
    <cellStyle name="0_CMP &amp; the rating of thread_MA expense (AW10 &amp; SS11)_The composition of fabric" xfId="548" xr:uid="{81886C04-B39C-4496-97C1-95DA41511529}"/>
    <cellStyle name="0_CMP &amp; the rating of thread_PO BAO GIA-DUNG" xfId="549" xr:uid="{42E1BB3E-453B-4779-A243-30E9FB3CA4E4}"/>
    <cellStyle name="0_CMP &amp; the rating of thread_QUICK SILVER fab balance" xfId="550" xr:uid="{1BE86FE7-84C7-4EA6-AC68-BA5750253BBB}"/>
    <cellStyle name="0_CMP &amp; the rating of thread_QUICK SILVER fab balance 2" xfId="551" xr:uid="{2C4EDA3F-7985-4AD7-926D-3C8102D6E33B}"/>
    <cellStyle name="0_CMP &amp; the rating of thread_SPRING - Trim 2nd" xfId="552" xr:uid="{19281365-1AD7-4E2C-A5E4-65250DAA7E6D}"/>
    <cellStyle name="0_CMP &amp; the rating of thread_SPRING 2011 - TRIM 1st" xfId="553" xr:uid="{D1C2CC56-6C9C-4006-AF8A-1069445FE886}"/>
    <cellStyle name="0_CMP &amp; the rating of thread_SPRING 2011 - TRIM 2nd" xfId="554" xr:uid="{39F2D965-ECB1-4702-89D3-58FC01CDD418}"/>
    <cellStyle name="0_CMP &amp; the rating of thread_SS12 Atreebutes fab balance" xfId="555" xr:uid="{88BF0250-CDF2-46F5-A6C9-4FA97D5D59EE}"/>
    <cellStyle name="0_CMP &amp; the rating of thread_SUMMER 2011 - TRIM UN007" xfId="556" xr:uid="{531A6B0A-BF7E-415C-A92C-1930B1ABCA56}"/>
    <cellStyle name="0_CMP &amp; the rating of thread_The composition of fabric" xfId="557" xr:uid="{F5DA7AC8-697A-4C45-ABF9-8A8B36D9515B}"/>
    <cellStyle name="0_CMP &amp; the rating of thread_Trim balance for Atreebute" xfId="558" xr:uid="{013023D7-E783-4CEB-8975-6DBC429EEE3C}"/>
    <cellStyle name="0_CMP &amp; the rating of thread_Trim balance for Atreebute 1ST" xfId="559" xr:uid="{73578E20-7E66-4D61-985D-19FE3C273288}"/>
    <cellStyle name="0_CMP &amp; the rating of thread_Trim balance for SS11" xfId="560" xr:uid="{FDE0DCBF-6A83-43B5-9621-5ACA0E8AAD54}"/>
    <cellStyle name="0_CMP &amp; the rating of thread_YKK#135" xfId="561" xr:uid="{C30246B8-F3A7-4942-AF09-12AC17230EF1}"/>
    <cellStyle name="0_CMP &amp; the rating of thread_YKK#135 2" xfId="562" xr:uid="{E57F5957-12A4-4F65-9FEF-5F01F6EDF6E9}"/>
    <cellStyle name="0_CMP &amp; the rating of thread_YKK#135_PO BAO GIA-DUNG" xfId="563" xr:uid="{33C03AFD-FCF3-4C9F-B47C-F0DBFD8EE285}"/>
    <cellStyle name="0_CMP &amp; the rating of thread_YKK#135_SPRING - Trim 2nd" xfId="564" xr:uid="{1F2AE544-87BD-4F3F-97EC-EE1130CE67C9}"/>
    <cellStyle name="0_CMP &amp; the rating of thread_YKK#135_Trim balance for Atreebute" xfId="565" xr:uid="{76DF70F7-4444-4ED0-B467-7EC63B5FDC69}"/>
    <cellStyle name="0_CMP &amp; the rating of thread_YKK#135_Trim balance for Atreebute 1ST" xfId="566" xr:uid="{55F1C82E-B94F-42B1-A58E-24C881E2588F}"/>
    <cellStyle name="0_CMP &amp; thread rating" xfId="567" xr:uid="{B307ED09-2FE4-46B7-BDE4-663A04BDCA90}"/>
    <cellStyle name="0_CMP &amp; thread rating 2" xfId="568" xr:uid="{227E1DD4-D7BF-4ED5-88EA-8158CA73F852}"/>
    <cellStyle name="0_CMP &amp; thread rating_16-08-10" xfId="569" xr:uid="{2D541DF4-EE85-41AC-909D-1F258CD3B174}"/>
    <cellStyle name="0_CMP &amp; thread rating_21-05-10" xfId="570" xr:uid="{445D1DB5-06E6-4166-A193-16BD3A67F2E7}"/>
    <cellStyle name="0_CMP &amp; thread rating_Autumn 11-trim- PO" xfId="571" xr:uid="{506DBC0F-4587-4434-B7EC-EAA01B105026}"/>
    <cellStyle name="0_CMP &amp; thread rating_BAO GIA CMP MA ( SS11 )" xfId="572" xr:uid="{8E13836F-C98E-4567-B8C3-4C8EBF706FD6}"/>
    <cellStyle name="0_CMP &amp; thread rating_Copy of 11-06-10" xfId="573" xr:uid="{ED298B4B-2AAB-4791-B3DB-5D39A5BA447D}"/>
    <cellStyle name="0_CMP &amp; thread rating_Copy of Trim balance for AW10" xfId="574" xr:uid="{A2D5C47E-24CB-41FC-8D52-6331430BEB7A}"/>
    <cellStyle name="0_CMP &amp; thread rating_Copy of Trim balance for SS11" xfId="575" xr:uid="{A286B3B4-99B0-4A4A-8D20-6405E4F06C61}"/>
    <cellStyle name="0_CMP &amp; thread rating_Fabric balance for AW10 pro" xfId="576" xr:uid="{DC872207-47DB-4C74-B9FC-FC45BA7670B8}"/>
    <cellStyle name="0_CMP &amp; thread rating_PO BAO GIA-DUNG" xfId="577" xr:uid="{953E4689-77CB-42D7-B53F-470CB7483BEE}"/>
    <cellStyle name="0_CMP &amp; thread rating_SPRING - Trim 2nd" xfId="578" xr:uid="{AE4DCA97-F7D7-49D9-BD0E-5C4D4D2C56DA}"/>
    <cellStyle name="0_CMP &amp; thread rating_SS11 PO" xfId="579" xr:uid="{4A01DFF8-DA88-4734-879D-84BD707BE1FE}"/>
    <cellStyle name="0_CMP &amp; thread rating_SUMMER 2011 - TRIM UN007" xfId="580" xr:uid="{5031966B-0DD2-466F-9502-1F5C2F9F6485}"/>
    <cellStyle name="0_CMP &amp; thread rating_Trim balance for Atreebute" xfId="581" xr:uid="{54BE9B09-B15E-430B-8EED-1689D96804B1}"/>
    <cellStyle name="0_CMP &amp; thread rating_Trim balance for Atreebute 1ST" xfId="582" xr:uid="{40BAE174-0291-405B-B675-E511CC3DDB9C}"/>
    <cellStyle name="0_CMP &amp; thread rating_Trim balance for AW10" xfId="583" xr:uid="{DA00A4BB-9415-4EE3-A2E4-77D3AF2D4D82}"/>
    <cellStyle name="0_CMP &amp; thread rating_Trim balance for SS10" xfId="584" xr:uid="{D5F97096-5FB5-4FB8-9244-899B17C8F21F}"/>
    <cellStyle name="0_CMP &amp; thread rating_Trim balance for SS11" xfId="585" xr:uid="{5369230D-7EF6-495C-8129-A615878E95FF}"/>
    <cellStyle name="0_CMP &amp; thread rating_YKK#135" xfId="586" xr:uid="{BC6D82E7-9CD1-4001-AD51-B0043FF831CC}"/>
    <cellStyle name="0_Copy of AW09 Costing &amp; Pre-costing" xfId="587" xr:uid="{4E8BC1BC-F1BE-4175-9BA1-D82A8E5ACB3F}"/>
    <cellStyle name="0_Copy of AW09 Costing &amp; Pre-costing 2" xfId="588" xr:uid="{8BCFF9DD-3F5D-4FA9-A744-4C65752B472D}"/>
    <cellStyle name="0_Copy of AW09 Costing &amp; Pre-costing_AW11 Atreebutes fabric balance sheet" xfId="589" xr:uid="{C100FF95-D7B8-4821-B47B-946475BA95DB}"/>
    <cellStyle name="0_Copy of AW09 Costing &amp; Pre-costing_CMP &amp; the rating of thread" xfId="590" xr:uid="{449A32AC-B54F-4F28-A0AF-B4A650653F25}"/>
    <cellStyle name="0_Copy of AW09 Costing &amp; Pre-costing_CMP &amp; the rating of thread 2" xfId="591" xr:uid="{948CD755-295E-4306-A574-58376F24B892}"/>
    <cellStyle name="0_Copy of AW09 Costing &amp; Pre-costing_CMP &amp; the rating of thread_AW11 Atreebutes fabric balance sheet" xfId="592" xr:uid="{A3A8093B-81DB-4F88-8F17-F110C2152FC0}"/>
    <cellStyle name="0_Copy of AW09 Costing &amp; Pre-costing_CMP &amp; the rating of thread_Copy of #1542-1-revised quotation (2)" xfId="593" xr:uid="{F51C2A7F-5E29-49EE-9D55-7B4885314C4E}"/>
    <cellStyle name="0_Copy of AW09 Costing &amp; Pre-costing_CMP &amp; the rating of thread_Copy of 2010-5-10 Kotai fabric - PO#1456REV (2)" xfId="594" xr:uid="{83346F88-AA10-4B6F-9225-D89024583DD1}"/>
    <cellStyle name="0_Copy of AW09 Costing &amp; Pre-costing_CMP &amp; the rating of thread_Copy of the status of KOTAI fabric 21-10" xfId="595" xr:uid="{2F897A3A-32FC-4FA8-BE45-4E8D12CEC724}"/>
    <cellStyle name="0_Copy of AW09 Costing &amp; Pre-costing_CMP &amp; the rating of thread_Fabric balance for AW10 pro" xfId="596" xr:uid="{83FB2A60-83D2-413D-9052-23D5FF77A693}"/>
    <cellStyle name="0_Copy of AW09 Costing &amp; Pre-costing_CMP &amp; the rating of thread_kotai fabric - first order for AW10 (status)" xfId="597" xr:uid="{61936B4D-8DF4-4058-8D49-0C721957DC48}"/>
    <cellStyle name="0_Copy of AW09 Costing &amp; Pre-costing_CMP &amp; the rating of thread_MA expense (AW10 &amp; SS11)" xfId="598" xr:uid="{478CF1C9-2393-43C5-85BA-A0D601AA0F4E}"/>
    <cellStyle name="0_Copy of AW09 Costing &amp; Pre-costing_CMP &amp; the rating of thread_MA expense (AW10 &amp; SS11) 2" xfId="599" xr:uid="{3A89A5C0-6E90-469B-8331-1C1438BBFA3B}"/>
    <cellStyle name="0_Copy of AW09 Costing &amp; Pre-costing_CMP &amp; the rating of thread_MA expense (AW10 &amp; SS11)_AW11 Atreebutes fabric balance sheet" xfId="600" xr:uid="{2BA45D0E-F2D1-4724-AE21-18CEC4A7AC22}"/>
    <cellStyle name="0_Copy of AW09 Costing &amp; Pre-costing_CMP &amp; the rating of thread_MA expense (AW10 &amp; SS11)_QUICK SILVER fab balance" xfId="601" xr:uid="{98F57115-401A-4D30-8D63-18B5AC3D1807}"/>
    <cellStyle name="0_Copy of AW09 Costing &amp; Pre-costing_CMP &amp; the rating of thread_MA expense (AW10 &amp; SS11)_QUICK SILVER fab balance 2" xfId="602" xr:uid="{A7CA509F-CEA4-46C5-B216-E32AF29B1488}"/>
    <cellStyle name="0_Copy of AW09 Costing &amp; Pre-costing_CMP &amp; the rating of thread_MA expense (AW10 &amp; SS11)_SPRING - Trim 2nd" xfId="603" xr:uid="{58FFE82E-4C19-4E20-9FA6-22677C064F0E}"/>
    <cellStyle name="0_Copy of AW09 Costing &amp; Pre-costing_CMP &amp; the rating of thread_MA expense (AW10 &amp; SS11)_SPRING 2011 - TRIM 1st" xfId="604" xr:uid="{A550D6C5-2D91-4310-B47E-C63EFA5A5C76}"/>
    <cellStyle name="0_Copy of AW09 Costing &amp; Pre-costing_CMP &amp; the rating of thread_MA expense (AW10 &amp; SS11)_SPRING 2011 - TRIM 2nd" xfId="605" xr:uid="{9FE4CCB9-7355-496A-8683-7A910CE5E246}"/>
    <cellStyle name="0_Copy of AW09 Costing &amp; Pre-costing_CMP &amp; the rating of thread_MA expense (AW10 &amp; SS11)_SS12 Atreebutes fab balance" xfId="606" xr:uid="{1B488077-E487-49B8-A299-B03934414BF0}"/>
    <cellStyle name="0_Copy of AW09 Costing &amp; Pre-costing_CMP &amp; the rating of thread_MA expense (AW10 &amp; SS11)_The composition of fabric" xfId="607" xr:uid="{AC100A02-043E-41F6-84BE-2B3FA9112FC6}"/>
    <cellStyle name="0_Copy of AW09 Costing &amp; Pre-costing_CMP &amp; the rating of thread_PO BAO GIA-DUNG" xfId="608" xr:uid="{F6EA3D81-443C-44AF-BA9F-C08DBDC2855C}"/>
    <cellStyle name="0_Copy of AW09 Costing &amp; Pre-costing_CMP &amp; the rating of thread_QUICK SILVER fab balance" xfId="609" xr:uid="{79ACA8D9-8560-4FE4-B9B5-CDE7AFE976A9}"/>
    <cellStyle name="0_Copy of AW09 Costing &amp; Pre-costing_CMP &amp; the rating of thread_QUICK SILVER fab balance 2" xfId="610" xr:uid="{C602A8A5-F05B-4021-BB6C-42BA11184EF4}"/>
    <cellStyle name="0_Copy of AW09 Costing &amp; Pre-costing_CMP &amp; the rating of thread_SPRING - Trim 2nd" xfId="611" xr:uid="{C9381D7F-676D-4C6B-8643-3FEBEB6CAA3C}"/>
    <cellStyle name="0_Copy of AW09 Costing &amp; Pre-costing_CMP &amp; the rating of thread_SPRING 2011 - TRIM 1st" xfId="612" xr:uid="{B14921C2-FE1B-42BC-BE92-31971EA8EBA3}"/>
    <cellStyle name="0_Copy of AW09 Costing &amp; Pre-costing_CMP &amp; the rating of thread_SPRING 2011 - TRIM 2nd" xfId="613" xr:uid="{966DEC25-7B11-4827-AE35-C8BF9C763CAE}"/>
    <cellStyle name="0_Copy of AW09 Costing &amp; Pre-costing_CMP &amp; the rating of thread_SS12 Atreebutes fab balance" xfId="614" xr:uid="{AB0A28AF-8070-4551-8CDB-8AAF3639D29C}"/>
    <cellStyle name="0_Copy of AW09 Costing &amp; Pre-costing_CMP &amp; the rating of thread_SUMMER 2011 - TRIM UN007" xfId="615" xr:uid="{4B1700D9-285D-4454-B9A7-F541A263DB67}"/>
    <cellStyle name="0_Copy of AW09 Costing &amp; Pre-costing_CMP &amp; the rating of thread_The composition of fabric" xfId="616" xr:uid="{C3F197C6-BD6C-4BE9-997E-E079E9C400BF}"/>
    <cellStyle name="0_Copy of AW09 Costing &amp; Pre-costing_CMP &amp; the rating of thread_Trim balance for Atreebute" xfId="617" xr:uid="{B0C85C40-598A-4B04-9F90-0C9B09049790}"/>
    <cellStyle name="0_Copy of AW09 Costing &amp; Pre-costing_CMP &amp; the rating of thread_Trim balance for Atreebute 1ST" xfId="618" xr:uid="{039EE27A-996C-4546-8953-97924AE204ED}"/>
    <cellStyle name="0_Copy of AW09 Costing &amp; Pre-costing_CMP &amp; the rating of thread_Trim balance for SS11" xfId="619" xr:uid="{F355F240-EAAB-4360-953C-50564D472170}"/>
    <cellStyle name="0_Copy of AW09 Costing &amp; Pre-costing_CMP &amp; the rating of thread_YKK#135" xfId="620" xr:uid="{118D0AC5-BB17-4770-9CA9-377BDE93E57C}"/>
    <cellStyle name="0_Copy of AW09 Costing &amp; Pre-costing_CMP &amp; the rating of thread_YKK#135 2" xfId="621" xr:uid="{C1A393D0-E1B2-46BC-A1E0-B313879080F7}"/>
    <cellStyle name="0_Copy of AW09 Costing &amp; Pre-costing_CMP &amp; the rating of thread_YKK#135_PO BAO GIA-DUNG" xfId="622" xr:uid="{81750775-CD3F-4FC5-B19E-69B18910ECC8}"/>
    <cellStyle name="0_Copy of AW09 Costing &amp; Pre-costing_CMP &amp; the rating of thread_YKK#135_SPRING - Trim 2nd" xfId="623" xr:uid="{955E46B8-7E1E-48D6-B2FA-8C88120F304A}"/>
    <cellStyle name="0_Copy of AW09 Costing &amp; Pre-costing_CMP &amp; the rating of thread_YKK#135_Trim balance for Atreebute" xfId="624" xr:uid="{E6B198CB-FCF0-4DF0-A6AA-EE0840A70276}"/>
    <cellStyle name="0_Copy of AW09 Costing &amp; Pre-costing_CMP &amp; the rating of thread_YKK#135_Trim balance for Atreebute 1ST" xfId="625" xr:uid="{F117E723-6290-4FBF-B617-81057A6A547D}"/>
    <cellStyle name="0_Copy of AW09 Costing &amp; Pre-costing_Copy of #1542-1-revised quotation (2)" xfId="626" xr:uid="{892277BA-EA07-4945-A6D4-99826A371DBE}"/>
    <cellStyle name="0_Copy of AW09 Costing &amp; Pre-costing_Copy of Copy of Copy of Fabric balance for AW10 pro" xfId="627" xr:uid="{E8FE9CB9-A6F9-4F4C-B28F-1AA0719F8FB9}"/>
    <cellStyle name="0_Copy of AW09 Costing &amp; Pre-costing_Copy of Copy of Copy of Fabric balance for AW10 pro 2" xfId="628" xr:uid="{49DE6B27-9C93-4BB5-BFB3-9936E0BBC436}"/>
    <cellStyle name="0_Copy of AW09 Costing &amp; Pre-costing_Copy of Copy of Copy of Fabric balance for AW10 pro_AW11 Atreebutes fabric balance sheet" xfId="629" xr:uid="{32227E2E-5A4B-4DD3-B6E5-EDDDCE7B4E13}"/>
    <cellStyle name="0_Copy of AW09 Costing &amp; Pre-costing_Copy of Copy of Copy of Fabric balance for AW10 pro_Copy of #1542-1-revised quotation (2)" xfId="630" xr:uid="{D8D4FDF9-009F-478E-85C1-AB3144B9BC1C}"/>
    <cellStyle name="0_Copy of AW09 Costing &amp; Pre-costing_Copy of Copy of Copy of Fabric balance for AW10 pro_Copy of the status of KOTAI fabric 21-10" xfId="631" xr:uid="{11459DD9-3296-4191-A31A-E48CC6FB654B}"/>
    <cellStyle name="0_Copy of AW09 Costing &amp; Pre-costing_Copy of Copy of Copy of Fabric balance for AW10 pro_Fabric balance for AW10 pro" xfId="632" xr:uid="{7CE3D929-7848-436B-8725-DDA62A9A044D}"/>
    <cellStyle name="0_Copy of AW09 Costing &amp; Pre-costing_Copy of Copy of Copy of Fabric balance for AW10 pro_MA expense (AW10 &amp; SS11)" xfId="633" xr:uid="{02E4D256-5812-4581-B9EB-FFF119120EDE}"/>
    <cellStyle name="0_Copy of AW09 Costing &amp; Pre-costing_Copy of Copy of Copy of Fabric balance for AW10 pro_MA expense (AW10 &amp; SS11) 2" xfId="634" xr:uid="{4597D9C7-E85A-4798-AE14-398885BB73F4}"/>
    <cellStyle name="0_Copy of AW09 Costing &amp; Pre-costing_Copy of Copy of Copy of Fabric balance for AW10 pro_MA expense (AW10 &amp; SS11)_AW11 Atreebutes fabric balance sheet" xfId="635" xr:uid="{816DFAD4-02EE-474D-A8F0-1A77F7082EBF}"/>
    <cellStyle name="0_Copy of AW09 Costing &amp; Pre-costing_Copy of Copy of Copy of Fabric balance for AW10 pro_MA expense (AW10 &amp; SS11)_QUICK SILVER fab balance" xfId="636" xr:uid="{5D0C0E4A-1385-4395-9B18-83BF89FEB5F0}"/>
    <cellStyle name="0_Copy of AW09 Costing &amp; Pre-costing_Copy of Copy of Copy of Fabric balance for AW10 pro_MA expense (AW10 &amp; SS11)_QUICK SILVER fab balance 2" xfId="637" xr:uid="{CF8B9A48-4FB1-4E65-8173-AF81C9C47A38}"/>
    <cellStyle name="0_Copy of AW09 Costing &amp; Pre-costing_Copy of Copy of Copy of Fabric balance for AW10 pro_MA expense (AW10 &amp; SS11)_SPRING - Trim 2nd" xfId="638" xr:uid="{C056C5AB-8A90-44B0-920C-8F7F63FCC2A1}"/>
    <cellStyle name="0_Copy of AW09 Costing &amp; Pre-costing_Copy of Copy of Copy of Fabric balance for AW10 pro_MA expense (AW10 &amp; SS11)_SPRING 2011 - TRIM 1st" xfId="639" xr:uid="{00488E35-2F20-4E36-B8A4-DBBFF832A5EC}"/>
    <cellStyle name="0_Copy of AW09 Costing &amp; Pre-costing_Copy of Copy of Copy of Fabric balance for AW10 pro_MA expense (AW10 &amp; SS11)_SPRING 2011 - TRIM 2nd" xfId="640" xr:uid="{08D930E0-DA58-4B77-A6C8-6B313785D4E9}"/>
    <cellStyle name="0_Copy of AW09 Costing &amp; Pre-costing_Copy of Copy of Copy of Fabric balance for AW10 pro_MA expense (AW10 &amp; SS11)_SS12 Atreebutes fab balance" xfId="641" xr:uid="{AE6D79C3-2E44-4773-B49C-062AE0D648C3}"/>
    <cellStyle name="0_Copy of AW09 Costing &amp; Pre-costing_Copy of Copy of Copy of Fabric balance for AW10 pro_MA expense (AW10 &amp; SS11)_The composition of fabric" xfId="642" xr:uid="{926AE39B-F5A0-4F32-A157-1765A2D45048}"/>
    <cellStyle name="0_Copy of AW09 Costing &amp; Pre-costing_Copy of Copy of Copy of Fabric balance for AW10 pro_PO BAO GIA-DUNG" xfId="643" xr:uid="{B311713C-32B8-4A23-9194-48A8C1466D09}"/>
    <cellStyle name="0_Copy of AW09 Costing &amp; Pre-costing_Copy of Copy of Copy of Fabric balance for AW10 pro_QUICK SILVER fab balance" xfId="644" xr:uid="{5A20F5DA-2073-4296-91E4-8626807E991E}"/>
    <cellStyle name="0_Copy of AW09 Costing &amp; Pre-costing_Copy of Copy of Copy of Fabric balance for AW10 pro_QUICK SILVER fab balance 2" xfId="645" xr:uid="{D693D874-078D-4FA3-993A-457541C3B93D}"/>
    <cellStyle name="0_Copy of AW09 Costing &amp; Pre-costing_Copy of Copy of Copy of Fabric balance for AW10 pro_SPRING - Trim 2nd" xfId="646" xr:uid="{2E8E569F-3E65-447E-9248-242202B76F20}"/>
    <cellStyle name="0_Copy of AW09 Costing &amp; Pre-costing_Copy of Copy of Copy of Fabric balance for AW10 pro_SPRING 2011 - TRIM 1st" xfId="647" xr:uid="{81D88FF7-8C9B-49EC-B014-861A8D95A8DD}"/>
    <cellStyle name="0_Copy of AW09 Costing &amp; Pre-costing_Copy of Copy of Copy of Fabric balance for AW10 pro_SPRING 2011 - TRIM 2nd" xfId="648" xr:uid="{DEDB9012-151E-400F-A847-77B3DB247891}"/>
    <cellStyle name="0_Copy of AW09 Costing &amp; Pre-costing_Copy of Copy of Copy of Fabric balance for AW10 pro_SS12 Atreebutes fab balance" xfId="649" xr:uid="{99DD7D3C-28DB-41BB-9597-42B68621C230}"/>
    <cellStyle name="0_Copy of AW09 Costing &amp; Pre-costing_Copy of Copy of Copy of Fabric balance for AW10 pro_SUMMER 2011 - TRIM UN007" xfId="650" xr:uid="{9B8D8D5C-71FA-422D-90DA-EBF8B10EB2EC}"/>
    <cellStyle name="0_Copy of AW09 Costing &amp; Pre-costing_Copy of Copy of Copy of Fabric balance for AW10 pro_The composition of fabric" xfId="651" xr:uid="{27997E34-F1CD-4CFA-8AA7-D36939A74AC2}"/>
    <cellStyle name="0_Copy of AW09 Costing &amp; Pre-costing_Copy of Copy of Copy of Fabric balance for AW10 pro_Trim balance for Atreebute" xfId="652" xr:uid="{8165EF29-1051-467A-8A37-460B48D5057C}"/>
    <cellStyle name="0_Copy of AW09 Costing &amp; Pre-costing_Copy of Copy of Copy of Fabric balance for AW10 pro_Trim balance for Atreebute 1ST" xfId="653" xr:uid="{C60F40A8-1714-4B54-8DCB-AF650EB2C644}"/>
    <cellStyle name="0_Copy of AW09 Costing &amp; Pre-costing_Copy of Copy of Copy of Fabric balance for AW10 pro_Trim balance for SS11" xfId="654" xr:uid="{1E8509C2-3927-4A9D-A771-B3EDB89BF05A}"/>
    <cellStyle name="0_Copy of AW09 Costing &amp; Pre-costing_Copy of Copy of Copy of Fabric balance for AW10 pro_YKK#135" xfId="655" xr:uid="{C0702EB0-FBDA-4D97-8A20-A5A7C13B9885}"/>
    <cellStyle name="0_Copy of AW09 Costing &amp; Pre-costing_Copy of Copy of Copy of Fabric balance for AW10 pro_YKK#135 2" xfId="656" xr:uid="{C3023B60-044C-48C3-A189-039AA3D96EAC}"/>
    <cellStyle name="0_Copy of AW09 Costing &amp; Pre-costing_Copy of Copy of Copy of Fabric balance for AW10 pro_YKK#135_PO BAO GIA-DUNG" xfId="657" xr:uid="{EBBCEAA2-0E28-4F10-9AFA-ECC04097E00E}"/>
    <cellStyle name="0_Copy of AW09 Costing &amp; Pre-costing_Copy of Copy of Copy of Fabric balance for AW10 pro_YKK#135_SPRING - Trim 2nd" xfId="658" xr:uid="{5E4C5A0B-9DBD-433C-98C9-17C8821B4B85}"/>
    <cellStyle name="0_Copy of AW09 Costing &amp; Pre-costing_Copy of Copy of Copy of Fabric balance for AW10 pro_YKK#135_Trim balance for Atreebute" xfId="659" xr:uid="{7B4F4F65-3F10-4878-B669-AE91C88966B9}"/>
    <cellStyle name="0_Copy of AW09 Costing &amp; Pre-costing_Copy of Copy of Copy of Fabric balance for AW10 pro_YKK#135_Trim balance for Atreebute 1ST" xfId="660" xr:uid="{21340D4D-BA7C-4414-B0DC-391FD3756607}"/>
    <cellStyle name="0_Copy of AW09 Costing &amp; Pre-costing_Copy of Copy of Fabric balance for AW10 pro" xfId="661" xr:uid="{F79FD469-308A-4D4B-A47C-A0C05E08D4D9}"/>
    <cellStyle name="0_Copy of AW09 Costing &amp; Pre-costing_Copy of Copy of Fabric balance for AW10 pro 2" xfId="662" xr:uid="{37E42A1E-2B98-41FC-977B-BFF5F0D6E4E1}"/>
    <cellStyle name="0_Copy of AW09 Costing &amp; Pre-costing_Copy of Copy of Fabric balance for AW10 pro_AW11 Atreebutes fabric balance sheet" xfId="663" xr:uid="{1F675EE7-15C3-4157-8D8C-A8C2BF9AAA8E}"/>
    <cellStyle name="0_Copy of AW09 Costing &amp; Pre-costing_Copy of Copy of Fabric balance for AW10 pro_Copy of #1542-1-revised quotation (2)" xfId="664" xr:uid="{BCCB2D21-37BF-4959-B899-F81F89793D9C}"/>
    <cellStyle name="0_Copy of AW09 Costing &amp; Pre-costing_Copy of Copy of Fabric balance for AW10 pro_Copy of the status of KOTAI fabric 21-10" xfId="665" xr:uid="{E64245FF-DEF2-4583-B24D-C6E39D3727F7}"/>
    <cellStyle name="0_Copy of AW09 Costing &amp; Pre-costing_Copy of Copy of Fabric balance for AW10 pro_Fabric balance for AW10 pro" xfId="666" xr:uid="{8151DB46-57B2-4852-A7E4-464FA5FCF290}"/>
    <cellStyle name="0_Copy of AW09 Costing &amp; Pre-costing_Copy of Copy of Fabric balance for AW10 pro_MA expense (AW10 &amp; SS11)" xfId="667" xr:uid="{72DA726D-933D-4D3B-B962-9812B0CA566A}"/>
    <cellStyle name="0_Copy of AW09 Costing &amp; Pre-costing_Copy of Copy of Fabric balance for AW10 pro_MA expense (AW10 &amp; SS11) 2" xfId="668" xr:uid="{D436F02D-BCF7-4F93-96BB-BF5DA5F476C7}"/>
    <cellStyle name="0_Copy of AW09 Costing &amp; Pre-costing_Copy of Copy of Fabric balance for AW10 pro_MA expense (AW10 &amp; SS11)_AW11 Atreebutes fabric balance sheet" xfId="669" xr:uid="{46D83D82-2885-4A60-A81C-03561CE18849}"/>
    <cellStyle name="0_Copy of AW09 Costing &amp; Pre-costing_Copy of Copy of Fabric balance for AW10 pro_MA expense (AW10 &amp; SS11)_QUICK SILVER fab balance" xfId="670" xr:uid="{F5B5AA0A-CC45-4178-A57A-BA0FB9B04A59}"/>
    <cellStyle name="0_Copy of AW09 Costing &amp; Pre-costing_Copy of Copy of Fabric balance for AW10 pro_MA expense (AW10 &amp; SS11)_QUICK SILVER fab balance 2" xfId="671" xr:uid="{9B4E681B-0C62-4ACF-B19C-FC3F71D44608}"/>
    <cellStyle name="0_Copy of AW09 Costing &amp; Pre-costing_Copy of Copy of Fabric balance for AW10 pro_MA expense (AW10 &amp; SS11)_SPRING - Trim 2nd" xfId="672" xr:uid="{3164CADF-DB2E-4258-9277-26AA6325E679}"/>
    <cellStyle name="0_Copy of AW09 Costing &amp; Pre-costing_Copy of Copy of Fabric balance for AW10 pro_MA expense (AW10 &amp; SS11)_SPRING 2011 - TRIM 1st" xfId="673" xr:uid="{A4AA3CD6-28CB-4D1C-974F-E9C6825B535A}"/>
    <cellStyle name="0_Copy of AW09 Costing &amp; Pre-costing_Copy of Copy of Fabric balance for AW10 pro_MA expense (AW10 &amp; SS11)_SPRING 2011 - TRIM 2nd" xfId="674" xr:uid="{EA9825C2-2B3D-4948-8063-E1E0FF405424}"/>
    <cellStyle name="0_Copy of AW09 Costing &amp; Pre-costing_Copy of Copy of Fabric balance for AW10 pro_MA expense (AW10 &amp; SS11)_SS12 Atreebutes fab balance" xfId="675" xr:uid="{B807D853-4C4E-487D-88C2-4DDFAD855621}"/>
    <cellStyle name="0_Copy of AW09 Costing &amp; Pre-costing_Copy of Copy of Fabric balance for AW10 pro_MA expense (AW10 &amp; SS11)_The composition of fabric" xfId="676" xr:uid="{24749CFC-11D3-479A-A777-83550ACAD5F0}"/>
    <cellStyle name="0_Copy of AW09 Costing &amp; Pre-costing_Copy of Copy of Fabric balance for AW10 pro_PO BAO GIA-DUNG" xfId="677" xr:uid="{3042A87E-8CBC-46A0-B71E-2FC1ED6C9B96}"/>
    <cellStyle name="0_Copy of AW09 Costing &amp; Pre-costing_Copy of Copy of Fabric balance for AW10 pro_QUICK SILVER fab balance" xfId="678" xr:uid="{73348E23-91AA-4C85-BB87-575260980D4C}"/>
    <cellStyle name="0_Copy of AW09 Costing &amp; Pre-costing_Copy of Copy of Fabric balance for AW10 pro_QUICK SILVER fab balance 2" xfId="679" xr:uid="{C105C43E-D387-43B8-86CB-F9F16BF64957}"/>
    <cellStyle name="0_Copy of AW09 Costing &amp; Pre-costing_Copy of Copy of Fabric balance for AW10 pro_SPRING - Trim 2nd" xfId="680" xr:uid="{91BA487F-6BD4-4417-8B40-97508FA2B524}"/>
    <cellStyle name="0_Copy of AW09 Costing &amp; Pre-costing_Copy of Copy of Fabric balance for AW10 pro_SPRING 2011 - TRIM 1st" xfId="681" xr:uid="{5EF21DB8-B2C0-4731-8F8C-39087504C007}"/>
    <cellStyle name="0_Copy of AW09 Costing &amp; Pre-costing_Copy of Copy of Fabric balance for AW10 pro_SPRING 2011 - TRIM 2nd" xfId="682" xr:uid="{644366AE-D9FD-467E-BAE5-1F4101278B87}"/>
    <cellStyle name="0_Copy of AW09 Costing &amp; Pre-costing_Copy of Copy of Fabric balance for AW10 pro_SS12 Atreebutes fab balance" xfId="683" xr:uid="{14CA506A-D305-4648-AA18-424D08819BD4}"/>
    <cellStyle name="0_Copy of AW09 Costing &amp; Pre-costing_Copy of Copy of Fabric balance for AW10 pro_SUMMER 2011 - TRIM UN007" xfId="684" xr:uid="{FA6A6EE4-19FF-47A9-8635-079A16F6CAD5}"/>
    <cellStyle name="0_Copy of AW09 Costing &amp; Pre-costing_Copy of Copy of Fabric balance for AW10 pro_The composition of fabric" xfId="685" xr:uid="{A6B157FA-8B35-4790-994F-78C8997BBDB7}"/>
    <cellStyle name="0_Copy of AW09 Costing &amp; Pre-costing_Copy of Copy of Fabric balance for AW10 pro_Trim balance for Atreebute" xfId="686" xr:uid="{86DDFB6A-FB3C-44C0-9797-8B808CF6AF5C}"/>
    <cellStyle name="0_Copy of AW09 Costing &amp; Pre-costing_Copy of Copy of Fabric balance for AW10 pro_Trim balance for Atreebute 1ST" xfId="687" xr:uid="{76214C53-FADB-4FD4-9706-7EC3240412DA}"/>
    <cellStyle name="0_Copy of AW09 Costing &amp; Pre-costing_Copy of Copy of Fabric balance for AW10 pro_Trim balance for SS11" xfId="688" xr:uid="{786361F2-779A-4710-88CC-D71C25D93C8D}"/>
    <cellStyle name="0_Copy of AW09 Costing &amp; Pre-costing_Copy of Copy of Fabric balance for AW10 pro_YKK#135" xfId="689" xr:uid="{86F5C70E-3EA2-443A-81D4-2DB9DEAC8BAA}"/>
    <cellStyle name="0_Copy of AW09 Costing &amp; Pre-costing_Copy of Copy of Fabric balance for AW10 pro_YKK#135 2" xfId="690" xr:uid="{A319EC10-B198-4DB5-83B3-8BF4C9AF15AB}"/>
    <cellStyle name="0_Copy of AW09 Costing &amp; Pre-costing_Copy of Copy of Fabric balance for AW10 pro_YKK#135_PO BAO GIA-DUNG" xfId="691" xr:uid="{72458495-4E44-4A46-9F0E-3D6F571D29FA}"/>
    <cellStyle name="0_Copy of AW09 Costing &amp; Pre-costing_Copy of Copy of Fabric balance for AW10 pro_YKK#135_SPRING - Trim 2nd" xfId="692" xr:uid="{4964A615-06EF-4B8D-B7D5-98CF7446335D}"/>
    <cellStyle name="0_Copy of AW09 Costing &amp; Pre-costing_Copy of Copy of Fabric balance for AW10 pro_YKK#135_Trim balance for Atreebute" xfId="693" xr:uid="{357E72D7-CCEC-4EED-B827-3E0F1B10A35C}"/>
    <cellStyle name="0_Copy of AW09 Costing &amp; Pre-costing_Copy of Copy of Fabric balance for AW10 pro_YKK#135_Trim balance for Atreebute 1ST" xfId="694" xr:uid="{DCCF447B-4223-48A0-8CEE-ADC88EDAE2DD}"/>
    <cellStyle name="0_Copy of AW09 Costing &amp; Pre-costing_Copy of Fabric balance for AW10 pro" xfId="695" xr:uid="{20F87EF3-9E23-403F-A3C2-8CD1C446E32B}"/>
    <cellStyle name="0_Copy of AW09 Costing &amp; Pre-costing_Copy of Fabric balance for AW10 pro 2" xfId="696" xr:uid="{FE5B9739-B250-40D3-B040-41943ABB82E5}"/>
    <cellStyle name="0_Copy of AW09 Costing &amp; Pre-costing_Copy of Fabric balance for AW10 pro_AW11 Atreebutes fabric balance sheet" xfId="697" xr:uid="{60B1F216-17C9-44AC-BDE5-8EA633D29665}"/>
    <cellStyle name="0_Copy of AW09 Costing &amp; Pre-costing_Copy of Fabric balance for AW10 pro_Copy of #1542-1-revised quotation (2)" xfId="698" xr:uid="{3F5E8A94-EF67-4025-A058-76F84C4B02CC}"/>
    <cellStyle name="0_Copy of AW09 Costing &amp; Pre-costing_Copy of Fabric balance for AW10 pro_Copy of the status of KOTAI fabric 21-10" xfId="699" xr:uid="{97B08CB3-04CA-46BB-8C97-A1DEC6A10A49}"/>
    <cellStyle name="0_Copy of AW09 Costing &amp; Pre-costing_Copy of Fabric balance for AW10 pro_Fabric balance for AW10 pro" xfId="700" xr:uid="{EDA1E2F8-ACD3-44B4-B600-8CAAF2AC4472}"/>
    <cellStyle name="0_Copy of AW09 Costing &amp; Pre-costing_Copy of Fabric balance for AW10 pro_MA expense (AW10 &amp; SS11)" xfId="701" xr:uid="{FAC564EC-01B8-48EF-B0EB-D1CAA5B6EAE2}"/>
    <cellStyle name="0_Copy of AW09 Costing &amp; Pre-costing_Copy of Fabric balance for AW10 pro_MA expense (AW10 &amp; SS11) 2" xfId="702" xr:uid="{CAC5535C-E0E2-42E6-B27A-8D836B2A6AEB}"/>
    <cellStyle name="0_Copy of AW09 Costing &amp; Pre-costing_Copy of Fabric balance for AW10 pro_MA expense (AW10 &amp; SS11)_AW11 Atreebutes fabric balance sheet" xfId="703" xr:uid="{552311C4-AF5A-4CE7-AAAD-E0D57E7F3D64}"/>
    <cellStyle name="0_Copy of AW09 Costing &amp; Pre-costing_Copy of Fabric balance for AW10 pro_MA expense (AW10 &amp; SS11)_QUICK SILVER fab balance" xfId="704" xr:uid="{B83C1856-7915-42A1-B39F-33A052A9BAD8}"/>
    <cellStyle name="0_Copy of AW09 Costing &amp; Pre-costing_Copy of Fabric balance for AW10 pro_MA expense (AW10 &amp; SS11)_QUICK SILVER fab balance 2" xfId="705" xr:uid="{BB3C7EF1-A1FA-4F17-9E0E-8E1EBAE49FFE}"/>
    <cellStyle name="0_Copy of AW09 Costing &amp; Pre-costing_Copy of Fabric balance for AW10 pro_MA expense (AW10 &amp; SS11)_SPRING - Trim 2nd" xfId="706" xr:uid="{43D51C3D-78EF-48C8-A418-23E30FAD57D9}"/>
    <cellStyle name="0_Copy of AW09 Costing &amp; Pre-costing_Copy of Fabric balance for AW10 pro_MA expense (AW10 &amp; SS11)_SPRING 2011 - TRIM 1st" xfId="707" xr:uid="{3CE80B87-345F-49C7-9B19-59A5B84D450D}"/>
    <cellStyle name="0_Copy of AW09 Costing &amp; Pre-costing_Copy of Fabric balance for AW10 pro_MA expense (AW10 &amp; SS11)_SPRING 2011 - TRIM 2nd" xfId="708" xr:uid="{2736EDD0-0506-430E-8DA8-231C915BCF28}"/>
    <cellStyle name="0_Copy of AW09 Costing &amp; Pre-costing_Copy of Fabric balance for AW10 pro_MA expense (AW10 &amp; SS11)_SS12 Atreebutes fab balance" xfId="709" xr:uid="{57C4D4D3-6AF2-40D8-810E-67063CD2C03B}"/>
    <cellStyle name="0_Copy of AW09 Costing &amp; Pre-costing_Copy of Fabric balance for AW10 pro_MA expense (AW10 &amp; SS11)_The composition of fabric" xfId="710" xr:uid="{526BE60D-8C20-4D36-8834-B5CD3247C877}"/>
    <cellStyle name="0_Copy of AW09 Costing &amp; Pre-costing_Copy of Fabric balance for AW10 pro_PO BAO GIA-DUNG" xfId="711" xr:uid="{DA680E3A-1670-4116-BB51-17DC284464DB}"/>
    <cellStyle name="0_Copy of AW09 Costing &amp; Pre-costing_Copy of Fabric balance for AW10 pro_QUICK SILVER fab balance" xfId="712" xr:uid="{AA2888C1-806F-40BF-8C82-67E67359878E}"/>
    <cellStyle name="0_Copy of AW09 Costing &amp; Pre-costing_Copy of Fabric balance for AW10 pro_QUICK SILVER fab balance 2" xfId="713" xr:uid="{D27DE2CF-41FC-4B18-A7D6-08F58AEDE800}"/>
    <cellStyle name="0_Copy of AW09 Costing &amp; Pre-costing_Copy of Fabric balance for AW10 pro_SPRING - Trim 2nd" xfId="714" xr:uid="{B7B37EDA-5D15-4265-9C2C-26BD328CE43B}"/>
    <cellStyle name="0_Copy of AW09 Costing &amp; Pre-costing_Copy of Fabric balance for AW10 pro_SPRING 2011 - TRIM 1st" xfId="715" xr:uid="{A7BCEE99-606D-4273-A2F7-EA085A4EDC50}"/>
    <cellStyle name="0_Copy of AW09 Costing &amp; Pre-costing_Copy of Fabric balance for AW10 pro_SPRING 2011 - TRIM 2nd" xfId="716" xr:uid="{F5C44F0C-BAAB-4F98-895D-9F9B36C31D53}"/>
    <cellStyle name="0_Copy of AW09 Costing &amp; Pre-costing_Copy of Fabric balance for AW10 pro_SS12 Atreebutes fab balance" xfId="717" xr:uid="{B8DD3C1B-89F3-47A8-845F-0F0650B63214}"/>
    <cellStyle name="0_Copy of AW09 Costing &amp; Pre-costing_Copy of Fabric balance for AW10 pro_SUMMER 2011 - TRIM UN007" xfId="718" xr:uid="{10E0B10A-C91C-4B54-B895-3564C1D6EBC4}"/>
    <cellStyle name="0_Copy of AW09 Costing &amp; Pre-costing_Copy of Fabric balance for AW10 pro_The composition of fabric" xfId="719" xr:uid="{ED79B1D5-5086-4D79-A690-D1274C253611}"/>
    <cellStyle name="0_Copy of AW09 Costing &amp; Pre-costing_Copy of Fabric balance for AW10 pro_Trim balance for Atreebute" xfId="720" xr:uid="{BAF842F5-522F-409A-BC9E-E0B3928DF0A2}"/>
    <cellStyle name="0_Copy of AW09 Costing &amp; Pre-costing_Copy of Fabric balance for AW10 pro_Trim balance for Atreebute 1ST" xfId="721" xr:uid="{79DFC8EA-4651-4D9E-9102-1630356C0B51}"/>
    <cellStyle name="0_Copy of AW09 Costing &amp; Pre-costing_Copy of Fabric balance for AW10 pro_Trim balance for SS11" xfId="722" xr:uid="{07025FE6-F938-4861-B3D2-10E533D11E8D}"/>
    <cellStyle name="0_Copy of AW09 Costing &amp; Pre-costing_Copy of Fabric balance for AW10 pro_YKK#135" xfId="723" xr:uid="{B71B63A9-BF73-48AA-8915-455FA32869BA}"/>
    <cellStyle name="0_Copy of AW09 Costing &amp; Pre-costing_Copy of Fabric balance for AW10 pro_YKK#135 2" xfId="724" xr:uid="{5D924739-796D-4F48-A305-0B44500403DD}"/>
    <cellStyle name="0_Copy of AW09 Costing &amp; Pre-costing_Copy of Fabric balance for AW10 pro_YKK#135_PO BAO GIA-DUNG" xfId="725" xr:uid="{7179D7C3-6FF5-461F-B711-A3A4287FC72F}"/>
    <cellStyle name="0_Copy of AW09 Costing &amp; Pre-costing_Copy of Fabric balance for AW10 pro_YKK#135_SPRING - Trim 2nd" xfId="726" xr:uid="{88BAA7A7-C9D0-40C7-9955-5A15095E6383}"/>
    <cellStyle name="0_Copy of AW09 Costing &amp; Pre-costing_Copy of Fabric balance for AW10 pro_YKK#135_Trim balance for Atreebute" xfId="727" xr:uid="{595DD596-3500-4BB7-A9DB-293FEAB478D1}"/>
    <cellStyle name="0_Copy of AW09 Costing &amp; Pre-costing_Copy of Fabric balance for AW10 pro_YKK#135_Trim balance for Atreebute 1ST" xfId="728" xr:uid="{EC9F179B-E4E1-42A0-ADF1-E5D29F20969D}"/>
    <cellStyle name="0_Copy of AW09 Costing &amp; Pre-costing_Copy of the status of KOTAI fabric 21-10" xfId="729" xr:uid="{E7C45C18-0EB7-43E5-B225-E0ED9E189119}"/>
    <cellStyle name="0_Copy of AW09 Costing &amp; Pre-costing_Fabric balance for AW10 pro" xfId="730" xr:uid="{F522CFE8-8F25-42E8-B4FF-77B4EBA565A5}"/>
    <cellStyle name="0_Copy of AW09 Costing &amp; Pre-costing_Fabric balance for AW10 pro 2" xfId="731" xr:uid="{0F154000-11C1-48E7-B550-A9EFBB8777BF}"/>
    <cellStyle name="0_Copy of AW09 Costing &amp; Pre-costing_Fabric balance for AW10 pro_1" xfId="732" xr:uid="{68D76236-8879-446B-8B85-157F98C72F03}"/>
    <cellStyle name="0_Copy of AW09 Costing &amp; Pre-costing_Fabric balance for AW10 pro_AW11 Atreebutes fabric balance sheet" xfId="733" xr:uid="{E7E226AA-CC57-4319-B5A2-7AB656D6F8B4}"/>
    <cellStyle name="0_Copy of AW09 Costing &amp; Pre-costing_Fabric balance for AW10 pro_Copy of #1542-1-revised quotation (2)" xfId="734" xr:uid="{014D20E1-53AE-480E-ACA4-CB0A1133F332}"/>
    <cellStyle name="0_Copy of AW09 Costing &amp; Pre-costing_Fabric balance for AW10 pro_Copy of 2010-5-10 Kotai fabric - PO#1456REV (2)" xfId="735" xr:uid="{A80055C3-7462-44E4-9C31-B901AD3E871C}"/>
    <cellStyle name="0_Copy of AW09 Costing &amp; Pre-costing_Fabric balance for AW10 pro_Copy of the status of KOTAI fabric 21-10" xfId="736" xr:uid="{834BE5FF-206A-4448-A13E-8C8CF24AC031}"/>
    <cellStyle name="0_Copy of AW09 Costing &amp; Pre-costing_Fabric balance for AW10 pro_Fabric balance for AW10 pro" xfId="737" xr:uid="{829D4654-9E5B-4E5D-A090-D4DDD3B2C4A4}"/>
    <cellStyle name="0_Copy of AW09 Costing &amp; Pre-costing_Fabric balance for AW10 pro_kotai fabric - first order for AW10 (status)" xfId="738" xr:uid="{CF5635B6-2413-47F9-89E7-9097BC528ED9}"/>
    <cellStyle name="0_Copy of AW09 Costing &amp; Pre-costing_Fabric balance for AW10 pro_MA expense (AW10 &amp; SS11)" xfId="739" xr:uid="{ACA9F3F8-B6BC-4E19-BBB6-FB57BC0E113A}"/>
    <cellStyle name="0_Copy of AW09 Costing &amp; Pre-costing_Fabric balance for AW10 pro_MA expense (AW10 &amp; SS11) 2" xfId="740" xr:uid="{4013B8D7-72A0-418E-9BC5-568B646DBE02}"/>
    <cellStyle name="0_Copy of AW09 Costing &amp; Pre-costing_Fabric balance for AW10 pro_MA expense (AW10 &amp; SS11)_AW11 Atreebutes fabric balance sheet" xfId="741" xr:uid="{5E6F5C7C-E05A-49A8-A38F-9DEDC7B79AF8}"/>
    <cellStyle name="0_Copy of AW09 Costing &amp; Pre-costing_Fabric balance for AW10 pro_MA expense (AW10 &amp; SS11)_QUICK SILVER fab balance" xfId="742" xr:uid="{473A86D5-30E2-4E38-B4AB-EBF96C387A19}"/>
    <cellStyle name="0_Copy of AW09 Costing &amp; Pre-costing_Fabric balance for AW10 pro_MA expense (AW10 &amp; SS11)_QUICK SILVER fab balance 2" xfId="743" xr:uid="{33C7CD57-A850-4496-9CA2-57691CA7588D}"/>
    <cellStyle name="0_Copy of AW09 Costing &amp; Pre-costing_Fabric balance for AW10 pro_MA expense (AW10 &amp; SS11)_SPRING - Trim 2nd" xfId="744" xr:uid="{77DC6DE9-0894-4934-A6E8-F4456DA52117}"/>
    <cellStyle name="0_Copy of AW09 Costing &amp; Pre-costing_Fabric balance for AW10 pro_MA expense (AW10 &amp; SS11)_SPRING 2011 - TRIM 1st" xfId="745" xr:uid="{1D245719-E745-4009-8472-056CE7865B0E}"/>
    <cellStyle name="0_Copy of AW09 Costing &amp; Pre-costing_Fabric balance for AW10 pro_MA expense (AW10 &amp; SS11)_SPRING 2011 - TRIM 2nd" xfId="746" xr:uid="{CAABD363-988A-4BF0-98DF-38D1255003A2}"/>
    <cellStyle name="0_Copy of AW09 Costing &amp; Pre-costing_Fabric balance for AW10 pro_MA expense (AW10 &amp; SS11)_SS12 Atreebutes fab balance" xfId="747" xr:uid="{6A8CDF7F-C170-4E93-BF9B-773D8FC7BEBF}"/>
    <cellStyle name="0_Copy of AW09 Costing &amp; Pre-costing_Fabric balance for AW10 pro_MA expense (AW10 &amp; SS11)_The composition of fabric" xfId="748" xr:uid="{9CFD784D-7ABA-47F9-9FFE-8340CD6A1204}"/>
    <cellStyle name="0_Copy of AW09 Costing &amp; Pre-costing_Fabric balance for AW10 pro_PO BAO GIA-DUNG" xfId="749" xr:uid="{DD78F239-445E-4C48-98D2-44027526AC45}"/>
    <cellStyle name="0_Copy of AW09 Costing &amp; Pre-costing_Fabric balance for AW10 pro_QUICK SILVER fab balance" xfId="750" xr:uid="{1AF1EF80-0ED0-4A82-96EF-F70C114711DC}"/>
    <cellStyle name="0_Copy of AW09 Costing &amp; Pre-costing_Fabric balance for AW10 pro_QUICK SILVER fab balance 2" xfId="751" xr:uid="{536E3577-9E9F-4033-B8DC-ABB56BC60011}"/>
    <cellStyle name="0_Copy of AW09 Costing &amp; Pre-costing_Fabric balance for AW10 pro_SPRING - Trim 2nd" xfId="752" xr:uid="{8754EC53-5B36-407F-97A8-2042DB24A849}"/>
    <cellStyle name="0_Copy of AW09 Costing &amp; Pre-costing_Fabric balance for AW10 pro_SPRING 2011 - TRIM 1st" xfId="753" xr:uid="{819C85D2-7195-42D8-86C7-62B8A8413089}"/>
    <cellStyle name="0_Copy of AW09 Costing &amp; Pre-costing_Fabric balance for AW10 pro_SPRING 2011 - TRIM 2nd" xfId="754" xr:uid="{CAEBDFE8-0F81-42AC-BFC3-A7465504F16A}"/>
    <cellStyle name="0_Copy of AW09 Costing &amp; Pre-costing_Fabric balance for AW10 pro_SS12 Atreebutes fab balance" xfId="755" xr:uid="{EA259D1D-FA5A-4BED-A703-A3257A0C836E}"/>
    <cellStyle name="0_Copy of AW09 Costing &amp; Pre-costing_Fabric balance for AW10 pro_SUMMER 2011 - TRIM UN007" xfId="756" xr:uid="{2F96DF6F-2F0A-4649-9D15-621665E02328}"/>
    <cellStyle name="0_Copy of AW09 Costing &amp; Pre-costing_Fabric balance for AW10 pro_The composition of fabric" xfId="757" xr:uid="{39420716-AC6F-48DE-A1E1-6B64A27EA82C}"/>
    <cellStyle name="0_Copy of AW09 Costing &amp; Pre-costing_Fabric balance for AW10 pro_Trim balance for Atreebute" xfId="758" xr:uid="{78DDA461-9B4A-4666-AF40-F91B9D2FB19D}"/>
    <cellStyle name="0_Copy of AW09 Costing &amp; Pre-costing_Fabric balance for AW10 pro_Trim balance for Atreebute 1ST" xfId="759" xr:uid="{B910E4D1-9965-4D2A-8144-16EF65AB62EF}"/>
    <cellStyle name="0_Copy of AW09 Costing &amp; Pre-costing_Fabric balance for AW10 pro_Trim balance for SS11" xfId="760" xr:uid="{5D6F004F-E3C8-45DF-B240-FDD96FD81415}"/>
    <cellStyle name="0_Copy of AW09 Costing &amp; Pre-costing_Fabric balance for AW10 pro_YKK#135" xfId="761" xr:uid="{4B4B5CF4-CFF5-4CC0-AAC2-BB1F89FFAE18}"/>
    <cellStyle name="0_Copy of AW09 Costing &amp; Pre-costing_Fabric balance for AW10 pro_YKK#135 2" xfId="762" xr:uid="{2F463AC4-ADFC-4E41-BEAF-B1674D992CEF}"/>
    <cellStyle name="0_Copy of AW09 Costing &amp; Pre-costing_Fabric balance for AW10 pro_YKK#135_PO BAO GIA-DUNG" xfId="763" xr:uid="{7C409BD5-6877-4143-888A-A4A5BB1E4913}"/>
    <cellStyle name="0_Copy of AW09 Costing &amp; Pre-costing_Fabric balance for AW10 pro_YKK#135_SPRING - Trim 2nd" xfId="764" xr:uid="{344A2EF0-55AA-4543-99C6-2E5547115B78}"/>
    <cellStyle name="0_Copy of AW09 Costing &amp; Pre-costing_Fabric balance for AW10 pro_YKK#135_Trim balance for Atreebute" xfId="765" xr:uid="{0E1142E4-21DC-48F7-895B-7364DF35769F}"/>
    <cellStyle name="0_Copy of AW09 Costing &amp; Pre-costing_Fabric balance for AW10 pro_YKK#135_Trim balance for Atreebute 1ST" xfId="766" xr:uid="{11E084D0-4AE1-469D-AA9F-EF1244B5A2E0}"/>
    <cellStyle name="0_Copy of AW09 Costing &amp; Pre-costing_Fabric balance for SPRING 2012 sample sms ( RV 22.06)" xfId="767" xr:uid="{6F647B68-09A5-4E13-9C96-8037DF9D1B2E}"/>
    <cellStyle name="0_Copy of AW09 Costing &amp; Pre-costing_Fabric balance for SPRING 2012 sample sms ( RV 22.06) 2" xfId="768" xr:uid="{3CF40D3F-2B95-4582-91E7-65E8BEF6C0A2}"/>
    <cellStyle name="0_Copy of AW09 Costing &amp; Pre-costing_kotai fabric - first order for AW10 (status)" xfId="769" xr:uid="{3DDD19BD-254F-4560-B5DC-985132F85BB3}"/>
    <cellStyle name="0_Copy of AW09 Costing &amp; Pre-costing_MA expense (AW10 &amp; SS11)" xfId="770" xr:uid="{61F23ACF-EF4D-4A34-9C15-9288D3CF43F4}"/>
    <cellStyle name="0_Copy of AW09 Costing &amp; Pre-costing_MA expense (AW10 &amp; SS11) 2" xfId="771" xr:uid="{A006140F-1045-408B-BB22-094287FD81FF}"/>
    <cellStyle name="0_Copy of AW09 Costing &amp; Pre-costing_MA expense (AW10 &amp; SS11)_AW11 Atreebutes fabric balance sheet" xfId="772" xr:uid="{C56FAA42-7861-4616-8BA3-2ECE638B90CA}"/>
    <cellStyle name="0_Copy of AW09 Costing &amp; Pre-costing_MA expense (AW10 &amp; SS11)_QUICK SILVER fab balance" xfId="773" xr:uid="{33DFAE30-D4A9-4616-8185-7841E8D15B4C}"/>
    <cellStyle name="0_Copy of AW09 Costing &amp; Pre-costing_MA expense (AW10 &amp; SS11)_QUICK SILVER fab balance 2" xfId="774" xr:uid="{F232C9E5-A3F4-48CE-9CA5-2A74A508AE7F}"/>
    <cellStyle name="0_Copy of AW09 Costing &amp; Pre-costing_MA expense (AW10 &amp; SS11)_SPRING - Trim 2nd" xfId="775" xr:uid="{64890F58-B426-4221-B2E6-D0A117A846FA}"/>
    <cellStyle name="0_Copy of AW09 Costing &amp; Pre-costing_MA expense (AW10 &amp; SS11)_SPRING 2011 - TRIM 1st" xfId="776" xr:uid="{51E9A9F1-650E-443A-ABDB-6D9F810CDE0D}"/>
    <cellStyle name="0_Copy of AW09 Costing &amp; Pre-costing_MA expense (AW10 &amp; SS11)_SPRING 2011 - TRIM 2nd" xfId="777" xr:uid="{F08468E3-8742-4FD8-A222-A9F046377C35}"/>
    <cellStyle name="0_Copy of AW09 Costing &amp; Pre-costing_MA expense (AW10 &amp; SS11)_SS12 Atreebutes fab balance" xfId="778" xr:uid="{2B531358-6B91-4076-BCFB-22EA19BF118E}"/>
    <cellStyle name="0_Copy of AW09 Costing &amp; Pre-costing_MA expense (AW10 &amp; SS11)_The composition of fabric" xfId="779" xr:uid="{9374116E-3411-4A06-BB3B-1D384C3CC1C1}"/>
    <cellStyle name="0_Copy of AW09 Costing &amp; Pre-costing_QUICK SILVER fab balance" xfId="780" xr:uid="{3E4EB16D-12D8-4F4C-9C7E-60359D1D33B7}"/>
    <cellStyle name="0_Copy of AW09 Costing &amp; Pre-costing_QUICK SILVER fab balance 2" xfId="781" xr:uid="{DC78B9A9-5F44-48D6-B323-227A05D782E2}"/>
    <cellStyle name="0_Copy of AW09 Costing &amp; Pre-costing_SPRING - Trim 2nd" xfId="782" xr:uid="{F48CDE6A-4D52-459E-9686-94EA44E9DA6B}"/>
    <cellStyle name="0_Copy of AW09 Costing &amp; Pre-costing_SPRING 2011 - TRIM 1st" xfId="783" xr:uid="{3617EB00-F0F2-4CA1-817A-56910B0149D8}"/>
    <cellStyle name="0_Copy of AW09 Costing &amp; Pre-costing_SPRING 2011 - TRIM 2nd" xfId="784" xr:uid="{2F97158C-C3FC-4D49-AE5B-48BDEE194C54}"/>
    <cellStyle name="0_Copy of AW09 Costing &amp; Pre-costing_SS11 PO" xfId="785" xr:uid="{04B44C91-13A5-4D1A-93EA-53B778DD491F}"/>
    <cellStyle name="0_Copy of AW09 Costing &amp; Pre-costing_SS11 PO-office" xfId="786" xr:uid="{3C45CAF3-6A85-4632-8B45-694C8855F968}"/>
    <cellStyle name="0_Copy of AW09 Costing &amp; Pre-costing_SS12 Atreebutes fab balance" xfId="787" xr:uid="{4580A5D8-0533-4A46-A64B-BE6246911A2A}"/>
    <cellStyle name="0_Copy of AW09 Costing &amp; Pre-costing_The composition of fabric" xfId="788" xr:uid="{55DD0CC2-C833-4785-8095-4386A390AF95}"/>
    <cellStyle name="0_Copy of AW09 Costing &amp; Pre-costing_the plan for trims SS11" xfId="789" xr:uid="{936C80B1-FDCE-43AC-B0A6-133056D4F05E}"/>
    <cellStyle name="0_Copy of AW09 Costing &amp; Pre-costing_Trim balance for Atreebute" xfId="790" xr:uid="{C976CD6D-16CD-48B4-99CE-4EC020CC5D42}"/>
    <cellStyle name="0_Copy of AW09 Costing &amp; Pre-costing_Trim balance for AW10" xfId="791" xr:uid="{E2CE5669-4D1A-4A35-90B7-12229C785F2D}"/>
    <cellStyle name="0_Copy of AW09 Costing &amp; Pre-costing_Trim balance for SS11" xfId="792" xr:uid="{FE4CB2A9-71CF-4D41-945E-D846B4A0B9F8}"/>
    <cellStyle name="0_Copy of Copy of SS11 Costing - 2" xfId="793" xr:uid="{3B948497-81D7-4048-8623-5F9B57A67114}"/>
    <cellStyle name="0_Copy of Copy of SS11 Costing - 2 2" xfId="794" xr:uid="{AC4306A7-2B7D-4BC9-BD6D-9C618C604359}"/>
    <cellStyle name="0_Copy of Copy of SS11 Costing - 2_AW11 Atreebutes fabric balance sheet" xfId="795" xr:uid="{A95AD98B-FDC7-4723-B7E4-FEEDAF6102A4}"/>
    <cellStyle name="0_Copy of Copy of SS11 Costing - 2_Copy of the status of KOTAI fabric 21-10" xfId="796" xr:uid="{F833CF5C-F147-4DF4-A001-C6DB6BCAD776}"/>
    <cellStyle name="0_Copy of Copy of SS11 Costing - 2_QUICK SILVER fab balance" xfId="797" xr:uid="{1D48D2B5-9916-4147-BF9E-86D09574A406}"/>
    <cellStyle name="0_Copy of Copy of SS11 Costing - 2_QUICK SILVER fab balance 2" xfId="798" xr:uid="{EAF12E35-D4EA-4A30-BD76-6F55D4492C63}"/>
    <cellStyle name="0_Copy of Copy of SS11 Costing - 2_SPRING - Trim 2nd" xfId="799" xr:uid="{8AD77FBD-B8C7-40A5-8646-9DDA789442E2}"/>
    <cellStyle name="0_Copy of Copy of SS11 Costing - 2_SPRING 2011 - TRIM 1st" xfId="800" xr:uid="{4FCF14E1-29B4-48E3-A917-83B02CB12CF6}"/>
    <cellStyle name="0_Copy of Copy of SS11 Costing - 2_SPRING 2011 - TRIM 2nd" xfId="801" xr:uid="{E72EFD7F-5CB6-4343-9E01-0C7AFEB65DE9}"/>
    <cellStyle name="0_Copy of Copy of SS11 Costing - 2_SS12 Atreebutes fab balance" xfId="802" xr:uid="{F8E243A8-8151-4AF1-B0E6-00EBB1E7F9A5}"/>
    <cellStyle name="0_Copy of Copy of SS11 Costing - 2_The composition of fabric" xfId="803" xr:uid="{EE953475-7BF0-41B7-B4FB-D23C52EF91CB}"/>
    <cellStyle name="0_Copy of SS11 Costing - 2" xfId="804" xr:uid="{8BC3D92A-C618-41AB-AF9F-EC28F04D36F5}"/>
    <cellStyle name="0_Copy of SS11 Costing - 2 2" xfId="805" xr:uid="{84B9DA36-B36F-4EBC-A862-22A5C8C76E45}"/>
    <cellStyle name="0_Copy of SS11 Costing - 2_AW11 Atreebutes fabric balance sheet" xfId="806" xr:uid="{F6FC4E1D-E00F-4D76-BE8E-03EC25E9B60D}"/>
    <cellStyle name="0_Copy of SS11 Costing - 2_Copy of #1542-1-revised quotation (2)" xfId="807" xr:uid="{CE028744-2AA6-4247-A1EA-AD722B80EE4A}"/>
    <cellStyle name="0_Copy of SS11 Costing - 2_Copy of the status of KOTAI fabric 21-10" xfId="808" xr:uid="{A6B995CA-6209-47A5-AABA-0EA604E68376}"/>
    <cellStyle name="0_Copy of SS11 Costing - 2_QUICK SILVER fab balance" xfId="809" xr:uid="{D09F02C7-3AEE-499C-BEB4-79E8B3A62218}"/>
    <cellStyle name="0_Copy of SS11 Costing - 2_QUICK SILVER fab balance 2" xfId="810" xr:uid="{BDA8D553-13CC-4FF8-9F99-2D9388DA4E1C}"/>
    <cellStyle name="0_Copy of SS11 Costing - 2_SPRING - Trim 2nd" xfId="811" xr:uid="{D7D2D5FA-D43F-4F7E-9BBC-25001243C93A}"/>
    <cellStyle name="0_Copy of SS11 Costing - 2_SPRING 2011 - TRIM 1st" xfId="812" xr:uid="{43A1FF64-11D6-488C-80CC-A7A4F1863696}"/>
    <cellStyle name="0_Copy of SS11 Costing - 2_SPRING 2011 - TRIM 2nd" xfId="813" xr:uid="{63981027-B949-4518-90F8-7CD51EEE3E49}"/>
    <cellStyle name="0_Copy of SS11 Costing - 2_SS12 Atreebutes fab balance" xfId="814" xr:uid="{4AEFCB02-5052-4D44-8FB7-B145FA7A0FA6}"/>
    <cellStyle name="0_Copy of SS11 Costing - 2_The composition of fabric" xfId="815" xr:uid="{ED2F1D9B-FDCD-43D2-BC2C-75BED4A116B3}"/>
    <cellStyle name="0_Copy of the status of KOTAI fabric 21-10" xfId="816" xr:uid="{B299634C-CD8B-4DFE-98D9-2F809F07C298}"/>
    <cellStyle name="0_debit note summer 10-DK" xfId="817" xr:uid="{979DB424-BBFA-4ABD-A409-FAC881F78038}"/>
    <cellStyle name="0_debit note summer 10-DK 2" xfId="818" xr:uid="{B7015DE9-7F3A-428F-BBC8-A0A57DA3417B}"/>
    <cellStyle name="0_debit note summer 10-DK_AW11 Atreebutes fabric balance sheet" xfId="819" xr:uid="{0C3EAC83-4258-4050-8514-A2DB5A51A7D6}"/>
    <cellStyle name="0_debit note summer 10-DK_Copy of #1542-1-revised quotation (2)" xfId="820" xr:uid="{649D7FEA-756B-40DE-AAC3-20FB5180B511}"/>
    <cellStyle name="0_debit note summer 10-DK_Copy of the status of KOTAI fabric 21-10" xfId="821" xr:uid="{E8F46180-0F4C-4794-8C6B-0F369E00A839}"/>
    <cellStyle name="0_debit note summer 10-DK_Fabric balance for AW10 pro" xfId="822" xr:uid="{D7A2F7BC-7655-42BE-BD82-DD9D2D986640}"/>
    <cellStyle name="0_debit note summer 10-DK_MA expense (AW10 &amp; SS11)" xfId="823" xr:uid="{1DC67B82-3D29-481B-A26F-5FF29B006DBD}"/>
    <cellStyle name="0_debit note summer 10-DK_MA expense (AW10 &amp; SS11) 2" xfId="824" xr:uid="{EBB38F8C-4AC1-475A-8995-808F270D13D4}"/>
    <cellStyle name="0_debit note summer 10-DK_MA expense (AW10 &amp; SS11)_AW11 Atreebutes fabric balance sheet" xfId="825" xr:uid="{E40C6DCF-0169-4B8C-A14D-5FC188DC55D9}"/>
    <cellStyle name="0_debit note summer 10-DK_MA expense (AW10 &amp; SS11)_QUICK SILVER fab balance" xfId="826" xr:uid="{C5FEB56E-5A9C-424F-A088-1F571C113C5F}"/>
    <cellStyle name="0_debit note summer 10-DK_MA expense (AW10 &amp; SS11)_QUICK SILVER fab balance 2" xfId="827" xr:uid="{AF53BA24-AFB3-4088-9385-06AC731E4091}"/>
    <cellStyle name="0_debit note summer 10-DK_MA expense (AW10 &amp; SS11)_SPRING - Trim 2nd" xfId="828" xr:uid="{3B0CCFD7-3D6D-4319-8F88-E96E74B4A9A4}"/>
    <cellStyle name="0_debit note summer 10-DK_MA expense (AW10 &amp; SS11)_SPRING 2011 - TRIM 1st" xfId="829" xr:uid="{B8F119CD-F746-4FEF-A795-5CFE1EFC9EAF}"/>
    <cellStyle name="0_debit note summer 10-DK_MA expense (AW10 &amp; SS11)_SPRING 2011 - TRIM 2nd" xfId="830" xr:uid="{FFA5E5B6-9C3B-4578-B9B4-7D429B8309E7}"/>
    <cellStyle name="0_debit note summer 10-DK_MA expense (AW10 &amp; SS11)_SS12 Atreebutes fab balance" xfId="831" xr:uid="{045A2601-C692-4A6C-A478-B57E4F21C0DE}"/>
    <cellStyle name="0_debit note summer 10-DK_MA expense (AW10 &amp; SS11)_The composition of fabric" xfId="832" xr:uid="{0D998E8D-5159-4AAB-83E2-025D9E8D60BB}"/>
    <cellStyle name="0_debit note summer 10-DK_PO BAO GIA-DUNG" xfId="833" xr:uid="{ED9E06D8-9336-4DC0-ADFC-9F14683F1F2A}"/>
    <cellStyle name="0_debit note summer 10-DK_QUICK SILVER fab balance" xfId="834" xr:uid="{CCFCEA10-62ED-40DD-8E82-16F6E85D9018}"/>
    <cellStyle name="0_debit note summer 10-DK_QUICK SILVER fab balance 2" xfId="835" xr:uid="{9FC52EB5-FAFA-4B6E-9916-743DB2684052}"/>
    <cellStyle name="0_debit note summer 10-DK_SPRING - Trim 2nd" xfId="836" xr:uid="{39D5CE31-BE69-455D-BC47-DE9685283F86}"/>
    <cellStyle name="0_debit note summer 10-DK_SPRING 2011 - TRIM 1st" xfId="837" xr:uid="{95BBA709-853A-4DCD-92D9-5EB33B08C56B}"/>
    <cellStyle name="0_debit note summer 10-DK_SPRING 2011 - TRIM 2nd" xfId="838" xr:uid="{AA778362-91B4-479B-980F-C3AAF8C07ED7}"/>
    <cellStyle name="0_debit note summer 10-DK_SS12 Atreebutes fab balance" xfId="839" xr:uid="{04F4F653-F43D-4DA1-9C9B-31A3E36AD596}"/>
    <cellStyle name="0_debit note summer 10-DK_SUMMER 2011 - TRIM UN007" xfId="840" xr:uid="{2C84AC78-247A-483F-8F83-35042E9081F7}"/>
    <cellStyle name="0_debit note summer 10-DK_The composition of fabric" xfId="841" xr:uid="{B83D9C75-9BBC-40A6-8EE4-C43CDBF39757}"/>
    <cellStyle name="0_debit note summer 10-DK_Trim balance for Atreebute" xfId="842" xr:uid="{6D052C45-7A78-4F04-B142-6D8A2377DB90}"/>
    <cellStyle name="0_debit note summer 10-DK_Trim balance for Atreebute 1ST" xfId="843" xr:uid="{4379AB0C-7E10-4351-970B-5A18C861722A}"/>
    <cellStyle name="0_debit note summer 10-DK_Trim balance for SS11" xfId="844" xr:uid="{F990193A-FA78-4DB7-85E8-D994422721A4}"/>
    <cellStyle name="0_debit note summer 10-DK_YKK#135" xfId="845" xr:uid="{1D76582C-1A37-42C0-91A7-06FC401EC2D7}"/>
    <cellStyle name="0_debit note summer 10-DK_YKK#135 2" xfId="846" xr:uid="{054E28B1-263C-4340-8C09-DD129EEA097C}"/>
    <cellStyle name="0_debit note summer 10-DK_YKK#135_PO BAO GIA-DUNG" xfId="847" xr:uid="{534E0ED5-0BF3-42AA-8865-B93BB79C21AD}"/>
    <cellStyle name="0_debit note summer 10-DK_YKK#135_SPRING - Trim 2nd" xfId="848" xr:uid="{79DE9B89-A96E-4E8A-A13C-D2E10C732522}"/>
    <cellStyle name="0_debit note summer 10-DK_YKK#135_Trim balance for Atreebute" xfId="849" xr:uid="{C3583129-81DC-4163-B189-9D82AA230B80}"/>
    <cellStyle name="0_debit note summer 10-DK_YKK#135_Trim balance for Atreebute 1ST" xfId="850" xr:uid="{8B0E73E0-7380-4574-9DFA-4FC57A659337}"/>
    <cellStyle name="0_EU Summer09 Production" xfId="851" xr:uid="{832343FA-DDA4-4751-8EA9-6A0909DE63E6}"/>
    <cellStyle name="0_EU Summer09 Production_Atreebutes fab balance" xfId="852" xr:uid="{05772709-7627-47F2-9E2C-D47C6D794B32}"/>
    <cellStyle name="0_EU Summer09 Production_fabric list EU Winter 09" xfId="853" xr:uid="{43ECDD6C-CCD5-4ECE-B589-98B15A4C9E22}"/>
    <cellStyle name="0_EU Summer09 Production_fabric list EU Winter 09_Atreebutes fab balance" xfId="854" xr:uid="{82C84316-C32A-43BB-8F3F-C810C858F12B}"/>
    <cellStyle name="0_EU Summer09 Production_fabric list EU Winter 09_SEASON 01QS - FABRIC 2nd" xfId="855" xr:uid="{77DC641B-669A-4426-9E98-68C4880705C1}"/>
    <cellStyle name="0_EU Summer09 Production_fabric list EU Winter 09_SPRING 2011 - TRIM 2nd" xfId="856" xr:uid="{72272553-165F-4F7D-9514-4ED45D9AA95A}"/>
    <cellStyle name="0_EU Summer09 Production_fabric list Summer09 prod- Drop 3" xfId="857" xr:uid="{01BBDEAC-9FD1-4557-A723-26C948F716E7}"/>
    <cellStyle name="0_EU Summer09 Production_fabric list Summer09 prod- Drop 3_Atreebutes fab balance" xfId="858" xr:uid="{9DAC5E9F-7623-4DC9-804C-BB5DC7B26FE1}"/>
    <cellStyle name="0_EU Summer09 Production_fabric list Summer09 prod- Drop 3_SEASON 01QS - FABRIC 2nd" xfId="859" xr:uid="{2022064D-E14B-4213-904B-E9EA7697E51A}"/>
    <cellStyle name="0_EU Summer09 Production_fabric list Summer09 prod- Drop 3_SPRING 2011 - TRIM 2nd" xfId="860" xr:uid="{502B4978-884E-40A7-AAD7-8E603B8BB4BD}"/>
    <cellStyle name="0_EU Summer09 Production_fabric list Summer09 prod- Drop2" xfId="861" xr:uid="{01601F47-6A93-458B-BA46-425770028CAC}"/>
    <cellStyle name="0_EU Summer09 Production_fabric list Summer09 prod- Drop2_Atreebutes fab balance" xfId="862" xr:uid="{2947F4D2-D856-496D-952B-CFBCFC087C4A}"/>
    <cellStyle name="0_EU Summer09 Production_fabric list Summer09 prod- Drop2_SEASON 01QS - FABRIC 2nd" xfId="863" xr:uid="{17C4D069-A118-40D9-9618-D35FA1C49F4F}"/>
    <cellStyle name="0_EU Summer09 Production_fabric list Summer09 prod- Drop2_SPRING 2011 - TRIM 2nd" xfId="864" xr:uid="{7E30F9F9-F7FE-4D36-AD51-23172DB84965}"/>
    <cellStyle name="0_EU Summer09 Production_SEASON 01QS - FABRIC 2nd" xfId="865" xr:uid="{CF12103B-DAEF-41C6-96C9-588CA671F86E}"/>
    <cellStyle name="0_EU Summer09 Production_SPRING 2011 - TRIM 2nd" xfId="866" xr:uid="{4F4179E4-C484-4237-A5F9-465C536EB4B9}"/>
    <cellStyle name="0_EU W09-fabric balance" xfId="867" xr:uid="{C93129FE-C84F-4F60-8DCD-A345141FD3BA}"/>
    <cellStyle name="0_EU W09-fabric balance 2" xfId="868" xr:uid="{A17777BD-2B17-43F4-8E4A-537859FA3DD7}"/>
    <cellStyle name="0_EU W09-fabric balance_Atreebutes fab balance" xfId="869" xr:uid="{9DC88B3B-101A-4A41-B7E5-C8C10BA81E68}"/>
    <cellStyle name="0_EU W09-fabric balance_Atreebutes fab balance_AW11 Atreebutes fabric balance sheet" xfId="870" xr:uid="{33405B7C-E0D6-4333-B9D1-69F111767776}"/>
    <cellStyle name="0_EU W09-fabric balance_Atreebutes fab balance_QUICK SILVER fab balance" xfId="871" xr:uid="{2A640C14-C7AF-4F14-BDE3-6C0FE564C94E}"/>
    <cellStyle name="0_EU W09-fabric balance_Atreebutes fab balance_SPRING - Trim 2nd" xfId="872" xr:uid="{62B4C10A-95B2-43ED-A0C0-E523F48F13CF}"/>
    <cellStyle name="0_EU W09-fabric balance_Atreebutes fab balance_SPRING 2011 - TRIM 1st" xfId="873" xr:uid="{094A1C50-6EBB-4222-A92B-80975CD28FBF}"/>
    <cellStyle name="0_EU W09-fabric balance_Atreebutes fab balance_SPRING 2011 - TRIM 2nd" xfId="874" xr:uid="{3F1C5115-50B7-44BA-9D8F-38208685CBCB}"/>
    <cellStyle name="0_EU W09-fabric balance_Atreebutes fab balance_SS12 Atreebutes fab balance" xfId="875" xr:uid="{AFE0307C-BA78-46E4-B9DD-E68D4EC0A834}"/>
    <cellStyle name="0_EU W09-fabric balance_AW11 Atreebutes fabric balance sheet" xfId="876" xr:uid="{49730B87-97DE-4BA6-BEC1-B20FA369DC4A}"/>
    <cellStyle name="0_EU W09-fabric balance_Copy of #1542-1-revised quotation (2)" xfId="877" xr:uid="{EFF1CB8D-2C50-4CB1-BE61-7ADD2CDAA867}"/>
    <cellStyle name="0_EU W09-fabric balance_Copy of the status of KOTAI fabric 21-10" xfId="878" xr:uid="{1C581F70-A354-4B10-8DE7-2FB7D683BC4F}"/>
    <cellStyle name="0_EU W09-fabric balance_COSTING AW11 ( revised the fabric price) 26.01" xfId="879" xr:uid="{80A3BD1F-4573-4E91-8E4B-914CA17CDE9F}"/>
    <cellStyle name="0_EU W09-fabric balance_Fabric balance for AW10 pro" xfId="880" xr:uid="{EFA33E0F-38A1-4FFF-8B6B-1DA73C08E3B9}"/>
    <cellStyle name="0_EU W09-fabric balance_Invoice Blanks W10 15 8" xfId="881" xr:uid="{DAA0FD97-AECA-484B-9C17-C00ACA504238}"/>
    <cellStyle name="0_EU W09-fabric balance_Invoice Blanks W10 15 8_Proforma invoice 01 -Outlet W '10" xfId="882" xr:uid="{64F3E578-0C5D-45C4-BBBA-3355DD88DCF5}"/>
    <cellStyle name="0_EU W09-fabric balance_Invoice Blanks W10 15 8_Proforma invoice 02-Sprinter W '10" xfId="883" xr:uid="{9A35EEAA-D324-4890-B2F0-44E9A8E7E370}"/>
    <cellStyle name="0_EU W09-fabric balance_Invoice Blanks W10 15 8_Statement of Account-Rusty AUST2009 (Vegas)" xfId="884" xr:uid="{F66E9B24-7786-45C8-AE1C-534090698C95}"/>
    <cellStyle name="0_EU W09-fabric balance_Invoice Blanks W10 15 8_Statement of Account-Rusty AUST2009 (Vegas)1" xfId="885" xr:uid="{26FCD910-A753-49AE-86A4-BF34B1B2BCEC}"/>
    <cellStyle name="0_EU W09-fabric balance_Invoice DHL Blanks W10 26 8" xfId="886" xr:uid="{82A71679-F0E4-4386-98AA-013B0B4A6BA6}"/>
    <cellStyle name="0_EU W09-fabric balance_Invoice DHL Blanks W10 26 8_Proforma invoice 01 -Outlet W '10" xfId="887" xr:uid="{BF8CCF70-25A6-49EF-9A9E-1178EA2B0B03}"/>
    <cellStyle name="0_EU W09-fabric balance_Invoice DHL Blanks W10 26 8_Proforma invoice 02-Sprinter W '10" xfId="888" xr:uid="{3465DFE6-36B2-44C3-BD1D-39F4F2707583}"/>
    <cellStyle name="0_EU W09-fabric balance_Invoice DHL Blanks W10 26 8_Statement of Account-Rusty AUST2009 (Vegas)" xfId="889" xr:uid="{137EEDD8-A633-4A1A-BCC6-4D21C890472F}"/>
    <cellStyle name="0_EU W09-fabric balance_Invoice DHL Blanks W10 26 8_Statement of Account-Rusty AUST2009 (Vegas)1" xfId="890" xr:uid="{84ECDA6B-6F81-43B6-8012-9C35336D9753}"/>
    <cellStyle name="0_EU W09-fabric balance_Invoice list Blanks W10 22 8" xfId="891" xr:uid="{69F57BBA-4ADE-482F-A854-7F78A12A4BF6}"/>
    <cellStyle name="0_EU W09-fabric balance_Invoice list Blanks W10 22 8_Proforma invoice 01 -Outlet W '10" xfId="892" xr:uid="{73B4B44F-7630-41FB-BF6A-9A8D16C70EF3}"/>
    <cellStyle name="0_EU W09-fabric balance_Invoice list Blanks W10 22 8_Proforma invoice 02-Sprinter W '10" xfId="893" xr:uid="{91D4DB31-E861-4A86-A6DB-C6FA9242704A}"/>
    <cellStyle name="0_EU W09-fabric balance_Invoice list Blanks W10 22 8_Statement of Account-Rusty AUST2009 (Vegas)" xfId="894" xr:uid="{066F2CAF-7C0C-4602-AC0F-2CD394348B6B}"/>
    <cellStyle name="0_EU W09-fabric balance_Invoice list Blanks W10 22 8_Statement of Account-Rusty AUST2009 (Vegas)1" xfId="895" xr:uid="{6B543636-5870-4757-8E88-67CD7ED14EBB}"/>
    <cellStyle name="0_EU W09-fabric balance_MA expense (AW10 &amp; SS11)" xfId="896" xr:uid="{5BFC99C2-F61D-4F10-A319-C6D962187604}"/>
    <cellStyle name="0_EU W09-fabric balance_MA expense (AW10 &amp; SS11) 2" xfId="897" xr:uid="{E84006C9-74FA-4CD4-A41E-370C07386BA5}"/>
    <cellStyle name="0_EU W09-fabric balance_MA expense (AW10 &amp; SS11)_AW11 Atreebutes fabric balance sheet" xfId="898" xr:uid="{9B058B73-7905-4181-B713-0A492E8AF761}"/>
    <cellStyle name="0_EU W09-fabric balance_MA expense (AW10 &amp; SS11)_QUICK SILVER fab balance" xfId="899" xr:uid="{24A847EA-4E08-464F-BC89-4D106C624FB5}"/>
    <cellStyle name="0_EU W09-fabric balance_MA expense (AW10 &amp; SS11)_QUICK SILVER fab balance 2" xfId="900" xr:uid="{7E0DC19D-7B8F-4E9D-BDA7-E69435F66AFA}"/>
    <cellStyle name="0_EU W09-fabric balance_MA expense (AW10 &amp; SS11)_SPRING - Trim 2nd" xfId="901" xr:uid="{619C07D7-F248-4FBA-AA3B-72331C76716A}"/>
    <cellStyle name="0_EU W09-fabric balance_MA expense (AW10 &amp; SS11)_SPRING 2011 - TRIM 1st" xfId="902" xr:uid="{62EB9C82-D7D7-4D27-93F4-6494012D0561}"/>
    <cellStyle name="0_EU W09-fabric balance_MA expense (AW10 &amp; SS11)_SPRING 2011 - TRIM 2nd" xfId="903" xr:uid="{1E1EA1B6-FBCA-4CFD-9871-7A341C4D67B5}"/>
    <cellStyle name="0_EU W09-fabric balance_MA expense (AW10 &amp; SS11)_SS12 Atreebutes fab balance" xfId="904" xr:uid="{70927815-8172-46F6-BE0C-2B22849EB561}"/>
    <cellStyle name="0_EU W09-fabric balance_MA expense (AW10 &amp; SS11)_The composition of fabric" xfId="905" xr:uid="{227C09D8-FDB7-42FF-A8B3-C41FDFBDA8FB}"/>
    <cellStyle name="0_EU W09-fabric balance_PO BAO GIA-DUNG" xfId="906" xr:uid="{61E15EC1-0F60-430D-B343-417F43443BB0}"/>
    <cellStyle name="0_EU W09-fabric balance_Proforma invoice 01 -Outlet W '10" xfId="907" xr:uid="{8A4E23DE-885A-4442-86B5-B68142F6C9FA}"/>
    <cellStyle name="0_EU W09-fabric balance_Proforma invoice 02-Sprinter W '10" xfId="908" xr:uid="{80BA130C-F4FD-401B-8319-7A3CC7893D54}"/>
    <cellStyle name="0_EU W09-fabric balance_QUICK SILVER fab balance" xfId="909" xr:uid="{7B41C82A-9019-4892-B21E-5D47F8D80FEF}"/>
    <cellStyle name="0_EU W09-fabric balance_QUICK SILVER fab balance 2" xfId="910" xr:uid="{76E179E4-AAD3-4849-A9BD-2774C43BD754}"/>
    <cellStyle name="0_EU W09-fabric balance_SEASON 01QS - FABRIC 2nd" xfId="911" xr:uid="{0D8F6E30-9449-4CC0-8026-DA1101773505}"/>
    <cellStyle name="0_EU W09-fabric balance_SPRING - Trim 2nd" xfId="912" xr:uid="{940F9E7E-9BA7-4283-9111-91CB13F4D595}"/>
    <cellStyle name="0_EU W09-fabric balance_SPRING 2011 - TRIM 1st" xfId="913" xr:uid="{A383ECE2-1A27-47B2-8F6C-7015CA093333}"/>
    <cellStyle name="0_EU W09-fabric balance_SPRING 2011 - TRIM 2nd" xfId="914" xr:uid="{C26A5F64-9F0D-4F8C-8DCA-A913A3F2D498}"/>
    <cellStyle name="0_EU W09-fabric balance_SPRING 2011 - TRIM 2nd_1" xfId="915" xr:uid="{97585452-10A7-4BBB-BEFE-4913386C153F}"/>
    <cellStyle name="0_EU W09-fabric balance_SPRING 2011 - TRIM 2nd_AW11 Atreebutes fabric balance sheet" xfId="916" xr:uid="{C3442501-9E4B-4BBC-9D66-A6F097C8D7DE}"/>
    <cellStyle name="0_EU W09-fabric balance_SPRING 2011 - TRIM 2nd_QUICK SILVER fab balance" xfId="917" xr:uid="{C10E4E98-0BE7-41F3-A3EC-B7C779F88A5E}"/>
    <cellStyle name="0_EU W09-fabric balance_SPRING 2011 - TRIM 2nd_SPRING - Trim 2nd" xfId="918" xr:uid="{7E2A6E9D-251F-4736-889F-6190E36CE4CF}"/>
    <cellStyle name="0_EU W09-fabric balance_SPRING 2011 - TRIM 2nd_SPRING 2011 - TRIM 1st" xfId="919" xr:uid="{EEBCAC20-576A-42C9-B00A-D4A158D10A35}"/>
    <cellStyle name="0_EU W09-fabric balance_SPRING 2011 - TRIM 2nd_SPRING 2011 - TRIM 2nd" xfId="920" xr:uid="{09E4BE36-8C1E-4259-A4B3-B14C86C8EE0E}"/>
    <cellStyle name="0_EU W09-fabric balance_SPRING 2011 - TRIM 2nd_SS12 Atreebutes fab balance" xfId="921" xr:uid="{B3EF8F10-45CE-4966-B2CE-0D9E0DC77F1B}"/>
    <cellStyle name="0_EU W09-fabric balance_SS12 ATREEBUTES costing" xfId="922" xr:uid="{1F4EDB5F-5B4D-43F2-92F4-FC917D48B6F1}"/>
    <cellStyle name="0_EU W09-fabric balance_SS12 Atreebutes fab balance" xfId="923" xr:uid="{9659D8CA-F697-4C5C-BECB-4257397692B2}"/>
    <cellStyle name="0_EU W09-fabric balance_Statement of Account-Rusty AUST2009 (Vegas)" xfId="924" xr:uid="{DF9A82FC-482C-43BC-91EB-480886846553}"/>
    <cellStyle name="0_EU W09-fabric balance_Statement of Account-Rusty AUST2009 (Vegas)1" xfId="925" xr:uid="{9063DEF5-2EAB-463C-9F73-6D28E5698489}"/>
    <cellStyle name="0_EU W09-fabric balance_SUMMER 2011 - TRIM UN007" xfId="926" xr:uid="{E11BBA17-F36A-4F13-95DA-C793154E0ADB}"/>
    <cellStyle name="0_EU W09-fabric balance_Trim balance for Atreebute" xfId="927" xr:uid="{B941F56D-E28E-434D-9862-AE95D65314CA}"/>
    <cellStyle name="0_EU W09-fabric balance_Trim balance for Atreebute 1ST" xfId="928" xr:uid="{A3C03C9F-6B48-4273-82D8-AD9DF864F42D}"/>
    <cellStyle name="0_EU W09-fabric balance_Trim balance for SS11" xfId="929" xr:uid="{57C05981-605A-4C57-A90C-EB73656F6FA3}"/>
    <cellStyle name="0_EU W09-fabric balance_YKK#135" xfId="930" xr:uid="{38E606C6-9E52-4C3C-9CB7-22252723C552}"/>
    <cellStyle name="0_EU W09-fabric balance_YKK#135 2" xfId="931" xr:uid="{810524AF-1D9D-4140-A414-138E4CB6B7DB}"/>
    <cellStyle name="0_EU W09-fabric balance_YKK#135_PO BAO GIA-DUNG" xfId="932" xr:uid="{B2A6634C-638E-4A94-BA56-E10C3C09C754}"/>
    <cellStyle name="0_EU W09-fabric balance_YKK#135_SPRING - Trim 2nd" xfId="933" xr:uid="{DA71A749-7A57-4C84-8CE0-42CBEA07DBC7}"/>
    <cellStyle name="0_EU W09-fabric balance_YKK#135_Trim balance for Atreebute" xfId="934" xr:uid="{7E92DDDD-F95E-4098-9668-54A40D1751B0}"/>
    <cellStyle name="0_EU W09-fabric balance_YKK#135_Trim balance for Atreebute 1ST" xfId="935" xr:uid="{F2247B40-A99E-46C3-98BC-25C8810CEB59}"/>
    <cellStyle name="0_Fabric balance for SS11 pro" xfId="936" xr:uid="{1588F5BD-FA78-41D8-92D9-9392B5FD074F}"/>
    <cellStyle name="0_Fabric consumption" xfId="937" xr:uid="{C5624254-C21C-4B59-AA69-9CBD98F8FF39}"/>
    <cellStyle name="0_Fabric consumption 2" xfId="938" xr:uid="{3BADCEE7-7DEB-4629-A7CE-4406A1A2ACC6}"/>
    <cellStyle name="0_Fabric consumption_AW11 Atreebutes fabric balance sheet" xfId="939" xr:uid="{9C5A08F1-620C-40A1-92F2-9C2422F4239C}"/>
    <cellStyle name="0_Fabric consumption_Copy of #1542-1-revised quotation (2)" xfId="940" xr:uid="{62A19536-6EE2-4A8C-8FFB-3BA375BD9829}"/>
    <cellStyle name="0_Fabric consumption_Copy of the status of KOTAI fabric 21-10" xfId="941" xr:uid="{FE6F3AB0-950B-421D-9E65-F485D016A355}"/>
    <cellStyle name="0_Fabric consumption_QUICK SILVER fab balance" xfId="942" xr:uid="{072717F2-C098-44E0-9087-B1B8B3DA84CC}"/>
    <cellStyle name="0_Fabric consumption_QUICK SILVER fab balance 2" xfId="943" xr:uid="{689943B9-0480-4BA8-8273-0732728AF282}"/>
    <cellStyle name="0_Fabric consumption_SPRING - Trim 2nd" xfId="944" xr:uid="{96A0EE92-B97A-4FA6-A96F-955A42AC52B3}"/>
    <cellStyle name="0_Fabric consumption_SPRING 2011 - TRIM 1st" xfId="945" xr:uid="{8DBC0BEE-C81E-4465-97E3-306FE011C2BD}"/>
    <cellStyle name="0_Fabric consumption_SPRING 2011 - TRIM 2nd" xfId="946" xr:uid="{1F4BD509-5FB5-4EC1-A8B2-DC4F41C1641A}"/>
    <cellStyle name="0_Fabric consumption_SS12 Atreebutes fab balance" xfId="947" xr:uid="{A71230B9-D0B4-484D-B336-71082F8EF73A}"/>
    <cellStyle name="0_Fabric consumption_The composition of fabric" xfId="948" xr:uid="{CD109F79-597D-413C-AF02-7DE52267059A}"/>
    <cellStyle name="0_fabric list EU Winter 09" xfId="949" xr:uid="{F9A3DFA5-F214-4ED9-B5C2-478DAA9B2D63}"/>
    <cellStyle name="0_fabric list EU Winter 09_Atreebutes fab balance" xfId="950" xr:uid="{D50C3702-3611-4448-AEA4-F942AD36C00B}"/>
    <cellStyle name="0_fabric list EU Winter 09_SEASON 01QS - FABRIC 2nd" xfId="951" xr:uid="{1B139F32-CB12-4D08-96D1-1EC8055E3FE7}"/>
    <cellStyle name="0_fabric list EU Winter 09_SPRING 2011 - TRIM 2nd" xfId="952" xr:uid="{B8B38365-BDB1-424D-B1FC-5C90D08D214E}"/>
    <cellStyle name="0_fabric list Summer09 prod- Drop 3" xfId="953" xr:uid="{275C2678-D406-4250-A3B5-2F0F7E9AE7A9}"/>
    <cellStyle name="0_fabric list Summer09 prod- Drop 3_Atreebutes fab balance" xfId="954" xr:uid="{87395453-0377-4296-A0C2-9F00739B5695}"/>
    <cellStyle name="0_fabric list Summer09 prod- Drop 3_SEASON 01QS - FABRIC 2nd" xfId="955" xr:uid="{D5139B6B-BCFA-4244-B9D9-AAA92BD28F09}"/>
    <cellStyle name="0_fabric list Summer09 prod- Drop 3_SPRING 2011 - TRIM 2nd" xfId="956" xr:uid="{5A3B895B-75C0-4612-8584-38367563A574}"/>
    <cellStyle name="0_Invoice Blanks W10 15 8" xfId="957" xr:uid="{50D589D6-2A74-41FE-8E1F-E4FBABEF60E6}"/>
    <cellStyle name="0_Invoice Blanks W10 15 8_Proforma invoice 01 -Outlet W '10" xfId="958" xr:uid="{7C6F46E0-73F0-41DB-B047-955DE8E71D01}"/>
    <cellStyle name="0_Invoice Blanks W10 15 8_Proforma invoice 02-Sprinter W '10" xfId="959" xr:uid="{1DCEFDED-309C-4B69-9D33-8DB9CC60ECA7}"/>
    <cellStyle name="0_Invoice Blanks W10 15 8_Statement of Account-Rusty AUST2009 (Vegas)" xfId="960" xr:uid="{AD7B17B5-F53D-42CA-B64B-7A08EE0F3D46}"/>
    <cellStyle name="0_Invoice Blanks W10 15 8_Statement of Account-Rusty AUST2009 (Vegas)1" xfId="961" xr:uid="{4572A22A-5C77-42AC-936D-1C38CB10B534}"/>
    <cellStyle name="0_Invoice DHL Blanks W10 26 8" xfId="962" xr:uid="{DBA77FCD-FB76-44EF-B735-F6A6569BCFD9}"/>
    <cellStyle name="0_Invoice DHL Blanks W10 26 8_Proforma invoice 01 -Outlet W '10" xfId="963" xr:uid="{E4830C39-96AA-4881-A570-5D162DD26997}"/>
    <cellStyle name="0_Invoice DHL Blanks W10 26 8_Proforma invoice 02-Sprinter W '10" xfId="964" xr:uid="{EC06A3A5-DF47-4C6D-AC8E-E4263D6B4016}"/>
    <cellStyle name="0_Invoice DHL Blanks W10 26 8_Statement of Account-Rusty AUST2009 (Vegas)" xfId="965" xr:uid="{526B0CF0-F531-4EEC-8D92-58CFE5881556}"/>
    <cellStyle name="0_Invoice DHL Blanks W10 26 8_Statement of Account-Rusty AUST2009 (Vegas)1" xfId="966" xr:uid="{4ECA844F-2F8B-46E7-AC4C-81A6A5007876}"/>
    <cellStyle name="0_Invoice list Blanks W10 22 8" xfId="967" xr:uid="{3CFE8E37-A25A-4ED1-9B40-9052E0523A09}"/>
    <cellStyle name="0_Invoice list Blanks W10 22 8_Proforma invoice 01 -Outlet W '10" xfId="968" xr:uid="{A2F4FE58-2A8D-4FBE-8F8B-5A2B2EC5FCD6}"/>
    <cellStyle name="0_Invoice list Blanks W10 22 8_Proforma invoice 02-Sprinter W '10" xfId="969" xr:uid="{2C2AA776-2026-43A5-960D-21B263C26EEA}"/>
    <cellStyle name="0_Invoice list Blanks W10 22 8_Statement of Account-Rusty AUST2009 (Vegas)" xfId="970" xr:uid="{3B250466-B50B-4827-A46B-BC7762F39937}"/>
    <cellStyle name="0_Invoice list Blanks W10 22 8_Statement of Account-Rusty AUST2009 (Vegas)1" xfId="971" xr:uid="{FAFFB059-A0BD-4EF4-BC0C-74663A07B5B9}"/>
    <cellStyle name="0_IV 132-Chile- S'09" xfId="972" xr:uid="{EE0E104D-C936-4A4C-8808-8CC511B30196}"/>
    <cellStyle name="0_IV 132-Chile- S'09_Proforma invoice 01 -Outlet W '10" xfId="973" xr:uid="{2558C738-FDF8-4E5A-8C0B-3A1A901B4E56}"/>
    <cellStyle name="0_IV 132-Chile- S'09_Proforma invoice 02-Sprinter W '10" xfId="974" xr:uid="{EBF7EAE3-A7F1-4542-A736-1A6D533628F3}"/>
    <cellStyle name="0_IV 132-Chile- S'09_Statement of Account-Rusty AUST2009 (Vegas)" xfId="975" xr:uid="{4C5B9BC1-F6E5-44A8-A61B-8FA538F46112}"/>
    <cellStyle name="0_IV 132-Chile- S'09_Statement of Account-Rusty AUST2009 (Vegas)1" xfId="976" xr:uid="{C443FB10-6E54-4FA5-BDE7-E2837EC2B7F4}"/>
    <cellStyle name="0_IV 133-Mia- S'09" xfId="977" xr:uid="{89B62A82-4934-48C7-B91C-09EC1FFC8671}"/>
    <cellStyle name="0_IV 133-Mia- S'09_Proforma invoice 01 -Outlet W '10" xfId="978" xr:uid="{C4907AB2-C414-4F8B-8206-D4D3DF7D5576}"/>
    <cellStyle name="0_IV 133-Mia- S'09_Proforma invoice 02-Sprinter W '10" xfId="979" xr:uid="{0CE18F24-1EFB-4745-B101-5B56445F5FD6}"/>
    <cellStyle name="0_IV 133-Mia- S'09_Statement of Account-Rusty AUST2009 (Vegas)" xfId="980" xr:uid="{5589554F-0D28-4664-BF23-EE64BE2F16EE}"/>
    <cellStyle name="0_IV 133-Mia- S'09_Statement of Account-Rusty AUST2009 (Vegas)1" xfId="981" xr:uid="{70DCC62E-AFA4-46DC-9880-07297FC14C09}"/>
    <cellStyle name="0_IV 134-SA- S'09" xfId="982" xr:uid="{E376EDDD-AEC4-4440-80D5-65F01955FF34}"/>
    <cellStyle name="0_IV 134-SA- S'09_Proforma invoice 01 -Outlet W '10" xfId="983" xr:uid="{7C2AF444-ED47-46B8-98A5-4E528707FE55}"/>
    <cellStyle name="0_IV 134-SA- S'09_Proforma invoice 02-Sprinter W '10" xfId="984" xr:uid="{D0666AD3-86D1-4523-9419-592B6265D037}"/>
    <cellStyle name="0_IV 134-SA- S'09_Statement of Account-Rusty AUST2009 (Vegas)" xfId="985" xr:uid="{BF125C51-8886-49F1-B80F-A80375FDFF95}"/>
    <cellStyle name="0_IV 134-SA- S'09_Statement of Account-Rusty AUST2009 (Vegas)1" xfId="986" xr:uid="{D8C219AF-8484-4FE4-A811-92AA16DE8BA0}"/>
    <cellStyle name="0_IV 135-US- S'09-LoJolla" xfId="987" xr:uid="{73A52E13-DD32-408A-8BEB-9BC5943C7D04}"/>
    <cellStyle name="0_IV 135-US- S'09-LoJolla_Proforma invoice 01 -Outlet W '10" xfId="988" xr:uid="{085B2231-3930-477C-9DCB-CEB7433A5125}"/>
    <cellStyle name="0_IV 135-US- S'09-LoJolla_Proforma invoice 02-Sprinter W '10" xfId="989" xr:uid="{093EE2A3-849A-4796-B972-351E37A35C73}"/>
    <cellStyle name="0_IV 135-US- S'09-LoJolla_Statement of Account-Rusty AUST2009 (Vegas)" xfId="990" xr:uid="{A08A4FCF-3A65-488C-80FD-DC96612EA166}"/>
    <cellStyle name="0_IV 135-US- S'09-LoJolla_Statement of Account-Rusty AUST2009 (Vegas)1" xfId="991" xr:uid="{C115F98F-9CED-4950-9DBC-9A79D4E27C65}"/>
    <cellStyle name="0_OMS W'09 Rusty-ref SMS" xfId="992" xr:uid="{17C1FC00-6499-411C-AB28-3B2CE1B08934}"/>
    <cellStyle name="0_OMS W'09 Rusty-ref SMS_Atreebutes fab balance" xfId="993" xr:uid="{DDD596F8-2697-40BC-93BB-34B8D6B6B7FE}"/>
    <cellStyle name="0_OMS W'09 Rusty-ref SMS_SEASON 01QS - FABRIC 2nd" xfId="994" xr:uid="{E4660898-3F12-4542-89BF-A8FF728C6252}"/>
    <cellStyle name="0_OMS W'09 Rusty-ref SMS_SPRING 2011 - TRIM 2nd" xfId="995" xr:uid="{D2020684-CEAA-4EC5-B372-67AFFD8E7448}"/>
    <cellStyle name="0_OPR EU S9" xfId="996" xr:uid="{F9767D8F-E1D8-4B09-8AAB-8D9AD7E06004}"/>
    <cellStyle name="0_OPR EU S9 2" xfId="997" xr:uid="{0A85022C-270C-43A7-8508-E49B559F2B0D}"/>
    <cellStyle name="0_OPR EU S9_2ND Summer09  fabric list -prod Drop3" xfId="998" xr:uid="{9C33B2BB-DAB7-422E-8595-5A07602844D5}"/>
    <cellStyle name="0_OPR EU S9_2ND Summer09  fabric list -prod Drop3_Atreebutes fab balance" xfId="999" xr:uid="{0DD14F81-0E4D-423E-821B-07F1D4D444D2}"/>
    <cellStyle name="0_OPR EU S9_2ND Summer09  fabric list -prod Drop3_SEASON 01QS - FABRIC 2nd" xfId="1000" xr:uid="{05B0B2FA-9CA4-4A9A-AEBC-24C70AE0E2B0}"/>
    <cellStyle name="0_OPR EU S9_2ND Summer09  fabric list -prod Drop3_SPRING 2011 - TRIM 2nd" xfId="1001" xr:uid="{11F00C78-72F3-41A4-9BAE-74BB3A8A1446}"/>
    <cellStyle name="0_OPR EU S9_Atreebutes fab balance" xfId="1002" xr:uid="{CA537F59-AD79-4322-8852-4BBABAF0144E}"/>
    <cellStyle name="0_OPR EU S9_Atreebutes fab balance_AW11 Atreebutes fabric balance sheet" xfId="1003" xr:uid="{A83AB901-1C40-4852-A8F5-5D52DC600BA5}"/>
    <cellStyle name="0_OPR EU S9_Atreebutes fab balance_QUICK SILVER fab balance" xfId="1004" xr:uid="{D8C56821-FD0A-4D24-9DAA-8AA83ACF8D05}"/>
    <cellStyle name="0_OPR EU S9_Atreebutes fab balance_SPRING - Trim 2nd" xfId="1005" xr:uid="{48D9B1EA-10C0-4ED4-B54E-DE875A82ABBE}"/>
    <cellStyle name="0_OPR EU S9_Atreebutes fab balance_SPRING 2011 - TRIM 1st" xfId="1006" xr:uid="{DBFE5F59-61F7-450F-9D41-055543AD166D}"/>
    <cellStyle name="0_OPR EU S9_Atreebutes fab balance_SPRING 2011 - TRIM 2nd" xfId="1007" xr:uid="{59ED629F-3D63-4484-BA85-2EF040F79020}"/>
    <cellStyle name="0_OPR EU S9_Atreebutes fab balance_SS12 Atreebutes fab balance" xfId="1008" xr:uid="{E5726FB6-8165-4AF9-BADE-B715D17441F9}"/>
    <cellStyle name="0_OPR EU S9_AW11 Atreebutes fabric balance sheet" xfId="1009" xr:uid="{7E10B9FB-2948-4918-8C9C-C49018493091}"/>
    <cellStyle name="0_OPR EU S9_Copy of #1542-1-revised quotation (2)" xfId="1010" xr:uid="{6F0B1AAF-4FC3-4C9B-9595-EC052D163605}"/>
    <cellStyle name="0_OPR EU S9_Copy of the status of KOTAI fabric 21-10" xfId="1011" xr:uid="{5B68595C-C938-4DC6-9181-77B6EC7AF564}"/>
    <cellStyle name="0_OPR EU S9_COSTING AW11 ( revised the fabric price) 26.01" xfId="1012" xr:uid="{A69F4040-1167-413A-8CF4-A18341D3E759}"/>
    <cellStyle name="0_OPR EU S9_Fabric balance for AW10 pro" xfId="1013" xr:uid="{9F393839-F929-4E59-842C-51130720AB32}"/>
    <cellStyle name="0_OPR EU S9_fabric list EU Winter 09" xfId="1014" xr:uid="{7E624C77-FE1F-4301-A2E6-39D8F4D9B7D6}"/>
    <cellStyle name="0_OPR EU S9_fabric list EU Winter 09_Atreebutes fab balance" xfId="1015" xr:uid="{A8A1085B-EED5-4EED-9318-E5E760A74A19}"/>
    <cellStyle name="0_OPR EU S9_fabric list EU Winter 09_SEASON 01QS - FABRIC 2nd" xfId="1016" xr:uid="{B3D437E0-11F4-4A5F-A48F-E1C11DCE255C}"/>
    <cellStyle name="0_OPR EU S9_fabric list EU Winter 09_SPRING 2011 - TRIM 2nd" xfId="1017" xr:uid="{354ECF0F-8211-47F6-AB2E-46387BDF60DD}"/>
    <cellStyle name="0_OPR EU S9_Invoice Blanks W10 15 8" xfId="1018" xr:uid="{E4BA02C9-4A69-4722-8C3B-CE5FAEA994FA}"/>
    <cellStyle name="0_OPR EU S9_Invoice Blanks W10 15 8_Proforma invoice 01 -Outlet W '10" xfId="1019" xr:uid="{67CCEF66-9716-4BB7-8C19-4DD59E767B9D}"/>
    <cellStyle name="0_OPR EU S9_Invoice Blanks W10 15 8_Proforma invoice 02-Sprinter W '10" xfId="1020" xr:uid="{67C2FFDB-171C-4528-9A62-629B9028FE90}"/>
    <cellStyle name="0_OPR EU S9_Invoice Blanks W10 15 8_Statement of Account-Rusty AUST2009 (Vegas)" xfId="1021" xr:uid="{643139C6-19B6-41EB-8FE3-A207A4681DF0}"/>
    <cellStyle name="0_OPR EU S9_Invoice Blanks W10 15 8_Statement of Account-Rusty AUST2009 (Vegas)1" xfId="1022" xr:uid="{6EDCC05E-9B32-46C9-A0C2-3370969BFF10}"/>
    <cellStyle name="0_OPR EU S9_Invoice DHL Blanks W10 26 8" xfId="1023" xr:uid="{A79D8153-6092-4853-918D-18DE02BC2A1B}"/>
    <cellStyle name="0_OPR EU S9_Invoice DHL Blanks W10 26 8_Proforma invoice 01 -Outlet W '10" xfId="1024" xr:uid="{B0CB0023-D568-45C2-875C-168A3EA55BBA}"/>
    <cellStyle name="0_OPR EU S9_Invoice DHL Blanks W10 26 8_Proforma invoice 02-Sprinter W '10" xfId="1025" xr:uid="{A2820F2E-338C-48AC-ACF7-933A9BF4E743}"/>
    <cellStyle name="0_OPR EU S9_Invoice DHL Blanks W10 26 8_Statement of Account-Rusty AUST2009 (Vegas)" xfId="1026" xr:uid="{77D117E5-A56E-4169-9DB7-56B620724382}"/>
    <cellStyle name="0_OPR EU S9_Invoice DHL Blanks W10 26 8_Statement of Account-Rusty AUST2009 (Vegas)1" xfId="1027" xr:uid="{615DA5A8-1A06-4620-AD96-08BA7272BD90}"/>
    <cellStyle name="0_OPR EU S9_Invoice list Blanks W10 22 8" xfId="1028" xr:uid="{DDB96225-8D4D-4F6D-BD7A-F111111515FA}"/>
    <cellStyle name="0_OPR EU S9_Invoice list Blanks W10 22 8_Proforma invoice 01 -Outlet W '10" xfId="1029" xr:uid="{477D3E43-1C09-4676-8CF9-6041AEDBD6DD}"/>
    <cellStyle name="0_OPR EU S9_Invoice list Blanks W10 22 8_Proforma invoice 02-Sprinter W '10" xfId="1030" xr:uid="{E8348602-9326-4C1E-BEDC-54A789F232D7}"/>
    <cellStyle name="0_OPR EU S9_Invoice list Blanks W10 22 8_Statement of Account-Rusty AUST2009 (Vegas)" xfId="1031" xr:uid="{CDF4754D-4290-4F31-A309-D09B40A60B14}"/>
    <cellStyle name="0_OPR EU S9_Invoice list Blanks W10 22 8_Statement of Account-Rusty AUST2009 (Vegas)1" xfId="1032" xr:uid="{44E5172C-7DB0-478B-9DBC-466B68A7A00B}"/>
    <cellStyle name="0_OPR EU S9_MA expense (AW10 &amp; SS11)" xfId="1033" xr:uid="{1B45FA63-472D-4470-B988-768F44E978FA}"/>
    <cellStyle name="0_OPR EU S9_MA expense (AW10 &amp; SS11) 2" xfId="1034" xr:uid="{DDCD9C2C-73BA-4BEB-8D90-BEBB4FC36668}"/>
    <cellStyle name="0_OPR EU S9_MA expense (AW10 &amp; SS11)_AW11 Atreebutes fabric balance sheet" xfId="1035" xr:uid="{19509287-152F-43BB-A516-A3B4E44BA1F6}"/>
    <cellStyle name="0_OPR EU S9_MA expense (AW10 &amp; SS11)_QUICK SILVER fab balance" xfId="1036" xr:uid="{0CB49D03-7241-47C9-A625-EE2802F18825}"/>
    <cellStyle name="0_OPR EU S9_MA expense (AW10 &amp; SS11)_QUICK SILVER fab balance 2" xfId="1037" xr:uid="{B923DBAF-16F0-42FA-AA93-818335169CA4}"/>
    <cellStyle name="0_OPR EU S9_MA expense (AW10 &amp; SS11)_SPRING - Trim 2nd" xfId="1038" xr:uid="{550DD6E7-3E8A-411D-AC4D-78EC67A662FD}"/>
    <cellStyle name="0_OPR EU S9_MA expense (AW10 &amp; SS11)_SPRING 2011 - TRIM 1st" xfId="1039" xr:uid="{2C2F77C7-D362-42A8-97D6-FFD83C9EC5AD}"/>
    <cellStyle name="0_OPR EU S9_MA expense (AW10 &amp; SS11)_SPRING 2011 - TRIM 2nd" xfId="1040" xr:uid="{81732ED9-F912-4416-93A6-44D819D30070}"/>
    <cellStyle name="0_OPR EU S9_MA expense (AW10 &amp; SS11)_SS12 Atreebutes fab balance" xfId="1041" xr:uid="{94FA2F23-2777-41DD-AA41-CA1F3C2E3615}"/>
    <cellStyle name="0_OPR EU S9_MA expense (AW10 &amp; SS11)_The composition of fabric" xfId="1042" xr:uid="{12C8AD6F-FB62-41A3-84B5-2A49C4817579}"/>
    <cellStyle name="0_OPR EU S9_PO BAO GIA-DUNG" xfId="1043" xr:uid="{B2B0139B-B106-4A6D-B815-FA08A210B2E6}"/>
    <cellStyle name="0_OPR EU S9_Proforma invoice 01 -Outlet W '10" xfId="1044" xr:uid="{95C83B01-AFE6-4A74-B87D-5D9191C0504C}"/>
    <cellStyle name="0_OPR EU S9_Proforma invoice 02-Sprinter W '10" xfId="1045" xr:uid="{11678814-19C6-4BA8-99FA-FB5125FCAE03}"/>
    <cellStyle name="0_OPR EU S9_QUICK SILVER fab balance" xfId="1046" xr:uid="{DA45A2A3-6B5A-44B7-8B6F-786B7E110F13}"/>
    <cellStyle name="0_OPR EU S9_QUICK SILVER fab balance 2" xfId="1047" xr:uid="{65BACD27-A71D-493C-9AA4-2B14F9EC1BC5}"/>
    <cellStyle name="0_OPR EU S9_SEASON 01QS - FABRIC 2nd" xfId="1048" xr:uid="{AC4D0288-F866-4AFA-9035-D9A055901209}"/>
    <cellStyle name="0_OPR EU S9_SPRING - Trim 2nd" xfId="1049" xr:uid="{52947E75-AF3F-4792-9361-A20010BF1CA8}"/>
    <cellStyle name="0_OPR EU S9_SPRING 2011 - TRIM 1st" xfId="1050" xr:uid="{60AAD444-4096-4583-9CF8-0D243B7421F7}"/>
    <cellStyle name="0_OPR EU S9_SPRING 2011 - TRIM 2nd" xfId="1051" xr:uid="{3B971349-14D2-4DEA-8CB2-3918D007AC52}"/>
    <cellStyle name="0_OPR EU S9_SPRING 2011 - TRIM 2nd_1" xfId="1052" xr:uid="{F34C517C-3B8E-4593-9927-8F0A94AC5FB7}"/>
    <cellStyle name="0_OPR EU S9_SPRING 2011 - TRIM 2nd_AW11 Atreebutes fabric balance sheet" xfId="1053" xr:uid="{08B84FAF-F7E6-43C8-8254-48532E04A59E}"/>
    <cellStyle name="0_OPR EU S9_SPRING 2011 - TRIM 2nd_QUICK SILVER fab balance" xfId="1054" xr:uid="{E5C00418-0E68-48DD-AE42-2C9B99860744}"/>
    <cellStyle name="0_OPR EU S9_SPRING 2011 - TRIM 2nd_SPRING - Trim 2nd" xfId="1055" xr:uid="{BEA87901-C96F-43DD-BA82-AC31CE2FD088}"/>
    <cellStyle name="0_OPR EU S9_SPRING 2011 - TRIM 2nd_SPRING 2011 - TRIM 1st" xfId="1056" xr:uid="{E37285A8-A0B6-4221-9D55-253D689759E3}"/>
    <cellStyle name="0_OPR EU S9_SPRING 2011 - TRIM 2nd_SPRING 2011 - TRIM 2nd" xfId="1057" xr:uid="{333BCE62-0AE4-490A-ACBB-3449FC323A0E}"/>
    <cellStyle name="0_OPR EU S9_SPRING 2011 - TRIM 2nd_SS12 Atreebutes fab balance" xfId="1058" xr:uid="{DCCD4FBD-C817-4FEB-9D9F-0A3E3919008F}"/>
    <cellStyle name="0_OPR EU S9_SS12 ATREEBUTES costing" xfId="1059" xr:uid="{826D9B4D-95DD-42AA-AFB1-F6FA8111C220}"/>
    <cellStyle name="0_OPR EU S9_SS12 Atreebutes fab balance" xfId="1060" xr:uid="{51761B35-AC9C-4735-81B5-A8DDBE18CC2F}"/>
    <cellStyle name="0_OPR EU S9_Statement of Account-Rusty AUST2009 (Vegas)" xfId="1061" xr:uid="{13C050F4-1B72-4CDF-941C-FA57EFDAA654}"/>
    <cellStyle name="0_OPR EU S9_Statement of Account-Rusty AUST2009 (Vegas)1" xfId="1062" xr:uid="{B3BF5657-801A-4EF4-BD22-855D6E2F8B68}"/>
    <cellStyle name="0_OPR EU S9_SUMMER 2011 - TRIM UN007" xfId="1063" xr:uid="{A5484F5C-A1D2-48E0-AEEA-5C917F322A1F}"/>
    <cellStyle name="0_OPR EU S9_Trim balance for Atreebute" xfId="1064" xr:uid="{775B6DBF-B70D-43E0-89FA-0E39944A2509}"/>
    <cellStyle name="0_OPR EU S9_Trim balance for Atreebute 1ST" xfId="1065" xr:uid="{76970A86-35A2-4E8C-8D54-21AE972B7724}"/>
    <cellStyle name="0_OPR EU S9_Trim balance for SS11" xfId="1066" xr:uid="{9FE8731B-6D22-461F-AE51-ADDAE56CAE8E}"/>
    <cellStyle name="0_OPR EU S9_YKK#135" xfId="1067" xr:uid="{BDF573BB-F481-4181-B6D8-155F1071CFF4}"/>
    <cellStyle name="0_OPR EU S9_YKK#135 2" xfId="1068" xr:uid="{02F64ED7-BE61-454B-A7B5-1A723BE0DB8B}"/>
    <cellStyle name="0_OPR EU S9_YKK#135_PO BAO GIA-DUNG" xfId="1069" xr:uid="{7B4FBEE3-4CEF-4606-AA2C-D6209629188E}"/>
    <cellStyle name="0_OPR EU S9_YKK#135_SPRING - Trim 2nd" xfId="1070" xr:uid="{EAAC86CC-7954-453A-98A9-4CD27CF9147B}"/>
    <cellStyle name="0_OPR EU S9_YKK#135_Trim balance for Atreebute" xfId="1071" xr:uid="{64FE4FD3-BC1A-4F4B-AFC5-19256FEF8E75}"/>
    <cellStyle name="0_OPR EU S9_YKK#135_Trim balance for Atreebute 1ST" xfId="1072" xr:uid="{2F493238-8271-4767-8E3F-C4EF97745940}"/>
    <cellStyle name="0_OPR EU W09" xfId="1073" xr:uid="{990EDA8E-6494-4334-A5A2-7C491CED2FB6}"/>
    <cellStyle name="0_OPR EU W09 2" xfId="1074" xr:uid="{58D8EA7F-A83E-4E1A-9861-34632867A69D}"/>
    <cellStyle name="0_OPR EU W09_Atreebutes fab balance" xfId="1075" xr:uid="{7D000957-CC94-44BF-B8C4-BAE757B3FAB4}"/>
    <cellStyle name="0_OPR EU W09_Atreebutes fab balance_AW11 Atreebutes fabric balance sheet" xfId="1076" xr:uid="{CD6F474B-7C24-4AE5-8EDF-BCBC48630F41}"/>
    <cellStyle name="0_OPR EU W09_Atreebutes fab balance_QUICK SILVER fab balance" xfId="1077" xr:uid="{27ED2D3C-1F7A-4616-809A-DB3F40FC6C8E}"/>
    <cellStyle name="0_OPR EU W09_Atreebutes fab balance_SPRING - Trim 2nd" xfId="1078" xr:uid="{A8C0D0EC-6230-437F-AFA3-278158D8A497}"/>
    <cellStyle name="0_OPR EU W09_Atreebutes fab balance_SPRING 2011 - TRIM 1st" xfId="1079" xr:uid="{1E504D8E-B129-4F22-81E8-6B230A048B6E}"/>
    <cellStyle name="0_OPR EU W09_Atreebutes fab balance_SPRING 2011 - TRIM 2nd" xfId="1080" xr:uid="{DEE5DFEE-BADC-4F2C-B5F8-2C848A047686}"/>
    <cellStyle name="0_OPR EU W09_Atreebutes fab balance_SS12 Atreebutes fab balance" xfId="1081" xr:uid="{D0D58B1D-AD22-4888-800C-6E55742544D1}"/>
    <cellStyle name="0_OPR EU W09_AW11 Atreebutes fabric balance sheet" xfId="1082" xr:uid="{5603BCBE-5106-4C99-A91D-59B4EF5FE18D}"/>
    <cellStyle name="0_OPR EU W09_Copy of #1542-1-revised quotation (2)" xfId="1083" xr:uid="{8E5A70D5-3983-4DAF-8129-AE09F0619C84}"/>
    <cellStyle name="0_OPR EU W09_Copy of the status of KOTAI fabric 21-10" xfId="1084" xr:uid="{2D9AC094-E5EB-4C1F-918A-53BDC4367633}"/>
    <cellStyle name="0_OPR EU W09_COSTING AW11 ( revised the fabric price) 26.01" xfId="1085" xr:uid="{9DABB1C8-FC95-4EE7-80C9-C877D4C3F87E}"/>
    <cellStyle name="0_OPR EU W09_Fabric balance for AW10 pro" xfId="1086" xr:uid="{1F2C0A8B-BBDB-4511-B59E-0B909E7E5C8F}"/>
    <cellStyle name="0_OPR EU W09_Invoice Blanks W10 15 8" xfId="1087" xr:uid="{B14E5A9E-A62A-4D0C-8153-9B8A9652571C}"/>
    <cellStyle name="0_OPR EU W09_Invoice Blanks W10 15 8_Proforma invoice 01 -Outlet W '10" xfId="1088" xr:uid="{7EDF016C-C2F9-4007-8EDB-B04BCC5CD792}"/>
    <cellStyle name="0_OPR EU W09_Invoice Blanks W10 15 8_Proforma invoice 02-Sprinter W '10" xfId="1089" xr:uid="{8792833F-C00D-453E-9634-E2D19EBAE141}"/>
    <cellStyle name="0_OPR EU W09_Invoice Blanks W10 15 8_Statement of Account-Rusty AUST2009 (Vegas)" xfId="1090" xr:uid="{4810FB1C-7659-4DE3-BF90-E3D16E4B5C7A}"/>
    <cellStyle name="0_OPR EU W09_Invoice Blanks W10 15 8_Statement of Account-Rusty AUST2009 (Vegas)1" xfId="1091" xr:uid="{A9C93A25-4F31-4409-A1D9-CB987F73EED6}"/>
    <cellStyle name="0_OPR EU W09_Invoice DHL Blanks W10 26 8" xfId="1092" xr:uid="{F54747F8-6E61-4695-B23E-291A7CB9E338}"/>
    <cellStyle name="0_OPR EU W09_Invoice DHL Blanks W10 26 8_Proforma invoice 01 -Outlet W '10" xfId="1093" xr:uid="{C3AB267C-3EE6-4EB4-8DF8-0E7F11F45FDA}"/>
    <cellStyle name="0_OPR EU W09_Invoice DHL Blanks W10 26 8_Proforma invoice 02-Sprinter W '10" xfId="1094" xr:uid="{D7A973FA-A30D-4E7A-A5BE-BF04BF4AE2F2}"/>
    <cellStyle name="0_OPR EU W09_Invoice DHL Blanks W10 26 8_Statement of Account-Rusty AUST2009 (Vegas)" xfId="1095" xr:uid="{6E4E8A9E-DB64-4269-978C-6454B230DCD0}"/>
    <cellStyle name="0_OPR EU W09_Invoice DHL Blanks W10 26 8_Statement of Account-Rusty AUST2009 (Vegas)1" xfId="1096" xr:uid="{9B31E856-96B4-43D6-8ECC-59EA08138E30}"/>
    <cellStyle name="0_OPR EU W09_Invoice list Blanks W10 22 8" xfId="1097" xr:uid="{F4B855C4-032F-4EFE-BE0E-0FD425B04EF9}"/>
    <cellStyle name="0_OPR EU W09_Invoice list Blanks W10 22 8_Proforma invoice 01 -Outlet W '10" xfId="1098" xr:uid="{49503166-7F24-4A30-87A5-401FD5B1090B}"/>
    <cellStyle name="0_OPR EU W09_Invoice list Blanks W10 22 8_Proforma invoice 02-Sprinter W '10" xfId="1099" xr:uid="{1C4D4F26-9998-413C-9DD5-F1C00293B10E}"/>
    <cellStyle name="0_OPR EU W09_Invoice list Blanks W10 22 8_Statement of Account-Rusty AUST2009 (Vegas)" xfId="1100" xr:uid="{838DB128-E2F1-479D-9C5D-557998D8CA9F}"/>
    <cellStyle name="0_OPR EU W09_Invoice list Blanks W10 22 8_Statement of Account-Rusty AUST2009 (Vegas)1" xfId="1101" xr:uid="{1CA103A0-32D7-4BFC-9042-5876345E651D}"/>
    <cellStyle name="0_OPR EU W09_MA expense (AW10 &amp; SS11)" xfId="1102" xr:uid="{35317222-805F-4F08-9637-44E2368148E1}"/>
    <cellStyle name="0_OPR EU W09_MA expense (AW10 &amp; SS11) 2" xfId="1103" xr:uid="{E5D73794-9092-4176-83B7-C884C36BF8A8}"/>
    <cellStyle name="0_OPR EU W09_MA expense (AW10 &amp; SS11)_AW11 Atreebutes fabric balance sheet" xfId="1104" xr:uid="{6209CD5D-588B-4C99-9DC6-957CA2B5B70A}"/>
    <cellStyle name="0_OPR EU W09_MA expense (AW10 &amp; SS11)_QUICK SILVER fab balance" xfId="1105" xr:uid="{545C0F63-4198-4099-BFE9-F8E86408ED08}"/>
    <cellStyle name="0_OPR EU W09_MA expense (AW10 &amp; SS11)_QUICK SILVER fab balance 2" xfId="1106" xr:uid="{E03A9802-BD38-41BA-BA48-7813FA40FB7B}"/>
    <cellStyle name="0_OPR EU W09_MA expense (AW10 &amp; SS11)_SPRING - Trim 2nd" xfId="1107" xr:uid="{4BAEFA0B-EAC7-440E-99A3-80DA4EC0FBBE}"/>
    <cellStyle name="0_OPR EU W09_MA expense (AW10 &amp; SS11)_SPRING 2011 - TRIM 1st" xfId="1108" xr:uid="{04DED085-B58B-4108-880D-4271EA8ED0A3}"/>
    <cellStyle name="0_OPR EU W09_MA expense (AW10 &amp; SS11)_SPRING 2011 - TRIM 2nd" xfId="1109" xr:uid="{733C5620-D806-47FB-BBBE-D8AF69297F12}"/>
    <cellStyle name="0_OPR EU W09_MA expense (AW10 &amp; SS11)_SS12 Atreebutes fab balance" xfId="1110" xr:uid="{3A97D6AC-32BA-4DB2-B45F-B5D00FC09D55}"/>
    <cellStyle name="0_OPR EU W09_MA expense (AW10 &amp; SS11)_The composition of fabric" xfId="1111" xr:uid="{A116B7EC-0653-4329-BF32-6039A1ACE53C}"/>
    <cellStyle name="0_OPR EU W09_PO BAO GIA-DUNG" xfId="1112" xr:uid="{CC6EF943-210E-4075-A140-5CD1EF73D626}"/>
    <cellStyle name="0_OPR EU W09_Proforma invoice 01 -Outlet W '10" xfId="1113" xr:uid="{A614BAE1-F548-4437-9871-CCDA626FDC8F}"/>
    <cellStyle name="0_OPR EU W09_Proforma invoice 02-Sprinter W '10" xfId="1114" xr:uid="{A29FA272-C046-4BCA-A9E2-3A471C6F8EBC}"/>
    <cellStyle name="0_OPR EU W09_QUICK SILVER fab balance" xfId="1115" xr:uid="{5E2A0B26-CED7-427A-A7DB-43BF52D6E378}"/>
    <cellStyle name="0_OPR EU W09_QUICK SILVER fab balance 2" xfId="1116" xr:uid="{019F9349-0AED-44C6-9BF8-3BC1D56F0E4F}"/>
    <cellStyle name="0_OPR EU W09_SEASON 01QS - FABRIC 2nd" xfId="1117" xr:uid="{E64DFE15-D0B3-4045-BC49-BEFB3C05FEFE}"/>
    <cellStyle name="0_OPR EU W09_SPRING - Trim 2nd" xfId="1118" xr:uid="{DDC88EF0-0DB1-49D6-82C1-79B4F8C9BC57}"/>
    <cellStyle name="0_OPR EU W09_SPRING 2011 - TRIM 1st" xfId="1119" xr:uid="{CDA67651-5C13-4BEF-9359-83E65E9CD917}"/>
    <cellStyle name="0_OPR EU W09_SPRING 2011 - TRIM 2nd" xfId="1120" xr:uid="{97071137-8F8F-4350-86E2-1238CDDB480F}"/>
    <cellStyle name="0_OPR EU W09_SPRING 2011 - TRIM 2nd_1" xfId="1121" xr:uid="{F5C8F8B0-C6CF-443F-BF93-5C9ADD65CF48}"/>
    <cellStyle name="0_OPR EU W09_SPRING 2011 - TRIM 2nd_AW11 Atreebutes fabric balance sheet" xfId="1122" xr:uid="{220E074E-C096-4A2A-B2B7-962ADCD950CD}"/>
    <cellStyle name="0_OPR EU W09_SPRING 2011 - TRIM 2nd_QUICK SILVER fab balance" xfId="1123" xr:uid="{C8E94D6A-A6BD-43A0-9ECD-63F3BCFCDDC4}"/>
    <cellStyle name="0_OPR EU W09_SPRING 2011 - TRIM 2nd_SPRING - Trim 2nd" xfId="1124" xr:uid="{8409E3FB-5338-432D-8470-CFD433973376}"/>
    <cellStyle name="0_OPR EU W09_SPRING 2011 - TRIM 2nd_SPRING 2011 - TRIM 1st" xfId="1125" xr:uid="{9BD15DBA-6856-40E3-ADA1-36A08FE15CBA}"/>
    <cellStyle name="0_OPR EU W09_SPRING 2011 - TRIM 2nd_SPRING 2011 - TRIM 2nd" xfId="1126" xr:uid="{78770050-7CA1-44E7-BFB3-5BB114144153}"/>
    <cellStyle name="0_OPR EU W09_SPRING 2011 - TRIM 2nd_SS12 Atreebutes fab balance" xfId="1127" xr:uid="{B3DC4CF3-6981-4FFC-B103-ECCAC87CFCFD}"/>
    <cellStyle name="0_OPR EU W09_SS12 ATREEBUTES costing" xfId="1128" xr:uid="{217A9462-8B34-4871-9789-77BC4FD06C63}"/>
    <cellStyle name="0_OPR EU W09_SS12 Atreebutes fab balance" xfId="1129" xr:uid="{932F20F9-C163-4E38-B391-9B6297B958C2}"/>
    <cellStyle name="0_OPR EU W09_Statement of Account-Rusty AUST2009 (Vegas)" xfId="1130" xr:uid="{AE2B3C2D-1EEC-4094-8B22-0DC2FAD47A96}"/>
    <cellStyle name="0_OPR EU W09_Statement of Account-Rusty AUST2009 (Vegas)1" xfId="1131" xr:uid="{B57CA1A0-4DAD-49CF-A1F6-2E1945FF6052}"/>
    <cellStyle name="0_OPR EU W09_SUMMER 2011 - TRIM UN007" xfId="1132" xr:uid="{1DE96BE5-2DF7-4FBE-964C-2AF9D82B003D}"/>
    <cellStyle name="0_OPR EU W09_Trim balance for Atreebute" xfId="1133" xr:uid="{BE506E16-3106-4F3D-9034-89F7F376B6F9}"/>
    <cellStyle name="0_OPR EU W09_Trim balance for Atreebute 1ST" xfId="1134" xr:uid="{7C3745A3-2C3A-4112-A6A9-6D21BF8CE276}"/>
    <cellStyle name="0_OPR EU W09_Trim balance for SS11" xfId="1135" xr:uid="{89275A54-9036-4DB4-990A-3E6FCD96F59E}"/>
    <cellStyle name="0_OPR EU W09_YKK#135" xfId="1136" xr:uid="{405E805D-1708-49B9-AABB-C765317396AE}"/>
    <cellStyle name="0_OPR EU W09_YKK#135 2" xfId="1137" xr:uid="{39C8D891-AE00-408B-8204-E901C8EEB0D6}"/>
    <cellStyle name="0_OPR EU W09_YKK#135_PO BAO GIA-DUNG" xfId="1138" xr:uid="{563285F2-21AD-4B50-80CD-86CF19C8B537}"/>
    <cellStyle name="0_OPR EU W09_YKK#135_SPRING - Trim 2nd" xfId="1139" xr:uid="{6DEDA95E-5686-4CA7-80EC-BB9E09BAF5A5}"/>
    <cellStyle name="0_OPR EU W09_YKK#135_Trim balance for Atreebute" xfId="1140" xr:uid="{B5AF038F-64F0-41EE-B634-F7E78E4DA6A3}"/>
    <cellStyle name="0_OPR EU W09_YKK#135_Trim balance for Atreebute 1ST" xfId="1141" xr:uid="{750B1D41-DDED-4BF3-959C-6D37B1BCFD63}"/>
    <cellStyle name="0_OPR SPR09 (2)" xfId="5" xr:uid="{00000000-0005-0000-0000-000002000000}"/>
    <cellStyle name="0_OPR Winter 09 Drop 2 (2)" xfId="6" xr:uid="{00000000-0005-0000-0000-000003000000}"/>
    <cellStyle name="0_OPR Winter 09 Drop 2 (2)_Atreebutes fab balance" xfId="1142" xr:uid="{8ABCA97A-BBA7-406C-96A8-29F958579163}"/>
    <cellStyle name="0_OPR Winter 09 Drop 2 (2)_QUICK SILVER fab balance" xfId="1143" xr:uid="{C09FE479-AD7C-4286-8AF4-5D013BCA8470}"/>
    <cellStyle name="0_OPR Winter 09 Drop 2 (2)_SEASON 01QS - FABRIC 2nd" xfId="1144" xr:uid="{D53F8076-DA37-4D6E-A08C-2917155A09CF}"/>
    <cellStyle name="0_OPR Winter 09 Drop 2 (2)_SPRING - Trim 2nd" xfId="1145" xr:uid="{CD4BC4A3-FB32-4567-BEBE-79EA2E2D3928}"/>
    <cellStyle name="0_OPR Winter 09 Drop 2 (2)_SPRING 2011 - TRIM" xfId="1146" xr:uid="{160A49D9-4D42-4600-8C50-9F02A5D90D3C}"/>
    <cellStyle name="0_OPR Winter 09 Drop 2 (2)_SPRING 2011 - TRIM 1st" xfId="1147" xr:uid="{7C14AA3C-50C3-4979-94C3-8D59E1AB169A}"/>
    <cellStyle name="0_OPR Winter 09 Drop 2 (2)_SPRING 2011 - TRIM 2nd" xfId="1148" xr:uid="{CE8E3AE1-EE2C-4F35-A72F-F04F07D34465}"/>
    <cellStyle name="0_OPR Winter 09 Drop 2 (2)_Trim balance for Atreebute" xfId="1149" xr:uid="{AAB747C7-9189-49CC-86AC-D1457B050E62}"/>
    <cellStyle name="0_OPR Winter 09 Drop 3" xfId="7" xr:uid="{00000000-0005-0000-0000-000004000000}"/>
    <cellStyle name="0_OPR Winter 09 Drop 3 (2)" xfId="1150" xr:uid="{0EF84E50-2298-4E42-941F-508FAF65B5AA}"/>
    <cellStyle name="0_OPR Winter 09 Drop 3 (2)_Atreebutes fab balance" xfId="1151" xr:uid="{D6F08947-4101-4EEA-B79E-5A1F42A5FB7F}"/>
    <cellStyle name="0_OPR Winter 09 Drop 3 (2)_fabric list EU Winter 09" xfId="1152" xr:uid="{44386CB0-94B1-40F8-B053-A9DF57CFAA1A}"/>
    <cellStyle name="0_OPR Winter 09 Drop 3 (2)_fabric list EU Winter 09_Atreebutes fab balance" xfId="1153" xr:uid="{06696CE2-2758-4B23-A1CA-3AB05D67A979}"/>
    <cellStyle name="0_OPR Winter 09 Drop 3 (2)_fabric list EU Winter 09_SEASON 01QS - FABRIC 2nd" xfId="1154" xr:uid="{425BA620-2F9B-4D61-96FC-4E51D7566C2B}"/>
    <cellStyle name="0_OPR Winter 09 Drop 3 (2)_fabric list EU Winter 09_SPRING 2011 - TRIM 2nd" xfId="1155" xr:uid="{50FB66D1-6232-475C-9A81-350F130C4AB5}"/>
    <cellStyle name="0_OPR Winter 09 Drop 3 (2)_fabric list Summer09 prod- Drop 3" xfId="1156" xr:uid="{25ED4D73-2FC1-4B15-A5A3-7067867159C0}"/>
    <cellStyle name="0_OPR Winter 09 Drop 3 (2)_fabric list Summer09 prod- Drop 3_Atreebutes fab balance" xfId="1157" xr:uid="{D18AF3B1-63B2-437F-BBC1-7EE1F39D3327}"/>
    <cellStyle name="0_OPR Winter 09 Drop 3 (2)_fabric list Summer09 prod- Drop 3_SEASON 01QS - FABRIC 2nd" xfId="1158" xr:uid="{C4EB5DB3-F1D5-4D03-9251-F1067B7F617D}"/>
    <cellStyle name="0_OPR Winter 09 Drop 3 (2)_fabric list Summer09 prod- Drop 3_SPRING 2011 - TRIM 2nd" xfId="1159" xr:uid="{64C86B48-7D46-423E-B538-3D6793059B94}"/>
    <cellStyle name="0_OPR Winter 09 Drop 3 (2)_fabric list Summer09 prod- Drop2" xfId="1160" xr:uid="{877E35B1-71D8-4FEC-AA79-2428FD0A98B6}"/>
    <cellStyle name="0_OPR Winter 09 Drop 3 (2)_fabric list Summer09 prod- Drop2_Atreebutes fab balance" xfId="1161" xr:uid="{AF653F7F-5F39-40F0-BC9A-CAC0EB1B2CFC}"/>
    <cellStyle name="0_OPR Winter 09 Drop 3 (2)_fabric list Summer09 prod- Drop2_SEASON 01QS - FABRIC 2nd" xfId="1162" xr:uid="{2F674F7F-0655-4C33-84AE-B9CB82E8419E}"/>
    <cellStyle name="0_OPR Winter 09 Drop 3 (2)_fabric list Summer09 prod- Drop2_SPRING 2011 - TRIM 2nd" xfId="1163" xr:uid="{4FB0E9DA-0107-4C70-A02C-11EA0D147397}"/>
    <cellStyle name="0_OPR Winter 09 Drop 3 (2)_SEASON 01QS - FABRIC 2nd" xfId="1164" xr:uid="{96E5CB46-A21B-4933-B04D-D13A6F053F68}"/>
    <cellStyle name="0_OPR Winter 09 Drop 3 (2)_SPRING 2011 - TRIM 2nd" xfId="1165" xr:uid="{F1557FD0-2A8D-479F-B6F7-50790B49A503}"/>
    <cellStyle name="0_OPR Winter 09 Drop 3_Atreebutes fab balance" xfId="1166" xr:uid="{6A57EDD5-8DD5-4164-BED1-D9FF4AFDA715}"/>
    <cellStyle name="0_OPR Winter 09 Drop 3_fabric list EU Winter 09" xfId="1167" xr:uid="{55884FA2-C592-4E99-AF42-C343FBD28432}"/>
    <cellStyle name="0_OPR Winter 09 Drop 3_fabric list EU Winter 09_Atreebutes fab balance" xfId="1168" xr:uid="{80FD8A25-7E00-4204-91C6-8B10F66B4CDF}"/>
    <cellStyle name="0_OPR Winter 09 Drop 3_fabric list EU Winter 09_SEASON 01QS - FABRIC 2nd" xfId="1169" xr:uid="{D4F80251-5DEC-4E53-962F-F66765169A05}"/>
    <cellStyle name="0_OPR Winter 09 Drop 3_fabric list EU Winter 09_SPRING 2011 - TRIM 2nd" xfId="1170" xr:uid="{57A6DDDC-F283-4A3F-8792-B9C7A53D8AB9}"/>
    <cellStyle name="0_OPR Winter 09 Drop 3_fabric list Summer09 prod- Drop 3" xfId="1171" xr:uid="{29B6C11C-A6F0-4792-A048-9565FC7AFCE2}"/>
    <cellStyle name="0_OPR Winter 09 Drop 3_fabric list Summer09 prod- Drop 3_Atreebutes fab balance" xfId="1172" xr:uid="{78C82959-5634-40E9-8ED7-65ABED032997}"/>
    <cellStyle name="0_OPR Winter 09 Drop 3_fabric list Summer09 prod- Drop 3_SEASON 01QS - FABRIC 2nd" xfId="1173" xr:uid="{0A1829C5-5E33-402E-8696-A2780F513A10}"/>
    <cellStyle name="0_OPR Winter 09 Drop 3_fabric list Summer09 prod- Drop 3_SPRING 2011 - TRIM 2nd" xfId="1174" xr:uid="{2B5C2CDC-5126-47A8-BAA0-0BA4E9249F0E}"/>
    <cellStyle name="0_OPR Winter 09 Drop 3_fabric list Summer09 prod- Drop2" xfId="1175" xr:uid="{06EA9679-AB4E-40F2-829E-7E8D685BFC49}"/>
    <cellStyle name="0_OPR Winter 09 Drop 3_fabric list Summer09 prod- Drop2_Atreebutes fab balance" xfId="1176" xr:uid="{3C9F6E45-652D-4533-A1EC-92F190A8B9FC}"/>
    <cellStyle name="0_OPR Winter 09 Drop 3_fabric list Summer09 prod- Drop2_SEASON 01QS - FABRIC 2nd" xfId="1177" xr:uid="{3948AF63-549C-43E4-BFE9-2C79FF16FFE6}"/>
    <cellStyle name="0_OPR Winter 09 Drop 3_fabric list Summer09 prod- Drop2_SPRING 2011 - TRIM 2nd" xfId="1178" xr:uid="{DCD16E3E-A865-4868-BC5D-B76D986D9EE7}"/>
    <cellStyle name="0_OPR Winter 09 Drop 3_QUICK SILVER fab balance" xfId="1179" xr:uid="{D4DD0D65-1FFF-4368-9EE6-B82080670076}"/>
    <cellStyle name="0_OPR Winter 09 Drop 3_SEASON 01QS - FABRIC 2nd" xfId="1180" xr:uid="{259AB9F0-9155-4951-8622-34BFD6A329E1}"/>
    <cellStyle name="0_OPR Winter 09 Drop 3_SPRING - Trim 2nd" xfId="1181" xr:uid="{D73AD5E1-0276-475D-B1D0-D274EC22E305}"/>
    <cellStyle name="0_OPR Winter 09 Drop 3_SPRING 2011 - TRIM" xfId="1182" xr:uid="{AB7C9EB2-51C5-472E-A8BE-A7C8212C1E97}"/>
    <cellStyle name="0_OPR Winter 09 Drop 3_SPRING 2011 - TRIM 1st" xfId="1183" xr:uid="{D8E0E85E-7AF9-4D5C-B99F-EE46D6A3EBF0}"/>
    <cellStyle name="0_OPR Winter 09 Drop 3_SPRING 2011 - TRIM 2nd" xfId="1184" xr:uid="{48D2BC17-9E0E-49EA-B6FB-37D709FC3CBC}"/>
    <cellStyle name="0_OPR Winter 09 Drop 3_Trim balance for Atreebute" xfId="1185" xr:uid="{7B48790D-6546-47BA-974C-327EF01ED573}"/>
    <cellStyle name="0_OPR Winter 09 Drop 3_TRIMLIST OF Summer09 PROD DR2" xfId="1186" xr:uid="{0133C155-CA7E-4A39-8621-28CBEFF0F4FF}"/>
    <cellStyle name="0_OPR Winter 09 Drop 3_TRIMLIST OF Summer09 PROD DR2_Atreebutes fab balance" xfId="1187" xr:uid="{6AB92B38-6BE8-4E7A-BD12-06E614D8BD4C}"/>
    <cellStyle name="0_OPR Winter 09 Drop 3_TRIMLIST OF Summer09 PROD DR2_QUICK SILVER fab balance" xfId="1188" xr:uid="{EFE4D50D-ED6E-42A8-8298-C0227113DFEB}"/>
    <cellStyle name="0_OPR Winter 09 Drop 3_TRIMLIST OF Summer09 PROD DR2_SEASON 01QS - FABRIC 2nd" xfId="1189" xr:uid="{9644D17B-614E-4615-A566-B9DF36B01F83}"/>
    <cellStyle name="0_OPR Winter 09 Drop 3_TRIMLIST OF Summer09 PROD DR2_SPRING - Trim 2nd" xfId="1190" xr:uid="{66A8AC7A-0A1A-4DCF-BFAA-CC2F8A5FA875}"/>
    <cellStyle name="0_OPR Winter 09 Drop 3_TRIMLIST OF Summer09 PROD DR2_SPRING 2011 - TRIM" xfId="1191" xr:uid="{3E26850E-0857-43D8-A40C-414509C8A771}"/>
    <cellStyle name="0_OPR Winter 09 Drop 3_TRIMLIST OF Summer09 PROD DR2_SPRING 2011 - TRIM 1st" xfId="1192" xr:uid="{928C039C-74FB-4F81-8285-4F7BFF4A95BA}"/>
    <cellStyle name="0_OPR Winter 09 Drop 3_TRIMLIST OF Summer09 PROD DR2_SPRING 2011 - TRIM 2nd" xfId="1193" xr:uid="{AAE5AA18-B1CD-4C20-88D3-E18B7846F6ED}"/>
    <cellStyle name="0_OPR Winter 09 Drop 3_TRIMLIST OF Summer09 PROD DR2_Trim balance for Atreebute" xfId="1194" xr:uid="{43E6B028-C6F0-41F7-845A-63D092705F02}"/>
    <cellStyle name="0_OPR Winter 09 Drop 3_trimlist W09 Drop3" xfId="8" xr:uid="{00000000-0005-0000-0000-000005000000}"/>
    <cellStyle name="0_OPR Winter 09 Drop 3_trimlist W09 Drop3_Atreebutes fab balance" xfId="1195" xr:uid="{1FD81DC8-787B-407B-93AB-2DB80F5F9DA8}"/>
    <cellStyle name="0_OPR Winter 09 Drop 3_trimlist W09 Drop3_QUICK SILVER fab balance" xfId="1196" xr:uid="{B0665CF4-0201-4480-8CA2-8A39757CAB55}"/>
    <cellStyle name="0_OPR Winter 09 Drop 3_trimlist W09 Drop3_SEASON 01QS - FABRIC 2nd" xfId="1197" xr:uid="{E7AFCFCB-0E55-402E-866F-B077C1A8A7E6}"/>
    <cellStyle name="0_OPR Winter 09 Drop 3_trimlist W09 Drop3_SPRING - Trim 2nd" xfId="1198" xr:uid="{8CA22A95-76BC-45DF-A5AD-53552FA48595}"/>
    <cellStyle name="0_OPR Winter 09 Drop 3_trimlist W09 Drop3_SPRING 2011 - TRIM" xfId="1199" xr:uid="{C0F5A418-CA52-4CE4-A71E-FB7DBE8176EB}"/>
    <cellStyle name="0_OPR Winter 09 Drop 3_trimlist W09 Drop3_SPRING 2011 - TRIM 1st" xfId="1200" xr:uid="{B3C3A624-299F-45B6-B15D-D8DE9B871535}"/>
    <cellStyle name="0_OPR Winter 09 Drop 3_trimlist W09 Drop3_SPRING 2011 - TRIM 2nd" xfId="1201" xr:uid="{BA6165D1-DD12-4E62-924E-50CA36F616F3}"/>
    <cellStyle name="0_OPR Winter 09 Drop 3_trimlist W09 Drop3_Trim balance for Atreebute" xfId="1202" xr:uid="{DF20B5B4-8EAB-45BE-A53D-F54A07D34F97}"/>
    <cellStyle name="0_OPR Winter 09 Drop 3_W09 production" xfId="1203" xr:uid="{5360E153-B455-40E2-B76D-41E373331574}"/>
    <cellStyle name="0_OPR Winter 09 Drop 3_W09 production_Atreebutes fab balance" xfId="1204" xr:uid="{F043223D-57A3-49E1-AD8D-1BC21FB0A10A}"/>
    <cellStyle name="0_OPR Winter 09 Drop 3_W09 production_fabric list EU Winter 09" xfId="1205" xr:uid="{3C6DDFD9-3547-4AD2-84BA-CB32B2D66F32}"/>
    <cellStyle name="0_OPR Winter 09 Drop 3_W09 production_fabric list EU Winter 09_Atreebutes fab balance" xfId="1206" xr:uid="{7DE95856-D494-4D9B-9228-D9F823390CB0}"/>
    <cellStyle name="0_OPR Winter 09 Drop 3_W09 production_fabric list EU Winter 09_SEASON 01QS - FABRIC 2nd" xfId="1207" xr:uid="{5DB1F374-4D9A-4056-BE25-D78DF0F58A9B}"/>
    <cellStyle name="0_OPR Winter 09 Drop 3_W09 production_fabric list EU Winter 09_SPRING 2011 - TRIM 2nd" xfId="1208" xr:uid="{CE9D9795-28D6-4F3E-9259-E3144988CD49}"/>
    <cellStyle name="0_OPR Winter 09 Drop 3_W09 production_fabric list Summer09 prod- Drop 3" xfId="1209" xr:uid="{0F911EE7-33B9-4AC6-AB4D-B2EBEE033DC7}"/>
    <cellStyle name="0_OPR Winter 09 Drop 3_W09 production_fabric list Summer09 prod- Drop 3_Atreebutes fab balance" xfId="1210" xr:uid="{E336C033-E10D-4FB3-89D3-B73C92AFF2EC}"/>
    <cellStyle name="0_OPR Winter 09 Drop 3_W09 production_fabric list Summer09 prod- Drop 3_SEASON 01QS - FABRIC 2nd" xfId="1211" xr:uid="{4C488098-DF45-48BF-A271-9EAB9E7E30EE}"/>
    <cellStyle name="0_OPR Winter 09 Drop 3_W09 production_fabric list Summer09 prod- Drop 3_SPRING 2011 - TRIM 2nd" xfId="1212" xr:uid="{FA03645C-B03C-4202-BBCD-B1498D950033}"/>
    <cellStyle name="0_OPR Winter 09 Drop 3_W09 production_fabric list Summer09 prod- Drop2" xfId="1213" xr:uid="{E631196C-D02A-4A87-9CAA-A74ACB41FED0}"/>
    <cellStyle name="0_OPR Winter 09 Drop 3_W09 production_fabric list Summer09 prod- Drop2_Atreebutes fab balance" xfId="1214" xr:uid="{1B867A7F-0DC7-46E3-92D6-275A2C5D74B7}"/>
    <cellStyle name="0_OPR Winter 09 Drop 3_W09 production_fabric list Summer09 prod- Drop2_SEASON 01QS - FABRIC 2nd" xfId="1215" xr:uid="{1A961849-DB27-4F17-8CC0-26C55AB7BF43}"/>
    <cellStyle name="0_OPR Winter 09 Drop 3_W09 production_fabric list Summer09 prod- Drop2_SPRING 2011 - TRIM 2nd" xfId="1216" xr:uid="{220A3C96-826D-4D87-8107-3A8535E4654F}"/>
    <cellStyle name="0_OPR Winter 09 Drop 3_W09 production_SEASON 01QS - FABRIC 2nd" xfId="1217" xr:uid="{C53E2F2F-F8FC-47CF-A9B2-81274120F99B}"/>
    <cellStyle name="0_OPR Winter 09 Drop 3_W09 production_SPRING 2011 - TRIM 2nd" xfId="1218" xr:uid="{FA483256-1606-491C-9AEF-5F165EA93DAE}"/>
    <cellStyle name="0_PAUL'S SHORT costing" xfId="1219" xr:uid="{D7A8D01E-ACA5-467B-BEC7-79B6ACA98B3F}"/>
    <cellStyle name="0_PAUL'S SHORT costing 2" xfId="1220" xr:uid="{4EAF5F03-E952-4E20-A088-4FAB55B0CA07}"/>
    <cellStyle name="0_QUOTATION AW 11( chuyen cho lan)" xfId="1221" xr:uid="{CD303AE3-2548-474C-B5D7-0DEE9A2C3AF1}"/>
    <cellStyle name="0_Rusty Packing list invoice 2nd S9 Basic Blank- Miami- Chile" xfId="1222" xr:uid="{46DCEE6E-01FC-485B-9400-218395FFCB8B}"/>
    <cellStyle name="0_Rusty Packing list invoice 2nd S9 Basic Blank- Miami- Chile_Proforma invoice 01 -Outlet W '10" xfId="1223" xr:uid="{9A2E052A-71BF-4B98-9213-E98132664106}"/>
    <cellStyle name="0_Rusty Packing list invoice 2nd S9 Basic Blank- Miami- Chile_Proforma invoice 02-Sprinter W '10" xfId="1224" xr:uid="{57A88B3D-8847-46F3-A6AF-15202C6C6848}"/>
    <cellStyle name="0_Rusty Packing list invoice 2nd S9 Basic Blank- Miami- Chile_Statement of Account-Rusty AUST2009 (Vegas)" xfId="1225" xr:uid="{6A1ED66B-12A8-4CBC-A602-AD8944B2F968}"/>
    <cellStyle name="0_Rusty Packing list invoice 2nd S9 Basic Blank- Miami- Chile_Statement of Account-Rusty AUST2009 (Vegas)1" xfId="1226" xr:uid="{93C3597C-3EAA-444D-88AB-8077E3B32C41}"/>
    <cellStyle name="0_SPRINTER09" xfId="9" xr:uid="{00000000-0005-0000-0000-000006000000}"/>
    <cellStyle name="0_SS10 OPR" xfId="1227" xr:uid="{B41B0302-C741-438C-8DDE-971D270F43CE}"/>
    <cellStyle name="0_SS10 OPR 2" xfId="1228" xr:uid="{70F451F5-8D6F-4B7F-AD1F-23E073F8F1B3}"/>
    <cellStyle name="0_SS10 OPR_AW11 Atreebutes fabric balance sheet" xfId="1229" xr:uid="{C2F9F528-4620-4B7F-8394-A3C307705C54}"/>
    <cellStyle name="0_SS10 OPR_CMP &amp; the rating of thread" xfId="1230" xr:uid="{47464CEE-9069-4088-AC23-3697C5CABF74}"/>
    <cellStyle name="0_SS10 OPR_CMP &amp; the rating of thread 2" xfId="1231" xr:uid="{7B3DDD06-6A49-4BD8-8448-D96D73F73382}"/>
    <cellStyle name="0_SS10 OPR_CMP &amp; the rating of thread_AW11 Atreebutes fabric balance sheet" xfId="1232" xr:uid="{97C9CA80-A44E-4FDF-ACAC-3D4C0411988D}"/>
    <cellStyle name="0_SS10 OPR_CMP &amp; the rating of thread_Copy of #1542-1-revised quotation (2)" xfId="1233" xr:uid="{92B369A2-0F64-4377-8F9E-982448F3DACB}"/>
    <cellStyle name="0_SS10 OPR_CMP &amp; the rating of thread_Copy of 2010-5-10 Kotai fabric - PO#1456REV (2)" xfId="1234" xr:uid="{63226DD0-7600-460F-A282-B8E7E3453F94}"/>
    <cellStyle name="0_SS10 OPR_CMP &amp; the rating of thread_Copy of the status of KOTAI fabric 21-10" xfId="1235" xr:uid="{51DD1A1A-7F33-46B1-A27D-15F346B23F20}"/>
    <cellStyle name="0_SS10 OPR_CMP &amp; the rating of thread_Fabric balance for AW10 pro" xfId="1236" xr:uid="{48DD8EE9-D69F-4AC0-8E65-A059717C56A5}"/>
    <cellStyle name="0_SS10 OPR_CMP &amp; the rating of thread_kotai fabric - first order for AW10 (status)" xfId="1237" xr:uid="{C7103178-57B2-4227-A459-B5FBE3B04F57}"/>
    <cellStyle name="0_SS10 OPR_CMP &amp; the rating of thread_MA expense (AW10 &amp; SS11)" xfId="1238" xr:uid="{F4DAA05D-3097-4DA1-A82B-FA2CCA5D4853}"/>
    <cellStyle name="0_SS10 OPR_CMP &amp; the rating of thread_MA expense (AW10 &amp; SS11) 2" xfId="1239" xr:uid="{732EB047-CF6E-44D3-A03D-1FBE792071BC}"/>
    <cellStyle name="0_SS10 OPR_CMP &amp; the rating of thread_MA expense (AW10 &amp; SS11)_AW11 Atreebutes fabric balance sheet" xfId="1240" xr:uid="{29A0A7BD-C1FC-4514-BAA2-DD07D80529F8}"/>
    <cellStyle name="0_SS10 OPR_CMP &amp; the rating of thread_MA expense (AW10 &amp; SS11)_QUICK SILVER fab balance" xfId="1241" xr:uid="{388AAE15-6659-4FE1-A431-A018D0157FCD}"/>
    <cellStyle name="0_SS10 OPR_CMP &amp; the rating of thread_MA expense (AW10 &amp; SS11)_QUICK SILVER fab balance 2" xfId="1242" xr:uid="{4DF09E37-C72A-4F2C-9586-F3D06E138A42}"/>
    <cellStyle name="0_SS10 OPR_CMP &amp; the rating of thread_MA expense (AW10 &amp; SS11)_SPRING - Trim 2nd" xfId="1243" xr:uid="{951E284C-E750-4B51-9CB4-95EB611A6009}"/>
    <cellStyle name="0_SS10 OPR_CMP &amp; the rating of thread_MA expense (AW10 &amp; SS11)_SPRING 2011 - TRIM 1st" xfId="1244" xr:uid="{280BFBF0-F373-4167-A282-17E20A2CFB22}"/>
    <cellStyle name="0_SS10 OPR_CMP &amp; the rating of thread_MA expense (AW10 &amp; SS11)_SPRING 2011 - TRIM 2nd" xfId="1245" xr:uid="{13FCE1A1-A979-46DB-AED1-014DC4541728}"/>
    <cellStyle name="0_SS10 OPR_CMP &amp; the rating of thread_MA expense (AW10 &amp; SS11)_SS12 Atreebutes fab balance" xfId="1246" xr:uid="{DB59B377-9264-42B2-A01F-5DB0A9309A5D}"/>
    <cellStyle name="0_SS10 OPR_CMP &amp; the rating of thread_MA expense (AW10 &amp; SS11)_The composition of fabric" xfId="1247" xr:uid="{2E4EBAAB-9FD9-4671-8CD9-38F4E6A11DBD}"/>
    <cellStyle name="0_SS10 OPR_CMP &amp; the rating of thread_PO BAO GIA-DUNG" xfId="1248" xr:uid="{5792F0BD-D4D5-4784-B709-9AC5EF631F43}"/>
    <cellStyle name="0_SS10 OPR_CMP &amp; the rating of thread_QUICK SILVER fab balance" xfId="1249" xr:uid="{509D4477-A5AB-45DD-B63D-D8597DB02DDA}"/>
    <cellStyle name="0_SS10 OPR_CMP &amp; the rating of thread_QUICK SILVER fab balance 2" xfId="1250" xr:uid="{DC86D971-5EDA-4FF0-9A65-8C70808E2CA2}"/>
    <cellStyle name="0_SS10 OPR_CMP &amp; the rating of thread_SPRING - Trim 2nd" xfId="1251" xr:uid="{11535A12-3D8A-4B96-81DE-BB1ED204999A}"/>
    <cellStyle name="0_SS10 OPR_CMP &amp; the rating of thread_SPRING 2011 - TRIM 1st" xfId="1252" xr:uid="{47F34115-44A8-4E4D-BC45-87495652CB70}"/>
    <cellStyle name="0_SS10 OPR_CMP &amp; the rating of thread_SPRING 2011 - TRIM 2nd" xfId="1253" xr:uid="{44B60D26-5192-4656-A99F-99FF7D0B0AFA}"/>
    <cellStyle name="0_SS10 OPR_CMP &amp; the rating of thread_SS12 Atreebutes fab balance" xfId="1254" xr:uid="{79D69241-6890-46A3-89E0-215C143F423A}"/>
    <cellStyle name="0_SS10 OPR_CMP &amp; the rating of thread_SUMMER 2011 - TRIM UN007" xfId="1255" xr:uid="{6A6F7F9B-ACC3-4154-A191-D2D610D2AB45}"/>
    <cellStyle name="0_SS10 OPR_CMP &amp; the rating of thread_The composition of fabric" xfId="1256" xr:uid="{84A3AEB1-8F39-448D-A883-C816FB6AB83E}"/>
    <cellStyle name="0_SS10 OPR_CMP &amp; the rating of thread_Trim balance for Atreebute" xfId="1257" xr:uid="{810C42CD-E4A4-4A8E-AAF1-42D89B187200}"/>
    <cellStyle name="0_SS10 OPR_CMP &amp; the rating of thread_Trim balance for Atreebute 1ST" xfId="1258" xr:uid="{532E5098-2991-45EB-802F-7D75E8F1F3DE}"/>
    <cellStyle name="0_SS10 OPR_CMP &amp; the rating of thread_Trim balance for SS11" xfId="1259" xr:uid="{B39EF322-5094-48BC-8121-638B900F5163}"/>
    <cellStyle name="0_SS10 OPR_CMP &amp; the rating of thread_YKK#135" xfId="1260" xr:uid="{3042C6E1-3D9B-47CE-9799-52564368BA01}"/>
    <cellStyle name="0_SS10 OPR_CMP &amp; the rating of thread_YKK#135 2" xfId="1261" xr:uid="{C3B3831D-A244-4066-BCBF-53729F55A20F}"/>
    <cellStyle name="0_SS10 OPR_CMP &amp; the rating of thread_YKK#135_PO BAO GIA-DUNG" xfId="1262" xr:uid="{4F8F0497-DC8E-4A5A-8EF9-2DF365E406ED}"/>
    <cellStyle name="0_SS10 OPR_CMP &amp; the rating of thread_YKK#135_SPRING - Trim 2nd" xfId="1263" xr:uid="{8B9B980F-1969-47F5-B7EF-4469D05AB03C}"/>
    <cellStyle name="0_SS10 OPR_CMP &amp; the rating of thread_YKK#135_Trim balance for Atreebute" xfId="1264" xr:uid="{518F47D0-4AB3-45ED-918C-AED0FE04345E}"/>
    <cellStyle name="0_SS10 OPR_CMP &amp; the rating of thread_YKK#135_Trim balance for Atreebute 1ST" xfId="1265" xr:uid="{DD3AF78A-494C-437A-874B-EB2644F02CCA}"/>
    <cellStyle name="0_SS10 OPR_Copy of #1542-1-revised quotation (2)" xfId="1266" xr:uid="{3FF0CF9D-D9F4-4763-9A70-C824E4EB9EF0}"/>
    <cellStyle name="0_SS10 OPR_Copy of Copy of Copy of Fabric balance for AW10 pro" xfId="1267" xr:uid="{B21CEDBB-9F6F-403E-8FEE-C22093F9415D}"/>
    <cellStyle name="0_SS10 OPR_Copy of Copy of Copy of Fabric balance for AW10 pro 2" xfId="1268" xr:uid="{75937011-E222-4C00-8313-A0DCCFBA5AE2}"/>
    <cellStyle name="0_SS10 OPR_Copy of Copy of Copy of Fabric balance for AW10 pro_AW11 Atreebutes fabric balance sheet" xfId="1269" xr:uid="{730A4C69-AB96-424E-8A33-E974A71E4E88}"/>
    <cellStyle name="0_SS10 OPR_Copy of Copy of Copy of Fabric balance for AW10 pro_Copy of #1542-1-revised quotation (2)" xfId="1270" xr:uid="{240509FC-5623-40EC-8D58-2775508A3A8D}"/>
    <cellStyle name="0_SS10 OPR_Copy of Copy of Copy of Fabric balance for AW10 pro_Copy of the status of KOTAI fabric 21-10" xfId="1271" xr:uid="{69FDDBE6-4F2F-459F-B580-9F6FE9B0553E}"/>
    <cellStyle name="0_SS10 OPR_Copy of Copy of Copy of Fabric balance for AW10 pro_Fabric balance for AW10 pro" xfId="1272" xr:uid="{8F783148-7ACF-4D0A-AB4D-54473B30711C}"/>
    <cellStyle name="0_SS10 OPR_Copy of Copy of Copy of Fabric balance for AW10 pro_MA expense (AW10 &amp; SS11)" xfId="1273" xr:uid="{7C74CE32-67F8-484C-8032-B311F5D90B64}"/>
    <cellStyle name="0_SS10 OPR_Copy of Copy of Copy of Fabric balance for AW10 pro_MA expense (AW10 &amp; SS11) 2" xfId="1274" xr:uid="{6D584D16-CF19-4E20-AACB-2146E1CF1BEB}"/>
    <cellStyle name="0_SS10 OPR_Copy of Copy of Copy of Fabric balance for AW10 pro_MA expense (AW10 &amp; SS11)_AW11 Atreebutes fabric balance sheet" xfId="1275" xr:uid="{9FB2EBCF-0F37-41FE-BD3F-14FAAA1A7124}"/>
    <cellStyle name="0_SS10 OPR_Copy of Copy of Copy of Fabric balance for AW10 pro_MA expense (AW10 &amp; SS11)_QUICK SILVER fab balance" xfId="1276" xr:uid="{BA20F4E9-2295-4EB2-BA82-F9529E4D1BBF}"/>
    <cellStyle name="0_SS10 OPR_Copy of Copy of Copy of Fabric balance for AW10 pro_MA expense (AW10 &amp; SS11)_QUICK SILVER fab balance 2" xfId="1277" xr:uid="{A5E87A59-D6FF-4D96-8A3C-60D1388B3C6B}"/>
    <cellStyle name="0_SS10 OPR_Copy of Copy of Copy of Fabric balance for AW10 pro_MA expense (AW10 &amp; SS11)_SPRING - Trim 2nd" xfId="1278" xr:uid="{BBB1A060-4C89-4CAE-8A8F-30AF87047155}"/>
    <cellStyle name="0_SS10 OPR_Copy of Copy of Copy of Fabric balance for AW10 pro_MA expense (AW10 &amp; SS11)_SPRING 2011 - TRIM 1st" xfId="1279" xr:uid="{09FB92ED-7D50-4688-AEAE-1ADCF5C54036}"/>
    <cellStyle name="0_SS10 OPR_Copy of Copy of Copy of Fabric balance for AW10 pro_MA expense (AW10 &amp; SS11)_SPRING 2011 - TRIM 2nd" xfId="1280" xr:uid="{2DA302FD-46F3-485C-AC63-AFE1E8F100F8}"/>
    <cellStyle name="0_SS10 OPR_Copy of Copy of Copy of Fabric balance for AW10 pro_MA expense (AW10 &amp; SS11)_SS12 Atreebutes fab balance" xfId="1281" xr:uid="{DFA6CFE7-F2C8-4258-939E-9BD1E54B9A43}"/>
    <cellStyle name="0_SS10 OPR_Copy of Copy of Copy of Fabric balance for AW10 pro_MA expense (AW10 &amp; SS11)_The composition of fabric" xfId="1282" xr:uid="{23331A65-925B-4062-A4EC-605F05629C69}"/>
    <cellStyle name="0_SS10 OPR_Copy of Copy of Copy of Fabric balance for AW10 pro_PO BAO GIA-DUNG" xfId="1283" xr:uid="{C2C97365-50E2-4CDF-8604-4B68FB173171}"/>
    <cellStyle name="0_SS10 OPR_Copy of Copy of Copy of Fabric balance for AW10 pro_QUICK SILVER fab balance" xfId="1284" xr:uid="{8A47C4E2-5B2A-49F8-BBC3-CF38F8F40E85}"/>
    <cellStyle name="0_SS10 OPR_Copy of Copy of Copy of Fabric balance for AW10 pro_QUICK SILVER fab balance 2" xfId="1285" xr:uid="{D6F75117-6FB3-43FC-96BC-15C5E65C9AAF}"/>
    <cellStyle name="0_SS10 OPR_Copy of Copy of Copy of Fabric balance for AW10 pro_SPRING - Trim 2nd" xfId="1286" xr:uid="{0FAB73FD-5B27-4D12-A2B2-34A4CFF6DEAB}"/>
    <cellStyle name="0_SS10 OPR_Copy of Copy of Copy of Fabric balance for AW10 pro_SPRING 2011 - TRIM 1st" xfId="1287" xr:uid="{28920C32-1190-439F-9BB9-BAFDC8B1B373}"/>
    <cellStyle name="0_SS10 OPR_Copy of Copy of Copy of Fabric balance for AW10 pro_SPRING 2011 - TRIM 2nd" xfId="1288" xr:uid="{8DCBF76A-22C0-4E74-B9F0-00B704C28CE7}"/>
    <cellStyle name="0_SS10 OPR_Copy of Copy of Copy of Fabric balance for AW10 pro_SS12 Atreebutes fab balance" xfId="1289" xr:uid="{7D714499-04C3-4FE3-BAD6-7967899AC7F9}"/>
    <cellStyle name="0_SS10 OPR_Copy of Copy of Copy of Fabric balance for AW10 pro_SUMMER 2011 - TRIM UN007" xfId="1290" xr:uid="{70A7B3C9-7484-4A3D-B4CA-65C083183616}"/>
    <cellStyle name="0_SS10 OPR_Copy of Copy of Copy of Fabric balance for AW10 pro_The composition of fabric" xfId="1291" xr:uid="{C33FD22C-957D-4804-BA6D-18F8AB164539}"/>
    <cellStyle name="0_SS10 OPR_Copy of Copy of Copy of Fabric balance for AW10 pro_Trim balance for Atreebute" xfId="1292" xr:uid="{100EEC04-933E-47AE-BF2C-DC35E8D402F3}"/>
    <cellStyle name="0_SS10 OPR_Copy of Copy of Copy of Fabric balance for AW10 pro_Trim balance for Atreebute 1ST" xfId="1293" xr:uid="{A88FC480-A2C8-4C2C-9960-2EBC8C97DED9}"/>
    <cellStyle name="0_SS10 OPR_Copy of Copy of Copy of Fabric balance for AW10 pro_Trim balance for SS11" xfId="1294" xr:uid="{2A8FDB98-6AC9-42CF-B9CE-F160BDF5B9E0}"/>
    <cellStyle name="0_SS10 OPR_Copy of Copy of Copy of Fabric balance for AW10 pro_YKK#135" xfId="1295" xr:uid="{FF62180A-8348-4975-A1F9-D252E277D727}"/>
    <cellStyle name="0_SS10 OPR_Copy of Copy of Copy of Fabric balance for AW10 pro_YKK#135 2" xfId="1296" xr:uid="{4C67D2C7-ED48-4C81-93B5-3CF64871B297}"/>
    <cellStyle name="0_SS10 OPR_Copy of Copy of Copy of Fabric balance for AW10 pro_YKK#135_PO BAO GIA-DUNG" xfId="1297" xr:uid="{E2857C27-1746-4E0F-8F28-4AD54D8A778B}"/>
    <cellStyle name="0_SS10 OPR_Copy of Copy of Copy of Fabric balance for AW10 pro_YKK#135_SPRING - Trim 2nd" xfId="1298" xr:uid="{7B92062E-3CC1-4BFE-9D17-8E706D66B699}"/>
    <cellStyle name="0_SS10 OPR_Copy of Copy of Copy of Fabric balance for AW10 pro_YKK#135_Trim balance for Atreebute" xfId="1299" xr:uid="{61FEC7EA-698B-47F8-9813-4F865CBFE039}"/>
    <cellStyle name="0_SS10 OPR_Copy of Copy of Copy of Fabric balance for AW10 pro_YKK#135_Trim balance for Atreebute 1ST" xfId="1300" xr:uid="{7A7328B0-B94D-4533-AA04-E49B0B6A3C55}"/>
    <cellStyle name="0_SS10 OPR_Copy of Copy of Fabric balance for AW10 pro" xfId="1301" xr:uid="{49598171-1920-4D08-96E5-D0A6DDE38840}"/>
    <cellStyle name="0_SS10 OPR_Copy of Copy of Fabric balance for AW10 pro 2" xfId="1302" xr:uid="{F4147206-812F-46CB-A5BC-D66A864D4B51}"/>
    <cellStyle name="0_SS10 OPR_Copy of Copy of Fabric balance for AW10 pro_AW11 Atreebutes fabric balance sheet" xfId="1303" xr:uid="{9E15887A-CC14-4218-97C6-FDE9F5351965}"/>
    <cellStyle name="0_SS10 OPR_Copy of Copy of Fabric balance for AW10 pro_Copy of #1542-1-revised quotation (2)" xfId="1304" xr:uid="{9B6C924B-66AB-448C-81BF-3CF5111A431C}"/>
    <cellStyle name="0_SS10 OPR_Copy of Copy of Fabric balance for AW10 pro_Copy of the status of KOTAI fabric 21-10" xfId="1305" xr:uid="{D9B59096-5EF7-4ED0-98F0-8BBA9790CEE9}"/>
    <cellStyle name="0_SS10 OPR_Copy of Copy of Fabric balance for AW10 pro_Fabric balance for AW10 pro" xfId="1306" xr:uid="{CB435AC1-C9EC-4DF3-A942-BE1C45FD212A}"/>
    <cellStyle name="0_SS10 OPR_Copy of Copy of Fabric balance for AW10 pro_MA expense (AW10 &amp; SS11)" xfId="1307" xr:uid="{46BC460F-8C57-4B17-9429-F6EDF0BB791B}"/>
    <cellStyle name="0_SS10 OPR_Copy of Copy of Fabric balance for AW10 pro_MA expense (AW10 &amp; SS11) 2" xfId="1308" xr:uid="{1CE4F688-62D8-4253-B2EA-69EE4142317D}"/>
    <cellStyle name="0_SS10 OPR_Copy of Copy of Fabric balance for AW10 pro_MA expense (AW10 &amp; SS11)_AW11 Atreebutes fabric balance sheet" xfId="1309" xr:uid="{806C7AF5-1C9C-44FE-A52A-AB4BDD5355DD}"/>
    <cellStyle name="0_SS10 OPR_Copy of Copy of Fabric balance for AW10 pro_MA expense (AW10 &amp; SS11)_QUICK SILVER fab balance" xfId="1310" xr:uid="{75873B59-971A-45CD-8451-422EFF0870D0}"/>
    <cellStyle name="0_SS10 OPR_Copy of Copy of Fabric balance for AW10 pro_MA expense (AW10 &amp; SS11)_QUICK SILVER fab balance 2" xfId="1311" xr:uid="{B2EF1C53-11DF-436F-BD06-5AB2E7AC2C6D}"/>
    <cellStyle name="0_SS10 OPR_Copy of Copy of Fabric balance for AW10 pro_MA expense (AW10 &amp; SS11)_SPRING - Trim 2nd" xfId="1312" xr:uid="{26E1AFA8-3CEC-4B06-99A3-F9E95F7FDD64}"/>
    <cellStyle name="0_SS10 OPR_Copy of Copy of Fabric balance for AW10 pro_MA expense (AW10 &amp; SS11)_SPRING 2011 - TRIM 1st" xfId="1313" xr:uid="{5540E3C2-CC38-4177-9ACF-AA4AB30292AF}"/>
    <cellStyle name="0_SS10 OPR_Copy of Copy of Fabric balance for AW10 pro_MA expense (AW10 &amp; SS11)_SPRING 2011 - TRIM 2nd" xfId="1314" xr:uid="{B25C7330-A591-4DDF-B2F0-0A13FF59A4E7}"/>
    <cellStyle name="0_SS10 OPR_Copy of Copy of Fabric balance for AW10 pro_MA expense (AW10 &amp; SS11)_SS12 Atreebutes fab balance" xfId="1315" xr:uid="{E0863E46-09E3-40FB-9B20-549FB0BF9C27}"/>
    <cellStyle name="0_SS10 OPR_Copy of Copy of Fabric balance for AW10 pro_MA expense (AW10 &amp; SS11)_The composition of fabric" xfId="1316" xr:uid="{DDAF21E5-7353-4832-883B-551665583AE9}"/>
    <cellStyle name="0_SS10 OPR_Copy of Copy of Fabric balance for AW10 pro_PO BAO GIA-DUNG" xfId="1317" xr:uid="{CD869D16-B537-49D7-8551-38EB1AF64317}"/>
    <cellStyle name="0_SS10 OPR_Copy of Copy of Fabric balance for AW10 pro_QUICK SILVER fab balance" xfId="1318" xr:uid="{7E6104F8-BAB7-4439-9B7A-DEDD4748A181}"/>
    <cellStyle name="0_SS10 OPR_Copy of Copy of Fabric balance for AW10 pro_QUICK SILVER fab balance 2" xfId="1319" xr:uid="{D5884EC5-F2CB-4EE1-8FED-74ED9409408F}"/>
    <cellStyle name="0_SS10 OPR_Copy of Copy of Fabric balance for AW10 pro_SPRING - Trim 2nd" xfId="1320" xr:uid="{45171A29-CFA1-4DA2-A8D3-A30CD884EC0B}"/>
    <cellStyle name="0_SS10 OPR_Copy of Copy of Fabric balance for AW10 pro_SPRING 2011 - TRIM 1st" xfId="1321" xr:uid="{B8B5AECC-63B0-4825-9397-6EC4289EFB35}"/>
    <cellStyle name="0_SS10 OPR_Copy of Copy of Fabric balance for AW10 pro_SPRING 2011 - TRIM 2nd" xfId="1322" xr:uid="{7A3C7D14-FBD3-4D53-8F1A-41D9D5661617}"/>
    <cellStyle name="0_SS10 OPR_Copy of Copy of Fabric balance for AW10 pro_SS12 Atreebutes fab balance" xfId="1323" xr:uid="{165E9D98-071E-42B1-85CA-7F97B5CE50AA}"/>
    <cellStyle name="0_SS10 OPR_Copy of Copy of Fabric balance for AW10 pro_SUMMER 2011 - TRIM UN007" xfId="1324" xr:uid="{DBFD65E8-6109-4D59-8DBD-C65BE3F40AB8}"/>
    <cellStyle name="0_SS10 OPR_Copy of Copy of Fabric balance for AW10 pro_The composition of fabric" xfId="1325" xr:uid="{2CC35940-198F-4955-8C12-DDF58AD86B0C}"/>
    <cellStyle name="0_SS10 OPR_Copy of Copy of Fabric balance for AW10 pro_Trim balance for Atreebute" xfId="1326" xr:uid="{D6F9EEF6-CBDE-48C6-BC15-F1B5F00ACA0E}"/>
    <cellStyle name="0_SS10 OPR_Copy of Copy of Fabric balance for AW10 pro_Trim balance for Atreebute 1ST" xfId="1327" xr:uid="{FE163E35-E190-4759-ADBF-858082E22B48}"/>
    <cellStyle name="0_SS10 OPR_Copy of Copy of Fabric balance for AW10 pro_Trim balance for SS11" xfId="1328" xr:uid="{C0AE9FC3-36DF-4B89-BB4D-02B4CBCE3BE8}"/>
    <cellStyle name="0_SS10 OPR_Copy of Copy of Fabric balance for AW10 pro_YKK#135" xfId="1329" xr:uid="{E8ECDDD4-633E-441D-AA71-9744F80FF146}"/>
    <cellStyle name="0_SS10 OPR_Copy of Copy of Fabric balance for AW10 pro_YKK#135 2" xfId="1330" xr:uid="{7BC8AD0D-F87A-4245-8703-1B81E13230B6}"/>
    <cellStyle name="0_SS10 OPR_Copy of Copy of Fabric balance for AW10 pro_YKK#135_PO BAO GIA-DUNG" xfId="1331" xr:uid="{DD3A3C3B-03C6-41D6-A0B6-354BCAC820F3}"/>
    <cellStyle name="0_SS10 OPR_Copy of Copy of Fabric balance for AW10 pro_YKK#135_SPRING - Trim 2nd" xfId="1332" xr:uid="{9A0F91F6-4FA0-4DE9-A82C-E5F324BDE701}"/>
    <cellStyle name="0_SS10 OPR_Copy of Copy of Fabric balance for AW10 pro_YKK#135_Trim balance for Atreebute" xfId="1333" xr:uid="{4ED98CB8-A16C-42F3-8EEF-5B77908AADF8}"/>
    <cellStyle name="0_SS10 OPR_Copy of Copy of Fabric balance for AW10 pro_YKK#135_Trim balance for Atreebute 1ST" xfId="1334" xr:uid="{6CB77459-1E8F-46D6-8538-C67B257CCDF3}"/>
    <cellStyle name="0_SS10 OPR_Copy of Fabric balance for AW10 pro" xfId="1335" xr:uid="{BB1363C8-C28A-4E9A-9630-C8F0A8B20E4F}"/>
    <cellStyle name="0_SS10 OPR_Copy of Fabric balance for AW10 pro 2" xfId="1336" xr:uid="{666598ED-AF85-406D-9DC2-82771D12ABF8}"/>
    <cellStyle name="0_SS10 OPR_Copy of Fabric balance for AW10 pro_AW11 Atreebutes fabric balance sheet" xfId="1337" xr:uid="{17FA0916-EAFF-491F-B48D-481AF63F4795}"/>
    <cellStyle name="0_SS10 OPR_Copy of Fabric balance for AW10 pro_Copy of #1542-1-revised quotation (2)" xfId="1338" xr:uid="{FAC3BFC9-EBBE-403E-A4FD-B329B707F155}"/>
    <cellStyle name="0_SS10 OPR_Copy of Fabric balance for AW10 pro_Copy of the status of KOTAI fabric 21-10" xfId="1339" xr:uid="{D60A9C4D-60A9-407F-B305-01F9E00DD54F}"/>
    <cellStyle name="0_SS10 OPR_Copy of Fabric balance for AW10 pro_Fabric balance for AW10 pro" xfId="1340" xr:uid="{EF2DA44A-B85C-4803-93CA-501DD1E3D23A}"/>
    <cellStyle name="0_SS10 OPR_Copy of Fabric balance for AW10 pro_MA expense (AW10 &amp; SS11)" xfId="1341" xr:uid="{2F84D27E-3E2E-448D-BEE0-BD3739231942}"/>
    <cellStyle name="0_SS10 OPR_Copy of Fabric balance for AW10 pro_MA expense (AW10 &amp; SS11) 2" xfId="1342" xr:uid="{6F5F65C5-B42F-47C4-9CEC-C6D7F1899816}"/>
    <cellStyle name="0_SS10 OPR_Copy of Fabric balance for AW10 pro_MA expense (AW10 &amp; SS11)_AW11 Atreebutes fabric balance sheet" xfId="1343" xr:uid="{205AF7E1-C4D4-4733-B9B0-32324AAF51E2}"/>
    <cellStyle name="0_SS10 OPR_Copy of Fabric balance for AW10 pro_MA expense (AW10 &amp; SS11)_QUICK SILVER fab balance" xfId="1344" xr:uid="{E10DB490-83FF-477A-9A69-E058D874418B}"/>
    <cellStyle name="0_SS10 OPR_Copy of Fabric balance for AW10 pro_MA expense (AW10 &amp; SS11)_QUICK SILVER fab balance 2" xfId="1345" xr:uid="{EA6C96DD-37DE-49A0-A978-DF42452EB7BD}"/>
    <cellStyle name="0_SS10 OPR_Copy of Fabric balance for AW10 pro_MA expense (AW10 &amp; SS11)_SPRING - Trim 2nd" xfId="1346" xr:uid="{489F4A81-B7AC-4E7A-B7D1-3B0707EB77E7}"/>
    <cellStyle name="0_SS10 OPR_Copy of Fabric balance for AW10 pro_MA expense (AW10 &amp; SS11)_SPRING 2011 - TRIM 1st" xfId="1347" xr:uid="{86141E9B-8611-498C-81E0-7B455FC7DF21}"/>
    <cellStyle name="0_SS10 OPR_Copy of Fabric balance for AW10 pro_MA expense (AW10 &amp; SS11)_SPRING 2011 - TRIM 2nd" xfId="1348" xr:uid="{68B9589D-F15B-4073-9E9D-1EC780AFC9FC}"/>
    <cellStyle name="0_SS10 OPR_Copy of Fabric balance for AW10 pro_MA expense (AW10 &amp; SS11)_SS12 Atreebutes fab balance" xfId="1349" xr:uid="{7427BCDE-5026-481E-BAA1-3FE5BED8190A}"/>
    <cellStyle name="0_SS10 OPR_Copy of Fabric balance for AW10 pro_MA expense (AW10 &amp; SS11)_The composition of fabric" xfId="1350" xr:uid="{914E1406-B3A8-4317-B498-12AFA4733613}"/>
    <cellStyle name="0_SS10 OPR_Copy of Fabric balance for AW10 pro_PO BAO GIA-DUNG" xfId="1351" xr:uid="{AEE62D1A-503F-428F-BF4A-AE4AD23F5A3D}"/>
    <cellStyle name="0_SS10 OPR_Copy of Fabric balance for AW10 pro_QUICK SILVER fab balance" xfId="1352" xr:uid="{18A6B795-F8AF-48F7-B40F-2E6FED4114B7}"/>
    <cellStyle name="0_SS10 OPR_Copy of Fabric balance for AW10 pro_QUICK SILVER fab balance 2" xfId="1353" xr:uid="{B6097F39-594F-41E9-8F4A-30C7DC805D13}"/>
    <cellStyle name="0_SS10 OPR_Copy of Fabric balance for AW10 pro_SPRING - Trim 2nd" xfId="1354" xr:uid="{7999EF17-4214-45CC-B930-DBE7FEB4A15F}"/>
    <cellStyle name="0_SS10 OPR_Copy of Fabric balance for AW10 pro_SPRING 2011 - TRIM 1st" xfId="1355" xr:uid="{C8887688-C7E3-4D79-A44E-80B36B1E685E}"/>
    <cellStyle name="0_SS10 OPR_Copy of Fabric balance for AW10 pro_SPRING 2011 - TRIM 2nd" xfId="1356" xr:uid="{DE96AB60-E1BA-437C-9B82-238E855A6AE2}"/>
    <cellStyle name="0_SS10 OPR_Copy of Fabric balance for AW10 pro_SS12 Atreebutes fab balance" xfId="1357" xr:uid="{E61A34A9-D7CC-4725-88AC-01436ECBF918}"/>
    <cellStyle name="0_SS10 OPR_Copy of Fabric balance for AW10 pro_SUMMER 2011 - TRIM UN007" xfId="1358" xr:uid="{FDD35223-0D37-43E6-9B27-30241D057873}"/>
    <cellStyle name="0_SS10 OPR_Copy of Fabric balance for AW10 pro_The composition of fabric" xfId="1359" xr:uid="{7FEED369-396C-4306-B3AD-01A4DD8A5AAD}"/>
    <cellStyle name="0_SS10 OPR_Copy of Fabric balance for AW10 pro_Trim balance for Atreebute" xfId="1360" xr:uid="{E05903F1-9A64-4869-98E9-525C91C95D9B}"/>
    <cellStyle name="0_SS10 OPR_Copy of Fabric balance for AW10 pro_Trim balance for Atreebute 1ST" xfId="1361" xr:uid="{CFB00458-E01C-4117-A5DF-977EEF856EB1}"/>
    <cellStyle name="0_SS10 OPR_Copy of Fabric balance for AW10 pro_Trim balance for SS11" xfId="1362" xr:uid="{197396EE-129D-48C7-A8A2-401E45D11462}"/>
    <cellStyle name="0_SS10 OPR_Copy of Fabric balance for AW10 pro_YKK#135" xfId="1363" xr:uid="{6519CB70-168C-4E47-A4F9-D140E7D1F3AA}"/>
    <cellStyle name="0_SS10 OPR_Copy of Fabric balance for AW10 pro_YKK#135 2" xfId="1364" xr:uid="{1695DE70-F139-4953-86E7-4372BC07D459}"/>
    <cellStyle name="0_SS10 OPR_Copy of Fabric balance for AW10 pro_YKK#135_PO BAO GIA-DUNG" xfId="1365" xr:uid="{7379DEDA-61A3-491C-9533-F6BA5C878A89}"/>
    <cellStyle name="0_SS10 OPR_Copy of Fabric balance for AW10 pro_YKK#135_SPRING - Trim 2nd" xfId="1366" xr:uid="{5F1D57D2-223F-4293-888C-8770D83BC771}"/>
    <cellStyle name="0_SS10 OPR_Copy of Fabric balance for AW10 pro_YKK#135_Trim balance for Atreebute" xfId="1367" xr:uid="{297D81E4-C7A4-4031-8F4D-544A7F154A96}"/>
    <cellStyle name="0_SS10 OPR_Copy of Fabric balance for AW10 pro_YKK#135_Trim balance for Atreebute 1ST" xfId="1368" xr:uid="{D442E361-301F-4415-A9FB-7F9FD894EDAA}"/>
    <cellStyle name="0_SS10 OPR_Copy of the status of KOTAI fabric 21-10" xfId="1369" xr:uid="{FC9DAB74-23E1-470C-B427-519B51017CA4}"/>
    <cellStyle name="0_SS10 OPR_Fabric balance for AW10 pro" xfId="1370" xr:uid="{0C6E9D43-AFFF-4C92-BE87-691AC16F4CB9}"/>
    <cellStyle name="0_SS10 OPR_Fabric balance for AW10 pro 2" xfId="1371" xr:uid="{C4B05875-0D6B-4022-9571-D789042D9AF0}"/>
    <cellStyle name="0_SS10 OPR_Fabric balance for AW10 pro_1" xfId="1372" xr:uid="{71FB46BF-5D13-4EEA-A011-DD0E87DD2B5C}"/>
    <cellStyle name="0_SS10 OPR_Fabric balance for AW10 pro_AW11 Atreebutes fabric balance sheet" xfId="1373" xr:uid="{A125611F-5E60-4A00-8848-18EF4A0BAD60}"/>
    <cellStyle name="0_SS10 OPR_Fabric balance for AW10 pro_Copy of #1542-1-revised quotation (2)" xfId="1374" xr:uid="{B45C9F67-5587-4198-B19C-894F63E8C42D}"/>
    <cellStyle name="0_SS10 OPR_Fabric balance for AW10 pro_Copy of 2010-5-10 Kotai fabric - PO#1456REV (2)" xfId="1375" xr:uid="{448902BF-CFB9-4292-B527-01AD294D2CF2}"/>
    <cellStyle name="0_SS10 OPR_Fabric balance for AW10 pro_Copy of the status of KOTAI fabric 21-10" xfId="1376" xr:uid="{C052F036-5C98-4EDB-B8D7-C6F64DD434B6}"/>
    <cellStyle name="0_SS10 OPR_Fabric balance for AW10 pro_Fabric balance for AW10 pro" xfId="1377" xr:uid="{A3536542-3A53-4AB6-AB7F-8706D934E33D}"/>
    <cellStyle name="0_SS10 OPR_Fabric balance for AW10 pro_kotai fabric - first order for AW10 (status)" xfId="1378" xr:uid="{0742096C-A017-4897-8F19-CEE32CFB2C45}"/>
    <cellStyle name="0_SS10 OPR_Fabric balance for AW10 pro_MA expense (AW10 &amp; SS11)" xfId="1379" xr:uid="{BA296F5D-2345-4C11-8E00-EDDC61A73C8A}"/>
    <cellStyle name="0_SS10 OPR_Fabric balance for AW10 pro_MA expense (AW10 &amp; SS11) 2" xfId="1380" xr:uid="{D2BA9A70-7451-45F3-B4A2-DFDD3F2196B4}"/>
    <cellStyle name="0_SS10 OPR_Fabric balance for AW10 pro_MA expense (AW10 &amp; SS11)_AW11 Atreebutes fabric balance sheet" xfId="1381" xr:uid="{0AE2F703-B0B3-4665-BF81-CAD7CB05A53D}"/>
    <cellStyle name="0_SS10 OPR_Fabric balance for AW10 pro_MA expense (AW10 &amp; SS11)_QUICK SILVER fab balance" xfId="1382" xr:uid="{34AD0EC1-385C-43EF-A96C-7C67C819AACB}"/>
    <cellStyle name="0_SS10 OPR_Fabric balance for AW10 pro_MA expense (AW10 &amp; SS11)_QUICK SILVER fab balance 2" xfId="1383" xr:uid="{C506ADAF-C8ED-42AD-A96B-A52F13D698E9}"/>
    <cellStyle name="0_SS10 OPR_Fabric balance for AW10 pro_MA expense (AW10 &amp; SS11)_SPRING - Trim 2nd" xfId="1384" xr:uid="{6A17D38B-DC14-4B7B-8C46-6B4696E0C314}"/>
    <cellStyle name="0_SS10 OPR_Fabric balance for AW10 pro_MA expense (AW10 &amp; SS11)_SPRING 2011 - TRIM 1st" xfId="1385" xr:uid="{8D331ADB-7D22-452A-AEBF-042DEA07014A}"/>
    <cellStyle name="0_SS10 OPR_Fabric balance for AW10 pro_MA expense (AW10 &amp; SS11)_SPRING 2011 - TRIM 2nd" xfId="1386" xr:uid="{55A2E0A8-F50B-482C-9A72-442314EB1D64}"/>
    <cellStyle name="0_SS10 OPR_Fabric balance for AW10 pro_MA expense (AW10 &amp; SS11)_SS12 Atreebutes fab balance" xfId="1387" xr:uid="{02477E14-1F33-494A-B087-BB6D4E8B7525}"/>
    <cellStyle name="0_SS10 OPR_Fabric balance for AW10 pro_MA expense (AW10 &amp; SS11)_The composition of fabric" xfId="1388" xr:uid="{47FDFA5F-3037-496D-BC5C-5A334441C6F0}"/>
    <cellStyle name="0_SS10 OPR_Fabric balance for AW10 pro_PO BAO GIA-DUNG" xfId="1389" xr:uid="{23A80226-C123-461A-A376-301ABCC87914}"/>
    <cellStyle name="0_SS10 OPR_Fabric balance for AW10 pro_QUICK SILVER fab balance" xfId="1390" xr:uid="{C2219CCA-FDB2-4577-A87C-C8D542E31C01}"/>
    <cellStyle name="0_SS10 OPR_Fabric balance for AW10 pro_QUICK SILVER fab balance 2" xfId="1391" xr:uid="{FC3B6615-1499-41D7-BC64-18AAD6239FB3}"/>
    <cellStyle name="0_SS10 OPR_Fabric balance for AW10 pro_SPRING - Trim 2nd" xfId="1392" xr:uid="{B7BE44E8-2201-4E32-B514-3CDA56DE7B28}"/>
    <cellStyle name="0_SS10 OPR_Fabric balance for AW10 pro_SPRING 2011 - TRIM 1st" xfId="1393" xr:uid="{F7C022CC-3E25-40CD-9921-1AC69A144030}"/>
    <cellStyle name="0_SS10 OPR_Fabric balance for AW10 pro_SPRING 2011 - TRIM 2nd" xfId="1394" xr:uid="{18B2E8E2-5D96-4584-83D7-836B4D00C2DB}"/>
    <cellStyle name="0_SS10 OPR_Fabric balance for AW10 pro_SS12 Atreebutes fab balance" xfId="1395" xr:uid="{50B9D950-0C8F-47C1-AFAA-7B40C2A7526D}"/>
    <cellStyle name="0_SS10 OPR_Fabric balance for AW10 pro_SUMMER 2011 - TRIM UN007" xfId="1396" xr:uid="{2946B926-F4E0-4C9B-8203-F8A9BF7A5E96}"/>
    <cellStyle name="0_SS10 OPR_Fabric balance for AW10 pro_The composition of fabric" xfId="1397" xr:uid="{02554E3E-AFDB-4442-97BE-C521E6643DFC}"/>
    <cellStyle name="0_SS10 OPR_Fabric balance for AW10 pro_Trim balance for Atreebute" xfId="1398" xr:uid="{83A73C6E-03FE-4D85-84B7-6C51508701AB}"/>
    <cellStyle name="0_SS10 OPR_Fabric balance for AW10 pro_Trim balance for Atreebute 1ST" xfId="1399" xr:uid="{2D3659F4-276A-41A0-9CF8-E54136F138B0}"/>
    <cellStyle name="0_SS10 OPR_Fabric balance for AW10 pro_Trim balance for SS11" xfId="1400" xr:uid="{36035FF4-5C61-497F-9416-2EA22FB2721C}"/>
    <cellStyle name="0_SS10 OPR_Fabric balance for AW10 pro_YKK#135" xfId="1401" xr:uid="{31AD587C-F6BF-4A75-9CB3-96C54CEC16DA}"/>
    <cellStyle name="0_SS10 OPR_Fabric balance for AW10 pro_YKK#135 2" xfId="1402" xr:uid="{1F2485BC-DC23-442F-B1CE-C5008745643D}"/>
    <cellStyle name="0_SS10 OPR_Fabric balance for AW10 pro_YKK#135_PO BAO GIA-DUNG" xfId="1403" xr:uid="{56E44270-A2D2-42A5-BC33-5B93AEC50DE3}"/>
    <cellStyle name="0_SS10 OPR_Fabric balance for AW10 pro_YKK#135_SPRING - Trim 2nd" xfId="1404" xr:uid="{913413EB-9AB6-4FD5-A66C-3844BAE68F09}"/>
    <cellStyle name="0_SS10 OPR_Fabric balance for AW10 pro_YKK#135_Trim balance for Atreebute" xfId="1405" xr:uid="{E728AAF0-ECD7-4428-A62E-7AB41CCC27AB}"/>
    <cellStyle name="0_SS10 OPR_Fabric balance for AW10 pro_YKK#135_Trim balance for Atreebute 1ST" xfId="1406" xr:uid="{B585CC9F-952A-43D4-A0B0-097B123B3B07}"/>
    <cellStyle name="0_SS10 OPR_Fabric balance for SPRING 2012 sample sms ( RV 22.06)" xfId="1407" xr:uid="{036F4778-E3A7-43FB-A5DA-47ECC32C8339}"/>
    <cellStyle name="0_SS10 OPR_Fabric balance for SPRING 2012 sample sms ( RV 22.06) 2" xfId="1408" xr:uid="{EB422731-B97B-46E3-A05A-CB2E5AFA4E69}"/>
    <cellStyle name="0_SS10 OPR_kotai fabric - first order for AW10 (status)" xfId="1409" xr:uid="{C6C577D2-B3B3-4A0C-90AF-06509E410FAB}"/>
    <cellStyle name="0_SS10 OPR_MA expense (AW10 &amp; SS11)" xfId="1410" xr:uid="{00A436F0-778F-4C97-98A0-A549F63DA4EF}"/>
    <cellStyle name="0_SS10 OPR_MA expense (AW10 &amp; SS11) 2" xfId="1411" xr:uid="{CB9936F0-C972-4623-AFBE-040A97146F0A}"/>
    <cellStyle name="0_SS10 OPR_MA expense (AW10 &amp; SS11)_AW11 Atreebutes fabric balance sheet" xfId="1412" xr:uid="{18D1B50E-EE1E-4777-BE08-0AB189F45C56}"/>
    <cellStyle name="0_SS10 OPR_MA expense (AW10 &amp; SS11)_QUICK SILVER fab balance" xfId="1413" xr:uid="{E1D66813-93F6-4DAE-8ECA-B6714B9F1B3C}"/>
    <cellStyle name="0_SS10 OPR_MA expense (AW10 &amp; SS11)_QUICK SILVER fab balance 2" xfId="1414" xr:uid="{7A311767-4658-41F6-8FA0-E1050D32B9D8}"/>
    <cellStyle name="0_SS10 OPR_MA expense (AW10 &amp; SS11)_SPRING - Trim 2nd" xfId="1415" xr:uid="{E989E7FF-65F4-4AD2-B5B9-8C9D76A100F7}"/>
    <cellStyle name="0_SS10 OPR_MA expense (AW10 &amp; SS11)_SPRING 2011 - TRIM 1st" xfId="1416" xr:uid="{C4A56D10-FBFF-47D2-934F-DBF05D1AA9FC}"/>
    <cellStyle name="0_SS10 OPR_MA expense (AW10 &amp; SS11)_SPRING 2011 - TRIM 2nd" xfId="1417" xr:uid="{4240C4B8-5F6B-48FA-884A-C5300D3890EA}"/>
    <cellStyle name="0_SS10 OPR_MA expense (AW10 &amp; SS11)_SS12 Atreebutes fab balance" xfId="1418" xr:uid="{DD436163-F57F-4AC3-9403-5BACA948E243}"/>
    <cellStyle name="0_SS10 OPR_MA expense (AW10 &amp; SS11)_The composition of fabric" xfId="1419" xr:uid="{17009832-A7FF-4EEF-9F63-89213F6A0DD1}"/>
    <cellStyle name="0_SS10 OPR_QUICK SILVER fab balance" xfId="1420" xr:uid="{7F5BE419-E021-422D-8A9C-97FFA5CF4E5A}"/>
    <cellStyle name="0_SS10 OPR_QUICK SILVER fab balance 2" xfId="1421" xr:uid="{81566136-DB71-4CDF-9BFC-F59E7DA19DDD}"/>
    <cellStyle name="0_SS10 OPR_SPRING - Trim 2nd" xfId="1422" xr:uid="{71AFA6B6-670E-4004-987A-EF53DA3B2DDC}"/>
    <cellStyle name="0_SS10 OPR_SPRING 2011 - TRIM 1st" xfId="1423" xr:uid="{DB2FB0CD-649B-42DF-8B3E-636AD4704E4A}"/>
    <cellStyle name="0_SS10 OPR_SPRING 2011 - TRIM 2nd" xfId="1424" xr:uid="{A0F58134-B189-4BFB-93C2-A8D4E6447675}"/>
    <cellStyle name="0_SS10 OPR_SS11 PO" xfId="1425" xr:uid="{8DF412F9-575B-46D4-A496-E9E5F60C876F}"/>
    <cellStyle name="0_SS10 OPR_SS11 PO-office" xfId="1426" xr:uid="{7E8601B5-E455-4DD1-8131-71B239DA18FC}"/>
    <cellStyle name="0_SS10 OPR_SS12 Atreebutes fab balance" xfId="1427" xr:uid="{F6673BAC-BD20-4B3A-886A-38BCB56203FD}"/>
    <cellStyle name="0_SS10 OPR_The composition of fabric" xfId="1428" xr:uid="{CCAF8354-B6F2-429D-8E1C-1E6D8260B8A7}"/>
    <cellStyle name="0_SS10 OPR_the plan for trims SS11" xfId="1429" xr:uid="{4F07E1C6-9B33-40AF-BBC2-576619A6F7D0}"/>
    <cellStyle name="0_SS10 OPR_Trim balance for Atreebute" xfId="1430" xr:uid="{155CC507-E790-4942-BB13-9A8C5F55BCAC}"/>
    <cellStyle name="0_SS10 OPR_Trim balance for AW10" xfId="1431" xr:uid="{E5EA9A2D-63C1-4740-8D4F-696058B3122F}"/>
    <cellStyle name="0_SS10 OPR_Trim balance for SS11" xfId="1432" xr:uid="{299A674D-1E0F-4480-919E-51C0BC4B38A5}"/>
    <cellStyle name="0_SS11 OPR - FILE THAM KHAO CHO CAC FILE KHAC KHONG DUOC XOA" xfId="1433" xr:uid="{570593E3-15FC-414A-B368-F1A8A475F4E5}"/>
    <cellStyle name="0_SS11 OPR - FILE THAM KHAO CHO CAC FILE KHAC KHONG DUOC XOA 2" xfId="1434" xr:uid="{4B6910B3-95E2-422D-8F42-691DF33AAA0E}"/>
    <cellStyle name="0_SS11 OPR - FILE THAM KHAO CHO CAC FILE KHAC KHONG DUOC XOA_AW11 Atreebutes fabric balance sheet" xfId="1435" xr:uid="{4B07131C-4708-43DC-8808-C0D34E3E303C}"/>
    <cellStyle name="0_SS11 OPR - FILE THAM KHAO CHO CAC FILE KHAC KHONG DUOC XOA_Copy of #1542-1-revised quotation (2)" xfId="1436" xr:uid="{F3A4AA0D-3609-4057-A4C5-61C1A7DE67E8}"/>
    <cellStyle name="0_SS11 OPR - FILE THAM KHAO CHO CAC FILE KHAC KHONG DUOC XOA_Copy of the status of KOTAI fabric 21-10" xfId="1437" xr:uid="{72944D77-8EAE-44FF-B6E6-07A25661C550}"/>
    <cellStyle name="0_SS11 OPR - FILE THAM KHAO CHO CAC FILE KHAC KHONG DUOC XOA_QUICK SILVER fab balance" xfId="1438" xr:uid="{23D2E3D8-9224-4703-94D7-2299C5088074}"/>
    <cellStyle name="0_SS11 OPR - FILE THAM KHAO CHO CAC FILE KHAC KHONG DUOC XOA_QUICK SILVER fab balance 2" xfId="1439" xr:uid="{B0AACD3E-01ED-4441-80E6-37C5E85BF4DF}"/>
    <cellStyle name="0_SS11 OPR - FILE THAM KHAO CHO CAC FILE KHAC KHONG DUOC XOA_SPRING - Trim 2nd" xfId="1440" xr:uid="{54B40E46-C25E-4282-AB96-3D90DDCA2C09}"/>
    <cellStyle name="0_SS11 OPR - FILE THAM KHAO CHO CAC FILE KHAC KHONG DUOC XOA_SPRING 2011 - TRIM 1st" xfId="1441" xr:uid="{453A968C-DAFB-4B64-A9B2-28F67B72B23A}"/>
    <cellStyle name="0_SS11 OPR - FILE THAM KHAO CHO CAC FILE KHAC KHONG DUOC XOA_SPRING 2011 - TRIM 2nd" xfId="1442" xr:uid="{1B9EC4E1-B7E6-446B-B638-682F3CFA3692}"/>
    <cellStyle name="0_SS11 OPR - FILE THAM KHAO CHO CAC FILE KHAC KHONG DUOC XOA_SS12 Atreebutes fab balance" xfId="1443" xr:uid="{08D18F34-7137-41D1-998A-7584033F9A0B}"/>
    <cellStyle name="0_SS11 OPR - FILE THAM KHAO CHO CAC FILE KHAC KHONG DUOC XOA_The composition of fabric" xfId="1444" xr:uid="{4674158A-B1FA-437D-9BF1-AD7EC9A721A3}"/>
    <cellStyle name="0_SS11 PO" xfId="1445" xr:uid="{9787988E-6946-4360-BED5-4075097CBEB0}"/>
    <cellStyle name="0_SS11 PO-office" xfId="1446" xr:uid="{F3787F13-4A3A-46A5-9374-B479D0B5671B}"/>
    <cellStyle name="0_SS12 ATREEBUTES costing" xfId="1447" xr:uid="{A5B4B238-3E6E-4C8B-A3D4-2B51220A0080}"/>
    <cellStyle name="0_SS12 ATREEBUTES costing_AW11 Atreebutes fabric balance sheet" xfId="1448" xr:uid="{C7A7E562-C4BE-40A5-BF94-06AE2A3940EB}"/>
    <cellStyle name="0_SS12 ATREEBUTES costing_SS12 Atreebutes fab balance" xfId="1449" xr:uid="{6A9B85AF-B430-4501-BB9E-FC8C9E858AB8}"/>
    <cellStyle name="0_T&amp;B SHORT costing (08-03-10)" xfId="1450" xr:uid="{F6B68EEC-4B18-4122-932F-E538E7E31B12}"/>
    <cellStyle name="0_T&amp;B SHORT costing (08-03-10) 2" xfId="1451" xr:uid="{F354466C-B7FA-4AC4-8576-A5DBD807125F}"/>
    <cellStyle name="0_T&amp;B SHORT costing (08-03-10)_Copy of the quotation from KOTAI (2)" xfId="1452" xr:uid="{60B5C642-3FDA-4B9E-9E43-309F430C9E36}"/>
    <cellStyle name="0_T&amp;B SHORT costing (08-03-10)_SMS TO CHINA" xfId="1453" xr:uid="{46231029-5A61-4EC7-B904-AE938E9BB85C}"/>
    <cellStyle name="0_T&amp;B SHORT costing (08-03-10)_SMS TO CHINA_Courier Invoice 29-Jun '11" xfId="1454" xr:uid="{692F1A91-63FA-4B99-B38D-B17EFC67AD32}"/>
    <cellStyle name="0_T&amp;B SHORT costing (08-03-10)_SMS TO CHINA_Statement of Account-Munster-2011" xfId="1455" xr:uid="{4BF89F2E-CF08-453F-8657-93171265DA17}"/>
    <cellStyle name="0_The composition of fabric" xfId="1456" xr:uid="{3AE6F7C7-E63D-4A87-B2CE-3D0AF4E4E94A}"/>
    <cellStyle name="0_the planning of fab  trim - SS11" xfId="1457" xr:uid="{B013B5A2-0D05-45EA-8E86-EE7731C9910B}"/>
    <cellStyle name="0_the report of fabri and trim for SS11" xfId="1458" xr:uid="{73101532-F5B9-4007-BD38-1A0693AD462A}"/>
    <cellStyle name="0_trim card &amp; cutting docket for AW09" xfId="1459" xr:uid="{A478A940-FF6C-49B9-8ED6-8423DE4BD00C}"/>
    <cellStyle name="0_trim card &amp; cutting docket for AW09 2" xfId="1460" xr:uid="{E322B631-5606-4AB0-8ECC-E4340897174B}"/>
    <cellStyle name="0_trim card &amp; cutting docket for AW09_AW11 Atreebutes fabric balance sheet" xfId="1461" xr:uid="{BCD72227-2040-4499-8FB1-8FC810ABF707}"/>
    <cellStyle name="0_trim card &amp; cutting docket for AW09_CMP &amp; the rating of thread" xfId="1462" xr:uid="{2F407B2F-62EA-4FF1-9004-108BD59A0FD4}"/>
    <cellStyle name="0_trim card &amp; cutting docket for AW09_CMP &amp; the rating of thread 2" xfId="1463" xr:uid="{E4A88384-F6C5-400F-A52E-66BCEF3D0850}"/>
    <cellStyle name="0_trim card &amp; cutting docket for AW09_CMP &amp; the rating of thread_AW11 Atreebutes fabric balance sheet" xfId="1464" xr:uid="{FF3AC67E-F00E-4C24-BAC5-C484DAD2CFF1}"/>
    <cellStyle name="0_trim card &amp; cutting docket for AW09_CMP &amp; the rating of thread_Copy of #1542-1-revised quotation (2)" xfId="1465" xr:uid="{9FA01AFA-25C1-45F9-97DA-B5B10C36F0BD}"/>
    <cellStyle name="0_trim card &amp; cutting docket for AW09_CMP &amp; the rating of thread_Copy of 2010-5-10 Kotai fabric - PO#1456REV (2)" xfId="1466" xr:uid="{619BA560-CC77-45E7-98E9-D098015391A8}"/>
    <cellStyle name="0_trim card &amp; cutting docket for AW09_CMP &amp; the rating of thread_Copy of the status of KOTAI fabric 21-10" xfId="1467" xr:uid="{D39C19A2-4E1E-472F-A16B-50614D963BA1}"/>
    <cellStyle name="0_trim card &amp; cutting docket for AW09_CMP &amp; the rating of thread_Fabric balance for AW10 pro" xfId="1468" xr:uid="{9EA5D24E-57D8-4F4E-8889-627B8523CC1B}"/>
    <cellStyle name="0_trim card &amp; cutting docket for AW09_CMP &amp; the rating of thread_kotai fabric - first order for AW10 (status)" xfId="1469" xr:uid="{4E421788-54B4-476C-AC23-B1A4A50E36E7}"/>
    <cellStyle name="0_trim card &amp; cutting docket for AW09_CMP &amp; the rating of thread_MA expense (AW10 &amp; SS11)" xfId="1470" xr:uid="{EF6FC065-CEB9-4F66-B28C-A371AC446529}"/>
    <cellStyle name="0_trim card &amp; cutting docket for AW09_CMP &amp; the rating of thread_MA expense (AW10 &amp; SS11) 2" xfId="1471" xr:uid="{610BC2C7-D9CA-48C7-AAF6-6AD374E50408}"/>
    <cellStyle name="0_trim card &amp; cutting docket for AW09_CMP &amp; the rating of thread_MA expense (AW10 &amp; SS11)_AW11 Atreebutes fabric balance sheet" xfId="1472" xr:uid="{6FFD27E5-99E9-4D20-902E-37A6DDBBB5E5}"/>
    <cellStyle name="0_trim card &amp; cutting docket for AW09_CMP &amp; the rating of thread_MA expense (AW10 &amp; SS11)_QUICK SILVER fab balance" xfId="1473" xr:uid="{96E33ACE-57D3-41B7-9195-035021D2A786}"/>
    <cellStyle name="0_trim card &amp; cutting docket for AW09_CMP &amp; the rating of thread_MA expense (AW10 &amp; SS11)_QUICK SILVER fab balance 2" xfId="1474" xr:uid="{E3836654-7D0B-481D-A582-358B0DFE831A}"/>
    <cellStyle name="0_trim card &amp; cutting docket for AW09_CMP &amp; the rating of thread_MA expense (AW10 &amp; SS11)_SPRING - Trim 2nd" xfId="1475" xr:uid="{3058D3D4-56C8-46A4-904B-9FF4A5BA3EB6}"/>
    <cellStyle name="0_trim card &amp; cutting docket for AW09_CMP &amp; the rating of thread_MA expense (AW10 &amp; SS11)_SPRING 2011 - TRIM 1st" xfId="1476" xr:uid="{06765303-3C66-4A59-A8C0-63660A3DA6D4}"/>
    <cellStyle name="0_trim card &amp; cutting docket for AW09_CMP &amp; the rating of thread_MA expense (AW10 &amp; SS11)_SPRING 2011 - TRIM 2nd" xfId="1477" xr:uid="{335123A3-35EC-47CA-8DB4-7747C7E144E3}"/>
    <cellStyle name="0_trim card &amp; cutting docket for AW09_CMP &amp; the rating of thread_MA expense (AW10 &amp; SS11)_SS12 Atreebutes fab balance" xfId="1478" xr:uid="{A3474146-A062-49F9-ABD9-1711C6F81CA5}"/>
    <cellStyle name="0_trim card &amp; cutting docket for AW09_CMP &amp; the rating of thread_MA expense (AW10 &amp; SS11)_The composition of fabric" xfId="1479" xr:uid="{A934C861-A789-4553-8E82-DE41AA9920EE}"/>
    <cellStyle name="0_trim card &amp; cutting docket for AW09_CMP &amp; the rating of thread_PO BAO GIA-DUNG" xfId="1480" xr:uid="{6D08F81F-ACD4-49C6-994B-4EA8BD799ADF}"/>
    <cellStyle name="0_trim card &amp; cutting docket for AW09_CMP &amp; the rating of thread_QUICK SILVER fab balance" xfId="1481" xr:uid="{3B1F3E2E-DEAC-45A9-AFDA-92A7E83684A3}"/>
    <cellStyle name="0_trim card &amp; cutting docket for AW09_CMP &amp; the rating of thread_QUICK SILVER fab balance 2" xfId="1482" xr:uid="{E105C83F-209E-418C-9ED6-F305304EAF8C}"/>
    <cellStyle name="0_trim card &amp; cutting docket for AW09_CMP &amp; the rating of thread_SPRING - Trim 2nd" xfId="1483" xr:uid="{AEFE5C01-3733-4F65-B8FA-1F0FAB372CF8}"/>
    <cellStyle name="0_trim card &amp; cutting docket for AW09_CMP &amp; the rating of thread_SPRING 2011 - TRIM 1st" xfId="1484" xr:uid="{E1FF6E5C-EBE7-441F-BCFA-6C77968D33E1}"/>
    <cellStyle name="0_trim card &amp; cutting docket for AW09_CMP &amp; the rating of thread_SPRING 2011 - TRIM 2nd" xfId="1485" xr:uid="{1A413C49-61AF-49D4-B946-44B40013C967}"/>
    <cellStyle name="0_trim card &amp; cutting docket for AW09_CMP &amp; the rating of thread_SS12 Atreebutes fab balance" xfId="1486" xr:uid="{AA6E4C7E-E506-4608-A2CC-FDD5821CEEAF}"/>
    <cellStyle name="0_trim card &amp; cutting docket for AW09_CMP &amp; the rating of thread_SUMMER 2011 - TRIM UN007" xfId="1487" xr:uid="{1B027FAB-9FC4-4C3B-9838-E7C146BEBF04}"/>
    <cellStyle name="0_trim card &amp; cutting docket for AW09_CMP &amp; the rating of thread_The composition of fabric" xfId="1488" xr:uid="{A084C515-C4FB-4775-B0B6-EBC4FF8682C3}"/>
    <cellStyle name="0_trim card &amp; cutting docket for AW09_CMP &amp; the rating of thread_Trim balance for Atreebute" xfId="1489" xr:uid="{51AC849D-71D4-4B95-B6AC-E2EB600979C9}"/>
    <cellStyle name="0_trim card &amp; cutting docket for AW09_CMP &amp; the rating of thread_Trim balance for Atreebute 1ST" xfId="1490" xr:uid="{12765AE3-4F47-4D6E-99D0-0F33274A92C6}"/>
    <cellStyle name="0_trim card &amp; cutting docket for AW09_CMP &amp; the rating of thread_Trim balance for SS11" xfId="1491" xr:uid="{C58AC3B2-1528-4210-9638-57062C43E2C7}"/>
    <cellStyle name="0_trim card &amp; cutting docket for AW09_CMP &amp; the rating of thread_YKK#135" xfId="1492" xr:uid="{AE34473B-8E89-4BAD-8382-AF4FFBEEC135}"/>
    <cellStyle name="0_trim card &amp; cutting docket for AW09_CMP &amp; the rating of thread_YKK#135 2" xfId="1493" xr:uid="{F771854F-2440-44F0-B27A-CA4B5E4B86A1}"/>
    <cellStyle name="0_trim card &amp; cutting docket for AW09_CMP &amp; the rating of thread_YKK#135_PO BAO GIA-DUNG" xfId="1494" xr:uid="{AE2F1A3E-69E0-47E1-BC87-5A517E6B366F}"/>
    <cellStyle name="0_trim card &amp; cutting docket for AW09_CMP &amp; the rating of thread_YKK#135_SPRING - Trim 2nd" xfId="1495" xr:uid="{519EA938-2E42-4A53-B9D7-890216A70FD0}"/>
    <cellStyle name="0_trim card &amp; cutting docket for AW09_CMP &amp; the rating of thread_YKK#135_Trim balance for Atreebute" xfId="1496" xr:uid="{D2EFCBB0-5E76-44B6-9354-19CABD34FB58}"/>
    <cellStyle name="0_trim card &amp; cutting docket for AW09_CMP &amp; the rating of thread_YKK#135_Trim balance for Atreebute 1ST" xfId="1497" xr:uid="{F37C07DD-79AE-46A9-A07A-DFF479D848A8}"/>
    <cellStyle name="0_trim card &amp; cutting docket for AW09_Copy of #1542-1-revised quotation (2)" xfId="1498" xr:uid="{CA0AAC2E-6103-4B94-AADB-ECF710DF8A65}"/>
    <cellStyle name="0_trim card &amp; cutting docket for AW09_Copy of Copy of Copy of Fabric balance for AW10 pro" xfId="1499" xr:uid="{23B6B482-14DC-4A24-8C53-579159DF310B}"/>
    <cellStyle name="0_trim card &amp; cutting docket for AW09_Copy of Copy of Copy of Fabric balance for AW10 pro 2" xfId="1500" xr:uid="{77A35268-E804-409C-850D-F8387F06F5FB}"/>
    <cellStyle name="0_trim card &amp; cutting docket for AW09_Copy of Copy of Copy of Fabric balance for AW10 pro_AW11 Atreebutes fabric balance sheet" xfId="1501" xr:uid="{BBBC8197-0E81-4D9D-B76F-730426A7569C}"/>
    <cellStyle name="0_trim card &amp; cutting docket for AW09_Copy of Copy of Copy of Fabric balance for AW10 pro_Copy of #1542-1-revised quotation (2)" xfId="1502" xr:uid="{BB5C46CB-5923-4B10-97FB-22690FD0A21D}"/>
    <cellStyle name="0_trim card &amp; cutting docket for AW09_Copy of Copy of Copy of Fabric balance for AW10 pro_Copy of the status of KOTAI fabric 21-10" xfId="1503" xr:uid="{6BDE2E04-ECEC-4DB5-9A41-233064A3E3F9}"/>
    <cellStyle name="0_trim card &amp; cutting docket for AW09_Copy of Copy of Copy of Fabric balance for AW10 pro_Fabric balance for AW10 pro" xfId="1504" xr:uid="{CEEB9CBC-5E55-4E59-99C1-52F0C84FB03A}"/>
    <cellStyle name="0_trim card &amp; cutting docket for AW09_Copy of Copy of Copy of Fabric balance for AW10 pro_MA expense (AW10 &amp; SS11)" xfId="1505" xr:uid="{DA25FD90-8B3F-49A7-8EE0-B5CC9FE153A3}"/>
    <cellStyle name="0_trim card &amp; cutting docket for AW09_Copy of Copy of Copy of Fabric balance for AW10 pro_MA expense (AW10 &amp; SS11) 2" xfId="1506" xr:uid="{86FD56AA-D129-4181-B08B-F31055294249}"/>
    <cellStyle name="0_trim card &amp; cutting docket for AW09_Copy of Copy of Copy of Fabric balance for AW10 pro_MA expense (AW10 &amp; SS11)_AW11 Atreebutes fabric balance sheet" xfId="1507" xr:uid="{B9AD9AC3-6064-47D8-972E-7E107DA577DB}"/>
    <cellStyle name="0_trim card &amp; cutting docket for AW09_Copy of Copy of Copy of Fabric balance for AW10 pro_MA expense (AW10 &amp; SS11)_QUICK SILVER fab balance" xfId="1508" xr:uid="{429F791B-248D-4792-8576-9AB71C146E01}"/>
    <cellStyle name="0_trim card &amp; cutting docket for AW09_Copy of Copy of Copy of Fabric balance for AW10 pro_MA expense (AW10 &amp; SS11)_QUICK SILVER fab balance 2" xfId="1509" xr:uid="{11B4C0C8-FEF8-4B82-9874-AA157F089992}"/>
    <cellStyle name="0_trim card &amp; cutting docket for AW09_Copy of Copy of Copy of Fabric balance for AW10 pro_MA expense (AW10 &amp; SS11)_SPRING - Trim 2nd" xfId="1510" xr:uid="{DF2D9660-497D-45EF-A5DD-DFCE39EB0601}"/>
    <cellStyle name="0_trim card &amp; cutting docket for AW09_Copy of Copy of Copy of Fabric balance for AW10 pro_MA expense (AW10 &amp; SS11)_SPRING 2011 - TRIM 1st" xfId="1511" xr:uid="{6F8C7904-6612-4582-A0FD-9BAD402B1E7A}"/>
    <cellStyle name="0_trim card &amp; cutting docket for AW09_Copy of Copy of Copy of Fabric balance for AW10 pro_MA expense (AW10 &amp; SS11)_SPRING 2011 - TRIM 2nd" xfId="1512" xr:uid="{B24A409B-898A-4414-AE8D-BBD9138B1CEA}"/>
    <cellStyle name="0_trim card &amp; cutting docket for AW09_Copy of Copy of Copy of Fabric balance for AW10 pro_MA expense (AW10 &amp; SS11)_SS12 Atreebutes fab balance" xfId="1513" xr:uid="{915D5B3F-9294-4386-A632-DBB7DA566D87}"/>
    <cellStyle name="0_trim card &amp; cutting docket for AW09_Copy of Copy of Copy of Fabric balance for AW10 pro_MA expense (AW10 &amp; SS11)_The composition of fabric" xfId="1514" xr:uid="{3A42071A-E13C-453F-80CD-7DCDDE857723}"/>
    <cellStyle name="0_trim card &amp; cutting docket for AW09_Copy of Copy of Copy of Fabric balance for AW10 pro_PO BAO GIA-DUNG" xfId="1515" xr:uid="{04A0B33F-D907-41E8-85E6-D763AF549CC4}"/>
    <cellStyle name="0_trim card &amp; cutting docket for AW09_Copy of Copy of Copy of Fabric balance for AW10 pro_QUICK SILVER fab balance" xfId="1516" xr:uid="{AE25BE87-C720-4479-84A2-57F47BD3282E}"/>
    <cellStyle name="0_trim card &amp; cutting docket for AW09_Copy of Copy of Copy of Fabric balance for AW10 pro_QUICK SILVER fab balance 2" xfId="1517" xr:uid="{91EAA750-00F1-4B8E-863E-6D1DF864903C}"/>
    <cellStyle name="0_trim card &amp; cutting docket for AW09_Copy of Copy of Copy of Fabric balance for AW10 pro_SPRING - Trim 2nd" xfId="1518" xr:uid="{E5F34D70-29F1-4B4B-823F-DACFBE355B59}"/>
    <cellStyle name="0_trim card &amp; cutting docket for AW09_Copy of Copy of Copy of Fabric balance for AW10 pro_SPRING 2011 - TRIM 1st" xfId="1519" xr:uid="{29B9AF63-0DA4-42D7-8C18-38D586D07C70}"/>
    <cellStyle name="0_trim card &amp; cutting docket for AW09_Copy of Copy of Copy of Fabric balance for AW10 pro_SPRING 2011 - TRIM 2nd" xfId="1520" xr:uid="{CF49EE69-A2E8-4750-9CBE-FED93E47E1C0}"/>
    <cellStyle name="0_trim card &amp; cutting docket for AW09_Copy of Copy of Copy of Fabric balance for AW10 pro_SS12 Atreebutes fab balance" xfId="1521" xr:uid="{330CF445-9756-46EE-9EA0-01800F84D035}"/>
    <cellStyle name="0_trim card &amp; cutting docket for AW09_Copy of Copy of Copy of Fabric balance for AW10 pro_SUMMER 2011 - TRIM UN007" xfId="1522" xr:uid="{8E613E69-4A77-4F5D-B23F-2AE8083BE843}"/>
    <cellStyle name="0_trim card &amp; cutting docket for AW09_Copy of Copy of Copy of Fabric balance for AW10 pro_The composition of fabric" xfId="1523" xr:uid="{E9B1C96E-57BA-4258-8288-6F104441997E}"/>
    <cellStyle name="0_trim card &amp; cutting docket for AW09_Copy of Copy of Copy of Fabric balance for AW10 pro_Trim balance for Atreebute" xfId="1524" xr:uid="{26A431BB-D646-4A5A-9FB5-EAE4CA021BDE}"/>
    <cellStyle name="0_trim card &amp; cutting docket for AW09_Copy of Copy of Copy of Fabric balance for AW10 pro_Trim balance for Atreebute 1ST" xfId="1525" xr:uid="{E953B915-6E95-48F8-ACE4-1C015804BE51}"/>
    <cellStyle name="0_trim card &amp; cutting docket for AW09_Copy of Copy of Copy of Fabric balance for AW10 pro_Trim balance for SS11" xfId="1526" xr:uid="{F4AB3425-47B4-4A48-AF05-CAA965FEB966}"/>
    <cellStyle name="0_trim card &amp; cutting docket for AW09_Copy of Copy of Copy of Fabric balance for AW10 pro_YKK#135" xfId="1527" xr:uid="{E6CADD3D-091D-4C37-B85A-11F7CBE3FB89}"/>
    <cellStyle name="0_trim card &amp; cutting docket for AW09_Copy of Copy of Copy of Fabric balance for AW10 pro_YKK#135 2" xfId="1528" xr:uid="{F5149123-77B2-406B-89FA-204B07347580}"/>
    <cellStyle name="0_trim card &amp; cutting docket for AW09_Copy of Copy of Copy of Fabric balance for AW10 pro_YKK#135_PO BAO GIA-DUNG" xfId="1529" xr:uid="{4C816D78-3A23-445F-B4B4-BFAAD9A229F9}"/>
    <cellStyle name="0_trim card &amp; cutting docket for AW09_Copy of Copy of Copy of Fabric balance for AW10 pro_YKK#135_SPRING - Trim 2nd" xfId="1530" xr:uid="{B93E56EE-3A2C-4483-9D11-D24C695B6D57}"/>
    <cellStyle name="0_trim card &amp; cutting docket for AW09_Copy of Copy of Copy of Fabric balance for AW10 pro_YKK#135_Trim balance for Atreebute" xfId="1531" xr:uid="{37B4196A-202F-48CD-B5ED-1D531759326B}"/>
    <cellStyle name="0_trim card &amp; cutting docket for AW09_Copy of Copy of Copy of Fabric balance for AW10 pro_YKK#135_Trim balance for Atreebute 1ST" xfId="1532" xr:uid="{54C07575-54A1-428D-AB0C-CCC40A6EB859}"/>
    <cellStyle name="0_trim card &amp; cutting docket for AW09_Copy of Copy of Fabric balance for AW10 pro" xfId="1533" xr:uid="{C75D53B1-60EB-4D1C-AABB-8B208C6A1F9E}"/>
    <cellStyle name="0_trim card &amp; cutting docket for AW09_Copy of Copy of Fabric balance for AW10 pro 2" xfId="1534" xr:uid="{24F594ED-8316-4769-8CDC-0CC9B414DF38}"/>
    <cellStyle name="0_trim card &amp; cutting docket for AW09_Copy of Copy of Fabric balance for AW10 pro_AW11 Atreebutes fabric balance sheet" xfId="1535" xr:uid="{CE687ED1-497E-4058-9ACB-DF434CF61CCC}"/>
    <cellStyle name="0_trim card &amp; cutting docket for AW09_Copy of Copy of Fabric balance for AW10 pro_Copy of #1542-1-revised quotation (2)" xfId="1536" xr:uid="{84B60090-C328-4DF1-AF48-F01684713D70}"/>
    <cellStyle name="0_trim card &amp; cutting docket for AW09_Copy of Copy of Fabric balance for AW10 pro_Copy of the status of KOTAI fabric 21-10" xfId="1537" xr:uid="{AD7642A0-E0A4-4CCC-8511-FBC1AD917FE1}"/>
    <cellStyle name="0_trim card &amp; cutting docket for AW09_Copy of Copy of Fabric balance for AW10 pro_Fabric balance for AW10 pro" xfId="1538" xr:uid="{FD50BC81-D689-4105-9E56-286308A0D6C3}"/>
    <cellStyle name="0_trim card &amp; cutting docket for AW09_Copy of Copy of Fabric balance for AW10 pro_MA expense (AW10 &amp; SS11)" xfId="1539" xr:uid="{B6B9709F-7E4C-4C04-AE62-7B84B17BD2FC}"/>
    <cellStyle name="0_trim card &amp; cutting docket for AW09_Copy of Copy of Fabric balance for AW10 pro_MA expense (AW10 &amp; SS11) 2" xfId="1540" xr:uid="{BBF941E8-4613-47B7-AE61-B400CD5DDFA3}"/>
    <cellStyle name="0_trim card &amp; cutting docket for AW09_Copy of Copy of Fabric balance for AW10 pro_MA expense (AW10 &amp; SS11)_AW11 Atreebutes fabric balance sheet" xfId="1541" xr:uid="{3B9458F8-B9A3-40B1-A428-54F13A5D1636}"/>
    <cellStyle name="0_trim card &amp; cutting docket for AW09_Copy of Copy of Fabric balance for AW10 pro_MA expense (AW10 &amp; SS11)_QUICK SILVER fab balance" xfId="1542" xr:uid="{FE1B8BCD-2AA2-4348-A4F4-0AAA9CC069DA}"/>
    <cellStyle name="0_trim card &amp; cutting docket for AW09_Copy of Copy of Fabric balance for AW10 pro_MA expense (AW10 &amp; SS11)_QUICK SILVER fab balance 2" xfId="1543" xr:uid="{7163D6E2-B2A2-49E2-A29D-82C1EEDE00CF}"/>
    <cellStyle name="0_trim card &amp; cutting docket for AW09_Copy of Copy of Fabric balance for AW10 pro_MA expense (AW10 &amp; SS11)_SPRING - Trim 2nd" xfId="1544" xr:uid="{B299D1A7-C49B-4BDE-8AA1-D5646A81A128}"/>
    <cellStyle name="0_trim card &amp; cutting docket for AW09_Copy of Copy of Fabric balance for AW10 pro_MA expense (AW10 &amp; SS11)_SPRING 2011 - TRIM 1st" xfId="1545" xr:uid="{B11E6848-57BC-4092-87A7-9C21AD3985F6}"/>
    <cellStyle name="0_trim card &amp; cutting docket for AW09_Copy of Copy of Fabric balance for AW10 pro_MA expense (AW10 &amp; SS11)_SPRING 2011 - TRIM 2nd" xfId="1546" xr:uid="{C5A2A44D-1E6B-4D0F-9E6E-E292E5D27ED4}"/>
    <cellStyle name="0_trim card &amp; cutting docket for AW09_Copy of Copy of Fabric balance for AW10 pro_MA expense (AW10 &amp; SS11)_SS12 Atreebutes fab balance" xfId="1547" xr:uid="{A230370D-A87F-4ABE-8B6B-64594EE8CB35}"/>
    <cellStyle name="0_trim card &amp; cutting docket for AW09_Copy of Copy of Fabric balance for AW10 pro_MA expense (AW10 &amp; SS11)_The composition of fabric" xfId="1548" xr:uid="{6EC01EA7-A291-4FB8-AED2-8C93CFA83A73}"/>
    <cellStyle name="0_trim card &amp; cutting docket for AW09_Copy of Copy of Fabric balance for AW10 pro_PO BAO GIA-DUNG" xfId="1549" xr:uid="{7DCDF851-0816-42CE-B706-DAC1902DA099}"/>
    <cellStyle name="0_trim card &amp; cutting docket for AW09_Copy of Copy of Fabric balance for AW10 pro_QUICK SILVER fab balance" xfId="1550" xr:uid="{FA719675-12AA-463A-85C6-D5D15E9C30C7}"/>
    <cellStyle name="0_trim card &amp; cutting docket for AW09_Copy of Copy of Fabric balance for AW10 pro_QUICK SILVER fab balance 2" xfId="1551" xr:uid="{06729797-3494-4A39-A34D-4E605B1691A3}"/>
    <cellStyle name="0_trim card &amp; cutting docket for AW09_Copy of Copy of Fabric balance for AW10 pro_SPRING - Trim 2nd" xfId="1552" xr:uid="{CC02C00C-A1C1-4C6C-BA83-DC5F7E7499DE}"/>
    <cellStyle name="0_trim card &amp; cutting docket for AW09_Copy of Copy of Fabric balance for AW10 pro_SPRING 2011 - TRIM 1st" xfId="1553" xr:uid="{87B0F7F3-2051-4838-85F1-AA52071CF67A}"/>
    <cellStyle name="0_trim card &amp; cutting docket for AW09_Copy of Copy of Fabric balance for AW10 pro_SPRING 2011 - TRIM 2nd" xfId="1554" xr:uid="{B8FF542F-E944-4D0D-A587-CA6D3EF4D734}"/>
    <cellStyle name="0_trim card &amp; cutting docket for AW09_Copy of Copy of Fabric balance for AW10 pro_SS12 Atreebutes fab balance" xfId="1555" xr:uid="{88EEE687-E7B7-485F-BAF0-EB20151A322A}"/>
    <cellStyle name="0_trim card &amp; cutting docket for AW09_Copy of Copy of Fabric balance for AW10 pro_SUMMER 2011 - TRIM UN007" xfId="1556" xr:uid="{4217F767-79E0-46C7-B3A1-8B6CF6A362E7}"/>
    <cellStyle name="0_trim card &amp; cutting docket for AW09_Copy of Copy of Fabric balance for AW10 pro_The composition of fabric" xfId="1557" xr:uid="{8608FB87-34A6-4F8F-BD4B-FBEE3D2BDF2C}"/>
    <cellStyle name="0_trim card &amp; cutting docket for AW09_Copy of Copy of Fabric balance for AW10 pro_Trim balance for Atreebute" xfId="1558" xr:uid="{912244B9-1A97-4C7A-ABA4-F94B102D58FD}"/>
    <cellStyle name="0_trim card &amp; cutting docket for AW09_Copy of Copy of Fabric balance for AW10 pro_Trim balance for Atreebute 1ST" xfId="1559" xr:uid="{3C8174D9-FA00-4BDC-A7DF-27DCFC1DB26C}"/>
    <cellStyle name="0_trim card &amp; cutting docket for AW09_Copy of Copy of Fabric balance for AW10 pro_Trim balance for SS11" xfId="1560" xr:uid="{1C379C39-D41B-4862-A5A0-7E832BCD055E}"/>
    <cellStyle name="0_trim card &amp; cutting docket for AW09_Copy of Copy of Fabric balance for AW10 pro_YKK#135" xfId="1561" xr:uid="{4C121521-DC9F-4572-86B0-E4C0FE6C2E48}"/>
    <cellStyle name="0_trim card &amp; cutting docket for AW09_Copy of Copy of Fabric balance for AW10 pro_YKK#135 2" xfId="1562" xr:uid="{34B5DA35-E1D2-4714-ABF7-FC76EDD90887}"/>
    <cellStyle name="0_trim card &amp; cutting docket for AW09_Copy of Copy of Fabric balance for AW10 pro_YKK#135_PO BAO GIA-DUNG" xfId="1563" xr:uid="{69EB00A1-F9A3-433A-9D1D-17727B9C64E8}"/>
    <cellStyle name="0_trim card &amp; cutting docket for AW09_Copy of Copy of Fabric balance for AW10 pro_YKK#135_SPRING - Trim 2nd" xfId="1564" xr:uid="{A703C482-0F5E-4547-ADBF-42264DE40377}"/>
    <cellStyle name="0_trim card &amp; cutting docket for AW09_Copy of Copy of Fabric balance for AW10 pro_YKK#135_Trim balance for Atreebute" xfId="1565" xr:uid="{A62B06C1-D79F-4D86-AF6E-D66C66260B96}"/>
    <cellStyle name="0_trim card &amp; cutting docket for AW09_Copy of Copy of Fabric balance for AW10 pro_YKK#135_Trim balance for Atreebute 1ST" xfId="1566" xr:uid="{17422E7D-002E-4B17-9254-2BE79CCE0F17}"/>
    <cellStyle name="0_trim card &amp; cutting docket for AW09_Copy of Fabric balance for AW10 pro" xfId="1567" xr:uid="{552BE735-8304-4FFC-ABB5-EF2885651D1F}"/>
    <cellStyle name="0_trim card &amp; cutting docket for AW09_Copy of Fabric balance for AW10 pro 2" xfId="1568" xr:uid="{6BC4445A-98B8-4642-A1B0-29062ADFA333}"/>
    <cellStyle name="0_trim card &amp; cutting docket for AW09_Copy of Fabric balance for AW10 pro_AW11 Atreebutes fabric balance sheet" xfId="1569" xr:uid="{EED237B5-3F2B-4760-96DB-F7030C8150AC}"/>
    <cellStyle name="0_trim card &amp; cutting docket for AW09_Copy of Fabric balance for AW10 pro_Copy of #1542-1-revised quotation (2)" xfId="1570" xr:uid="{34686CE7-3EF6-40BB-A979-E14942BD87B6}"/>
    <cellStyle name="0_trim card &amp; cutting docket for AW09_Copy of Fabric balance for AW10 pro_Copy of the status of KOTAI fabric 21-10" xfId="1571" xr:uid="{201405D6-E397-41B2-9142-C9E7535D7664}"/>
    <cellStyle name="0_trim card &amp; cutting docket for AW09_Copy of Fabric balance for AW10 pro_Fabric balance for AW10 pro" xfId="1572" xr:uid="{093E736F-FF5B-4A37-8923-1633DB267EC2}"/>
    <cellStyle name="0_trim card &amp; cutting docket for AW09_Copy of Fabric balance for AW10 pro_MA expense (AW10 &amp; SS11)" xfId="1573" xr:uid="{1103C224-3ABF-49F5-B28E-D091830F4D1D}"/>
    <cellStyle name="0_trim card &amp; cutting docket for AW09_Copy of Fabric balance for AW10 pro_MA expense (AW10 &amp; SS11) 2" xfId="1574" xr:uid="{E4DE5001-9D89-45AC-9F35-AAD78FAA0314}"/>
    <cellStyle name="0_trim card &amp; cutting docket for AW09_Copy of Fabric balance for AW10 pro_MA expense (AW10 &amp; SS11)_AW11 Atreebutes fabric balance sheet" xfId="1575" xr:uid="{E5D3CC96-6AA8-4CED-BB41-873AD6256871}"/>
    <cellStyle name="0_trim card &amp; cutting docket for AW09_Copy of Fabric balance for AW10 pro_MA expense (AW10 &amp; SS11)_QUICK SILVER fab balance" xfId="1576" xr:uid="{251EA44E-CD06-46A1-A922-FEB0B0BB5CB6}"/>
    <cellStyle name="0_trim card &amp; cutting docket for AW09_Copy of Fabric balance for AW10 pro_MA expense (AW10 &amp; SS11)_QUICK SILVER fab balance 2" xfId="1577" xr:uid="{ECAEEB03-8A00-4E3B-A1C6-EF22D268B806}"/>
    <cellStyle name="0_trim card &amp; cutting docket for AW09_Copy of Fabric balance for AW10 pro_MA expense (AW10 &amp; SS11)_SPRING - Trim 2nd" xfId="1578" xr:uid="{17CFC620-D7ED-4D39-B0E4-2DC0D3B6F162}"/>
    <cellStyle name="0_trim card &amp; cutting docket for AW09_Copy of Fabric balance for AW10 pro_MA expense (AW10 &amp; SS11)_SPRING 2011 - TRIM 1st" xfId="1579" xr:uid="{4B1A0661-7E9A-42C6-B1E2-0DBAB9EF4732}"/>
    <cellStyle name="0_trim card &amp; cutting docket for AW09_Copy of Fabric balance for AW10 pro_MA expense (AW10 &amp; SS11)_SPRING 2011 - TRIM 2nd" xfId="1580" xr:uid="{AC3F70E7-7769-4B4C-A54A-9413D9ACC56F}"/>
    <cellStyle name="0_trim card &amp; cutting docket for AW09_Copy of Fabric balance for AW10 pro_MA expense (AW10 &amp; SS11)_SS12 Atreebutes fab balance" xfId="1581" xr:uid="{6CB8F155-E161-4D25-976D-EF4D405EC893}"/>
    <cellStyle name="0_trim card &amp; cutting docket for AW09_Copy of Fabric balance for AW10 pro_MA expense (AW10 &amp; SS11)_The composition of fabric" xfId="1582" xr:uid="{BA19CABC-E919-41F0-B029-6AC16D436A98}"/>
    <cellStyle name="0_trim card &amp; cutting docket for AW09_Copy of Fabric balance for AW10 pro_PO BAO GIA-DUNG" xfId="1583" xr:uid="{B99E90B5-30D3-4563-84AE-1A890040ED5D}"/>
    <cellStyle name="0_trim card &amp; cutting docket for AW09_Copy of Fabric balance for AW10 pro_QUICK SILVER fab balance" xfId="1584" xr:uid="{113E66AA-E7E0-4641-BCCB-EC4A7915F408}"/>
    <cellStyle name="0_trim card &amp; cutting docket for AW09_Copy of Fabric balance for AW10 pro_QUICK SILVER fab balance 2" xfId="1585" xr:uid="{A4432332-63F3-4508-B6D3-EA9E5F7634E4}"/>
    <cellStyle name="0_trim card &amp; cutting docket for AW09_Copy of Fabric balance for AW10 pro_SPRING - Trim 2nd" xfId="1586" xr:uid="{40095D39-5CD2-4138-A45D-B1ACE17BF231}"/>
    <cellStyle name="0_trim card &amp; cutting docket for AW09_Copy of Fabric balance for AW10 pro_SPRING 2011 - TRIM 1st" xfId="1587" xr:uid="{1C61D252-36BC-47E8-B218-498F7B5A49FB}"/>
    <cellStyle name="0_trim card &amp; cutting docket for AW09_Copy of Fabric balance for AW10 pro_SPRING 2011 - TRIM 2nd" xfId="1588" xr:uid="{FD2B30AE-B0DE-4DA3-8AF5-05F746F032D9}"/>
    <cellStyle name="0_trim card &amp; cutting docket for AW09_Copy of Fabric balance for AW10 pro_SS12 Atreebutes fab balance" xfId="1589" xr:uid="{0E495E62-1850-4564-A574-8DFB8EDCF7A1}"/>
    <cellStyle name="0_trim card &amp; cutting docket for AW09_Copy of Fabric balance for AW10 pro_SUMMER 2011 - TRIM UN007" xfId="1590" xr:uid="{A2A50D63-4AD3-4877-8D73-F64171EC8F4A}"/>
    <cellStyle name="0_trim card &amp; cutting docket for AW09_Copy of Fabric balance for AW10 pro_The composition of fabric" xfId="1591" xr:uid="{65A0A709-0E2B-4E7A-A0A3-670227EF3C6D}"/>
    <cellStyle name="0_trim card &amp; cutting docket for AW09_Copy of Fabric balance for AW10 pro_Trim balance for Atreebute" xfId="1592" xr:uid="{0B083084-85F3-47B6-959D-EF0A6FCF4F4A}"/>
    <cellStyle name="0_trim card &amp; cutting docket for AW09_Copy of Fabric balance for AW10 pro_Trim balance for Atreebute 1ST" xfId="1593" xr:uid="{BF5E6843-56DB-45C6-B31D-E088EE7FF130}"/>
    <cellStyle name="0_trim card &amp; cutting docket for AW09_Copy of Fabric balance for AW10 pro_Trim balance for SS11" xfId="1594" xr:uid="{3E63BE5D-D917-4F63-8BE0-971876DA28B2}"/>
    <cellStyle name="0_trim card &amp; cutting docket for AW09_Copy of Fabric balance for AW10 pro_YKK#135" xfId="1595" xr:uid="{4D6CAA2D-9347-430C-93E1-5C1AAAE45559}"/>
    <cellStyle name="0_trim card &amp; cutting docket for AW09_Copy of Fabric balance for AW10 pro_YKK#135 2" xfId="1596" xr:uid="{8FFCFE66-3AD0-4634-A2FE-E46AFD252490}"/>
    <cellStyle name="0_trim card &amp; cutting docket for AW09_Copy of Fabric balance for AW10 pro_YKK#135_PO BAO GIA-DUNG" xfId="1597" xr:uid="{2A4A1EE0-1990-4177-BE73-6187DB2FD276}"/>
    <cellStyle name="0_trim card &amp; cutting docket for AW09_Copy of Fabric balance for AW10 pro_YKK#135_SPRING - Trim 2nd" xfId="1598" xr:uid="{E4BCB42E-98CD-4711-A7EB-DD65729B7202}"/>
    <cellStyle name="0_trim card &amp; cutting docket for AW09_Copy of Fabric balance for AW10 pro_YKK#135_Trim balance for Atreebute" xfId="1599" xr:uid="{47B7C784-4811-4B7A-A659-EF0206DC8D7A}"/>
    <cellStyle name="0_trim card &amp; cutting docket for AW09_Copy of Fabric balance for AW10 pro_YKK#135_Trim balance for Atreebute 1ST" xfId="1600" xr:uid="{406905D5-057D-48F5-B0AF-05031ACE7577}"/>
    <cellStyle name="0_trim card &amp; cutting docket for AW09_Copy of the status of KOTAI fabric 21-10" xfId="1601" xr:uid="{6100864B-2772-460A-8F6E-359515644463}"/>
    <cellStyle name="0_trim card &amp; cutting docket for AW09_Fabric balance for AW10 pro" xfId="1602" xr:uid="{BFC4AC75-C0CB-4FFD-9368-010DE699A115}"/>
    <cellStyle name="0_trim card &amp; cutting docket for AW09_Fabric balance for AW10 pro 2" xfId="1603" xr:uid="{3536E780-D02E-4C53-BE5D-DD5E502AF4E4}"/>
    <cellStyle name="0_trim card &amp; cutting docket for AW09_Fabric balance for AW10 pro_1" xfId="1604" xr:uid="{CF179733-56C9-4A80-B9E8-8DEEF2492306}"/>
    <cellStyle name="0_trim card &amp; cutting docket for AW09_Fabric balance for AW10 pro_AW11 Atreebutes fabric balance sheet" xfId="1605" xr:uid="{106DD9EC-E9D0-44EB-AAF1-71A6B1693275}"/>
    <cellStyle name="0_trim card &amp; cutting docket for AW09_Fabric balance for AW10 pro_Copy of #1542-1-revised quotation (2)" xfId="1606" xr:uid="{02D8AA55-FB67-4DDD-A72F-2DD6DF5DF979}"/>
    <cellStyle name="0_trim card &amp; cutting docket for AW09_Fabric balance for AW10 pro_Copy of 2010-5-10 Kotai fabric - PO#1456REV (2)" xfId="1607" xr:uid="{776277D7-0C73-46C0-B081-59CC04A4F7A3}"/>
    <cellStyle name="0_trim card &amp; cutting docket for AW09_Fabric balance for AW10 pro_Copy of the status of KOTAI fabric 21-10" xfId="1608" xr:uid="{504FA808-C184-427E-BB20-7C91AF79E5EF}"/>
    <cellStyle name="0_trim card &amp; cutting docket for AW09_Fabric balance for AW10 pro_Fabric balance for AW10 pro" xfId="1609" xr:uid="{974BC799-5C5E-48E3-8611-906B1DE84874}"/>
    <cellStyle name="0_trim card &amp; cutting docket for AW09_Fabric balance for AW10 pro_kotai fabric - first order for AW10 (status)" xfId="1610" xr:uid="{E9BD6C09-C589-4815-BC09-803729113A7A}"/>
    <cellStyle name="0_trim card &amp; cutting docket for AW09_Fabric balance for AW10 pro_MA expense (AW10 &amp; SS11)" xfId="1611" xr:uid="{03D2E8F6-25A5-43EC-AA12-E00583EF4DCB}"/>
    <cellStyle name="0_trim card &amp; cutting docket for AW09_Fabric balance for AW10 pro_MA expense (AW10 &amp; SS11) 2" xfId="1612" xr:uid="{E9863E9B-EE7C-4526-AA6F-85204730EEE3}"/>
    <cellStyle name="0_trim card &amp; cutting docket for AW09_Fabric balance for AW10 pro_MA expense (AW10 &amp; SS11)_AW11 Atreebutes fabric balance sheet" xfId="1613" xr:uid="{6F8D1CA7-0F71-42D7-86A5-F311DEE81B3B}"/>
    <cellStyle name="0_trim card &amp; cutting docket for AW09_Fabric balance for AW10 pro_MA expense (AW10 &amp; SS11)_QUICK SILVER fab balance" xfId="1614" xr:uid="{A4C4EB7F-0827-4094-B8B8-8E8F01471A2A}"/>
    <cellStyle name="0_trim card &amp; cutting docket for AW09_Fabric balance for AW10 pro_MA expense (AW10 &amp; SS11)_QUICK SILVER fab balance 2" xfId="1615" xr:uid="{88F44E29-A9AA-46F1-AAD4-7227719634DC}"/>
    <cellStyle name="0_trim card &amp; cutting docket for AW09_Fabric balance for AW10 pro_MA expense (AW10 &amp; SS11)_SPRING - Trim 2nd" xfId="1616" xr:uid="{76701D1A-14DC-447D-89A1-83C9654DD55D}"/>
    <cellStyle name="0_trim card &amp; cutting docket for AW09_Fabric balance for AW10 pro_MA expense (AW10 &amp; SS11)_SPRING 2011 - TRIM 1st" xfId="1617" xr:uid="{D02FEDA5-E53C-4706-B9A2-086904F60EB6}"/>
    <cellStyle name="0_trim card &amp; cutting docket for AW09_Fabric balance for AW10 pro_MA expense (AW10 &amp; SS11)_SPRING 2011 - TRIM 2nd" xfId="1618" xr:uid="{9F08372E-7472-4811-B021-2CCA5ABB82A7}"/>
    <cellStyle name="0_trim card &amp; cutting docket for AW09_Fabric balance for AW10 pro_MA expense (AW10 &amp; SS11)_SS12 Atreebutes fab balance" xfId="1619" xr:uid="{D486D853-8C9E-4EB0-A83F-CE084D07EFD1}"/>
    <cellStyle name="0_trim card &amp; cutting docket for AW09_Fabric balance for AW10 pro_MA expense (AW10 &amp; SS11)_The composition of fabric" xfId="1620" xr:uid="{B7401159-8EBB-4D96-A5A3-91BCB9A873E5}"/>
    <cellStyle name="0_trim card &amp; cutting docket for AW09_Fabric balance for AW10 pro_PO BAO GIA-DUNG" xfId="1621" xr:uid="{96A4F07D-E218-4F83-96C5-9C5CFA02743E}"/>
    <cellStyle name="0_trim card &amp; cutting docket for AW09_Fabric balance for AW10 pro_QUICK SILVER fab balance" xfId="1622" xr:uid="{12B6398F-A5E0-4982-85BD-C7D3DDCAE03A}"/>
    <cellStyle name="0_trim card &amp; cutting docket for AW09_Fabric balance for AW10 pro_QUICK SILVER fab balance 2" xfId="1623" xr:uid="{089DFB29-122D-4FF8-B2A5-32EEC66778F6}"/>
    <cellStyle name="0_trim card &amp; cutting docket for AW09_Fabric balance for AW10 pro_SPRING - Trim 2nd" xfId="1624" xr:uid="{0460010E-C054-4134-A387-1D7844A555B8}"/>
    <cellStyle name="0_trim card &amp; cutting docket for AW09_Fabric balance for AW10 pro_SPRING 2011 - TRIM 1st" xfId="1625" xr:uid="{9371D9E3-F85B-4D7E-AEF3-A1DB1010FD0D}"/>
    <cellStyle name="0_trim card &amp; cutting docket for AW09_Fabric balance for AW10 pro_SPRING 2011 - TRIM 2nd" xfId="1626" xr:uid="{3A7258D7-F08D-4646-A5AF-3DF4BD68E728}"/>
    <cellStyle name="0_trim card &amp; cutting docket for AW09_Fabric balance for AW10 pro_SS12 Atreebutes fab balance" xfId="1627" xr:uid="{DB7EFD38-95EC-4CF4-B2D4-C174C7361D8E}"/>
    <cellStyle name="0_trim card &amp; cutting docket for AW09_Fabric balance for AW10 pro_SUMMER 2011 - TRIM UN007" xfId="1628" xr:uid="{EB2A9D32-7170-45CD-A921-6AC8BC19F919}"/>
    <cellStyle name="0_trim card &amp; cutting docket for AW09_Fabric balance for AW10 pro_The composition of fabric" xfId="1629" xr:uid="{E6A99F0B-2AFB-4699-92CB-F6C959A75BCD}"/>
    <cellStyle name="0_trim card &amp; cutting docket for AW09_Fabric balance for AW10 pro_Trim balance for Atreebute" xfId="1630" xr:uid="{6E8D104A-728F-4921-8F72-2EA646A243D4}"/>
    <cellStyle name="0_trim card &amp; cutting docket for AW09_Fabric balance for AW10 pro_Trim balance for Atreebute 1ST" xfId="1631" xr:uid="{EBEB8EA6-EA52-46E4-A497-693A6E1A66C1}"/>
    <cellStyle name="0_trim card &amp; cutting docket for AW09_Fabric balance for AW10 pro_Trim balance for SS11" xfId="1632" xr:uid="{C47747C4-0E71-42D2-989D-22446FC25A1F}"/>
    <cellStyle name="0_trim card &amp; cutting docket for AW09_Fabric balance for AW10 pro_YKK#135" xfId="1633" xr:uid="{D70953BA-FA45-4D31-80B3-BEDAD9CB5EEC}"/>
    <cellStyle name="0_trim card &amp; cutting docket for AW09_Fabric balance for AW10 pro_YKK#135 2" xfId="1634" xr:uid="{7C20F07B-5FEF-4CC4-8891-EC8BAA4068C9}"/>
    <cellStyle name="0_trim card &amp; cutting docket for AW09_Fabric balance for AW10 pro_YKK#135_PO BAO GIA-DUNG" xfId="1635" xr:uid="{7621D9B5-980E-4D21-9DA2-3631BE3FA8E0}"/>
    <cellStyle name="0_trim card &amp; cutting docket for AW09_Fabric balance for AW10 pro_YKK#135_SPRING - Trim 2nd" xfId="1636" xr:uid="{10607794-0579-473E-8736-5B2D191EE2C6}"/>
    <cellStyle name="0_trim card &amp; cutting docket for AW09_Fabric balance for AW10 pro_YKK#135_Trim balance for Atreebute" xfId="1637" xr:uid="{3F034099-5EB0-4EB5-B48A-E8ACBE706E59}"/>
    <cellStyle name="0_trim card &amp; cutting docket for AW09_Fabric balance for AW10 pro_YKK#135_Trim balance for Atreebute 1ST" xfId="1638" xr:uid="{1C22095D-2DFD-41E6-A978-012D2D29F490}"/>
    <cellStyle name="0_trim card &amp; cutting docket for AW09_Fabric balance for SPRING 2012 sample sms ( RV 22.06)" xfId="1639" xr:uid="{DF07EDC4-9631-4241-934F-6C102B136855}"/>
    <cellStyle name="0_trim card &amp; cutting docket for AW09_Fabric balance for SPRING 2012 sample sms ( RV 22.06) 2" xfId="1640" xr:uid="{178625F9-9064-4167-87DE-B1F8AB4EB1F4}"/>
    <cellStyle name="0_trim card &amp; cutting docket for AW09_kotai fabric - first order for AW10 (status)" xfId="1641" xr:uid="{DE936940-6220-4DC8-9C9C-87D92238214A}"/>
    <cellStyle name="0_trim card &amp; cutting docket for AW09_MA expense (AW10 &amp; SS11)" xfId="1642" xr:uid="{FC0FDBCD-2A46-4402-905E-3AF1FEFA51F3}"/>
    <cellStyle name="0_trim card &amp; cutting docket for AW09_MA expense (AW10 &amp; SS11) 2" xfId="1643" xr:uid="{11D3DC79-942A-4156-A60E-6A4DB231A46E}"/>
    <cellStyle name="0_trim card &amp; cutting docket for AW09_MA expense (AW10 &amp; SS11)_AW11 Atreebutes fabric balance sheet" xfId="1644" xr:uid="{0EF467B5-5A0E-4762-AC9A-D84D0B99374B}"/>
    <cellStyle name="0_trim card &amp; cutting docket for AW09_MA expense (AW10 &amp; SS11)_QUICK SILVER fab balance" xfId="1645" xr:uid="{19D9535A-902A-4E62-8267-6E1F255D531E}"/>
    <cellStyle name="0_trim card &amp; cutting docket for AW09_MA expense (AW10 &amp; SS11)_QUICK SILVER fab balance 2" xfId="1646" xr:uid="{145ACDA4-8900-4930-9FE9-36741CA66534}"/>
    <cellStyle name="0_trim card &amp; cutting docket for AW09_MA expense (AW10 &amp; SS11)_SPRING - Trim 2nd" xfId="1647" xr:uid="{35AB4A4A-FFDE-4493-A781-23A9C61B2614}"/>
    <cellStyle name="0_trim card &amp; cutting docket for AW09_MA expense (AW10 &amp; SS11)_SPRING 2011 - TRIM 1st" xfId="1648" xr:uid="{16ABD5B6-C4B7-4C1D-9E5B-45C0AF80E02D}"/>
    <cellStyle name="0_trim card &amp; cutting docket for AW09_MA expense (AW10 &amp; SS11)_SPRING 2011 - TRIM 2nd" xfId="1649" xr:uid="{9786998F-937B-407A-BDA1-E016B72DF9AD}"/>
    <cellStyle name="0_trim card &amp; cutting docket for AW09_MA expense (AW10 &amp; SS11)_SS12 Atreebutes fab balance" xfId="1650" xr:uid="{F4C3F8C0-58B5-4421-9D87-08EBB510C134}"/>
    <cellStyle name="0_trim card &amp; cutting docket for AW09_MA expense (AW10 &amp; SS11)_The composition of fabric" xfId="1651" xr:uid="{5538FC12-7DE5-427C-8150-F9D95DAEB950}"/>
    <cellStyle name="0_trim card &amp; cutting docket for AW09_QUICK SILVER fab balance" xfId="1652" xr:uid="{CBCC2403-F759-4D0A-B462-3DC3D1B07665}"/>
    <cellStyle name="0_trim card &amp; cutting docket for AW09_QUICK SILVER fab balance 2" xfId="1653" xr:uid="{0FC90FEB-D03A-4A01-B3A3-018F9D89AE04}"/>
    <cellStyle name="0_trim card &amp; cutting docket for AW09_SPRING - Trim 2nd" xfId="1654" xr:uid="{A6230F94-9D75-4D0B-9CEB-F06337BD9C2F}"/>
    <cellStyle name="0_trim card &amp; cutting docket for AW09_SPRING 2011 - TRIM 1st" xfId="1655" xr:uid="{83FD4318-6C10-4403-9A28-4AC528BF5006}"/>
    <cellStyle name="0_trim card &amp; cutting docket for AW09_SPRING 2011 - TRIM 2nd" xfId="1656" xr:uid="{26BAA4E4-F1E1-4F7E-A800-955E20EA8C4F}"/>
    <cellStyle name="0_trim card &amp; cutting docket for AW09_SS11 PO" xfId="1657" xr:uid="{2469CE5E-16F3-40E2-8799-CBB4BE80C060}"/>
    <cellStyle name="0_trim card &amp; cutting docket for AW09_SS11 PO-office" xfId="1658" xr:uid="{7D943B96-951F-490A-A3B1-F6A2F74BFF53}"/>
    <cellStyle name="0_trim card &amp; cutting docket for AW09_SS12 Atreebutes fab balance" xfId="1659" xr:uid="{C879EE87-F1C8-4778-B002-A1D5523895E4}"/>
    <cellStyle name="0_trim card &amp; cutting docket for AW09_The composition of fabric" xfId="1660" xr:uid="{F37D16F1-4670-4DB8-95CE-8E80836C135B}"/>
    <cellStyle name="0_trim card &amp; cutting docket for AW09_the plan for trims SS11" xfId="1661" xr:uid="{8367DC5A-6299-418F-933D-270D39665E2F}"/>
    <cellStyle name="0_trim card &amp; cutting docket for AW09_Trim balance for Atreebute" xfId="1662" xr:uid="{6C5F26E2-CCE9-4E4A-A06D-2207DB280315}"/>
    <cellStyle name="0_trim card &amp; cutting docket for AW09_Trim balance for AW10" xfId="1663" xr:uid="{A825C2F3-F151-4488-9157-7BAA01D6BBA7}"/>
    <cellStyle name="0_trim card &amp; cutting docket for AW09_Trim balance for SS11" xfId="1664" xr:uid="{CF0F0C46-92EF-4556-9BB5-044FEE6D6622}"/>
    <cellStyle name="0_TRIMLIST OF Summer09 PROD DR3" xfId="1665" xr:uid="{448C65C2-C6BC-47B0-B38F-519650667E78}"/>
    <cellStyle name="0_TRIMLIST OF Summer09 PROD DR3_Atreebutes fab balance" xfId="1666" xr:uid="{B7CF6DD3-97C4-42F0-A22A-BBBD1138B8A9}"/>
    <cellStyle name="0_TRIMLIST OF Summer09 PROD DR3_QUICK SILVER fab balance" xfId="1667" xr:uid="{4AFBED50-E990-47A6-8CF3-B2B117563B8A}"/>
    <cellStyle name="0_TRIMLIST OF Summer09 PROD DR3_SEASON 01QS - FABRIC 2nd" xfId="1668" xr:uid="{7D28CBC0-EFBA-4BD4-A717-030F33DFCF90}"/>
    <cellStyle name="0_TRIMLIST OF Summer09 PROD DR3_SPRING - Trim 2nd" xfId="1669" xr:uid="{B97F6A0B-63F6-4173-9D18-B2107E69C801}"/>
    <cellStyle name="0_TRIMLIST OF Summer09 PROD DR3_SPRING 2011 - TRIM" xfId="1670" xr:uid="{94170261-190C-437C-B901-27EFE9057E3E}"/>
    <cellStyle name="0_TRIMLIST OF Summer09 PROD DR3_SPRING 2011 - TRIM 1st" xfId="1671" xr:uid="{E5F60621-2421-457B-983D-FCD450E0E136}"/>
    <cellStyle name="0_TRIMLIST OF Summer09 PROD DR3_SPRING 2011 - TRIM 2nd" xfId="1672" xr:uid="{8DAD3AE9-DEF1-414D-98AC-0ADF606F3312}"/>
    <cellStyle name="0_TRIMLIST OF Summer09 PROD DR3_Trim balance for Atreebute" xfId="1673" xr:uid="{5AA28E0A-5723-4AFA-A6F0-2CABB9B7EF70}"/>
    <cellStyle name="0_trimlist W09 Drop3" xfId="1674" xr:uid="{07E880F6-2FF0-4849-B46E-B778FEF5D174}"/>
    <cellStyle name="0_trimlist W09 Drop3_Atreebutes fab balance" xfId="1675" xr:uid="{3B7C2AD7-48E5-4658-8183-09D72ACD2FFC}"/>
    <cellStyle name="0_trimlist W09 Drop3_QUICK SILVER fab balance" xfId="1676" xr:uid="{6779BA76-EC1F-413D-8D86-EE340ACE4DBB}"/>
    <cellStyle name="0_trimlist W09 Drop3_SEASON 01QS - FABRIC 2nd" xfId="1677" xr:uid="{092D71EE-8685-438B-86A3-215E43B2DDB6}"/>
    <cellStyle name="0_trimlist W09 Drop3_SPRING - Trim 2nd" xfId="1678" xr:uid="{86EEB052-DC57-48AF-BD7C-CBE04BCE2E43}"/>
    <cellStyle name="0_trimlist W09 Drop3_SPRING 2011 - TRIM" xfId="1679" xr:uid="{D112B43C-AB78-4920-BE2E-19C59B187D61}"/>
    <cellStyle name="0_trimlist W09 Drop3_SPRING 2011 - TRIM 1st" xfId="1680" xr:uid="{F02A3D77-EAB7-41DF-9F9D-0DA77BC0A18A}"/>
    <cellStyle name="0_trimlist W09 Drop3_SPRING 2011 - TRIM 2nd" xfId="1681" xr:uid="{DDDD34EC-69D3-4A4C-87BE-877CA0E98B2A}"/>
    <cellStyle name="0_trimlist W09 Drop3_Trim balance for Atreebute" xfId="1682" xr:uid="{29A773EF-1C6A-4B2C-BA5D-AC0C0BEE3BDB}"/>
    <cellStyle name="0_Trimslist of W09 EU prod" xfId="1683" xr:uid="{BAF79485-E0B7-498A-A64A-2999CD517674}"/>
    <cellStyle name="0_Trimslist of W09 EU prod_Atreebutes fab balance" xfId="1684" xr:uid="{CD134FFF-AAAD-4278-B9DA-8E9833E5EB22}"/>
    <cellStyle name="0_Trimslist of W09 EU prod_SEASON 01QS - FABRIC 2nd" xfId="1685" xr:uid="{BC8CC770-3015-45EC-B347-779FB7C54BDF}"/>
    <cellStyle name="0_Trimslist of W09 EU prod_SPRING 2011 - TRIM 2nd" xfId="1686" xr:uid="{27643088-209C-4891-8D6D-DADBFBB4D5A2}"/>
    <cellStyle name="0_Trimslist Winter 09 drop2" xfId="10" xr:uid="{00000000-0005-0000-0000-000007000000}"/>
    <cellStyle name="0_Trimslist Winter 09 drop2_Atreebutes fab balance" xfId="1687" xr:uid="{47AA590F-C5C4-45A8-95E7-86E9FE6F627D}"/>
    <cellStyle name="0_Trimslist Winter 09 drop2_OM W'10" xfId="1688" xr:uid="{D49E3700-5835-4AE6-8BEE-918DE34F1A3E}"/>
    <cellStyle name="0_Trimslist Winter 09 drop2_OM W'10_Atreebutes fab balance" xfId="1689" xr:uid="{AA716829-9B6A-4764-BBFB-440F3F6889A7}"/>
    <cellStyle name="0_Trimslist Winter 09 drop2_OM W'10_SEASON 01QS - FABRIC 2nd" xfId="1690" xr:uid="{BCAE3C6C-6971-4196-A5EF-39CA27B4783A}"/>
    <cellStyle name="0_Trimslist Winter 09 drop2_OM W'10_SPRING 2011 - TRIM 2nd" xfId="1691" xr:uid="{99F339E6-FE78-484F-B888-8E045D9732C5}"/>
    <cellStyle name="0_Trimslist Winter 09 drop2_OM-Basic program Tee 2009 Organic  revised at production" xfId="1692" xr:uid="{1F973F8E-526A-4672-A545-FC94A0912C04}"/>
    <cellStyle name="0_Trimslist Winter 09 drop2_OM-Basic program Tee 2009 Organic  revised at production 2" xfId="1693" xr:uid="{62C1E0E5-45F1-45C0-BC06-05F5600F3DCE}"/>
    <cellStyle name="0_Trimslist Winter 09 drop2_OM-Basic program Tee 2009 Organic  revised at production_Atreebutes fab balance" xfId="1694" xr:uid="{3DA4DCF4-3259-47BE-853D-BC0ED1EA05CA}"/>
    <cellStyle name="0_Trimslist Winter 09 drop2_OM-Basic program Tee 2009 Organic  revised at production_Atreebutes fab balance_AW11 Atreebutes fabric balance sheet" xfId="1695" xr:uid="{EC1E8D00-B37B-4777-BD06-7B1F4DA87CB7}"/>
    <cellStyle name="0_Trimslist Winter 09 drop2_OM-Basic program Tee 2009 Organic  revised at production_Atreebutes fab balance_QUICK SILVER fab balance" xfId="1696" xr:uid="{B41663E5-AAC9-42C2-A1B6-727D0052F589}"/>
    <cellStyle name="0_Trimslist Winter 09 drop2_OM-Basic program Tee 2009 Organic  revised at production_Atreebutes fab balance_SPRING - Trim 2nd" xfId="1697" xr:uid="{5354FB36-F07F-4071-9D64-EB3F23A29EE7}"/>
    <cellStyle name="0_Trimslist Winter 09 drop2_OM-Basic program Tee 2009 Organic  revised at production_Atreebutes fab balance_SPRING 2011 - TRIM 1st" xfId="1698" xr:uid="{AFCA7E88-8917-4437-BED3-394B4B05776F}"/>
    <cellStyle name="0_Trimslist Winter 09 drop2_OM-Basic program Tee 2009 Organic  revised at production_Atreebutes fab balance_SPRING 2011 - TRIM 2nd" xfId="1699" xr:uid="{BA1391A3-80CA-44B3-BF55-2D65329C4858}"/>
    <cellStyle name="0_Trimslist Winter 09 drop2_OM-Basic program Tee 2009 Organic  revised at production_Atreebutes fab balance_SS12 Atreebutes fab balance" xfId="1700" xr:uid="{76CE40E9-1640-41BF-8C96-A99776F1718D}"/>
    <cellStyle name="0_Trimslist Winter 09 drop2_OM-Basic program Tee 2009 Organic  revised at production_AW11 Atreebutes fabric balance sheet" xfId="1701" xr:uid="{00357AEE-1F6E-4169-BEF0-6DC60472375C}"/>
    <cellStyle name="0_Trimslist Winter 09 drop2_OM-Basic program Tee 2009 Organic  revised at production_Copy of #1542-1-revised quotation (2)" xfId="1702" xr:uid="{438795FA-DBF8-4150-8909-6F6CA61A98D8}"/>
    <cellStyle name="0_Trimslist Winter 09 drop2_OM-Basic program Tee 2009 Organic  revised at production_Copy of the status of KOTAI fabric 21-10" xfId="1703" xr:uid="{39F85544-504C-45B8-B591-FAEF12BCF3C8}"/>
    <cellStyle name="0_Trimslist Winter 09 drop2_OM-Basic program Tee 2009 Organic  revised at production_Fabric balance for AW10 pro" xfId="1704" xr:uid="{39774BFD-3E9B-42E9-956E-0B3CC6A754E1}"/>
    <cellStyle name="0_Trimslist Winter 09 drop2_OM-Basic program Tee 2009 Organic  revised at production_MA expense (AW10 &amp; SS11)" xfId="1705" xr:uid="{76A0E14D-6A10-4527-893C-9613C7CB1ECD}"/>
    <cellStyle name="0_Trimslist Winter 09 drop2_OM-Basic program Tee 2009 Organic  revised at production_MA expense (AW10 &amp; SS11) 2" xfId="1706" xr:uid="{2D5DFF56-50D8-4C46-90F2-9B4319D956AD}"/>
    <cellStyle name="0_Trimslist Winter 09 drop2_OM-Basic program Tee 2009 Organic  revised at production_MA expense (AW10 &amp; SS11)_AW11 Atreebutes fabric balance sheet" xfId="1707" xr:uid="{7FD0EF27-3E87-4431-A08B-9DDFEBD860CE}"/>
    <cellStyle name="0_Trimslist Winter 09 drop2_OM-Basic program Tee 2009 Organic  revised at production_MA expense (AW10 &amp; SS11)_QUICK SILVER fab balance" xfId="1708" xr:uid="{615BDEF7-BB66-4D83-A4DF-1F6FCD20DA40}"/>
    <cellStyle name="0_Trimslist Winter 09 drop2_OM-Basic program Tee 2009 Organic  revised at production_MA expense (AW10 &amp; SS11)_QUICK SILVER fab balance 2" xfId="1709" xr:uid="{BBF5ABCA-DFAB-4110-B5CD-B344C3077AF3}"/>
    <cellStyle name="0_Trimslist Winter 09 drop2_OM-Basic program Tee 2009 Organic  revised at production_MA expense (AW10 &amp; SS11)_SPRING - Trim 2nd" xfId="1710" xr:uid="{330C800A-3628-4005-A4AD-9103F668C912}"/>
    <cellStyle name="0_Trimslist Winter 09 drop2_OM-Basic program Tee 2009 Organic  revised at production_MA expense (AW10 &amp; SS11)_SPRING 2011 - TRIM 1st" xfId="1711" xr:uid="{94C9E963-1F48-478B-82F1-9EDFA64A6B68}"/>
    <cellStyle name="0_Trimslist Winter 09 drop2_OM-Basic program Tee 2009 Organic  revised at production_MA expense (AW10 &amp; SS11)_SPRING 2011 - TRIM 2nd" xfId="1712" xr:uid="{6A2B8779-EE0A-4BA7-BC3A-D574FD04C2A9}"/>
    <cellStyle name="0_Trimslist Winter 09 drop2_OM-Basic program Tee 2009 Organic  revised at production_MA expense (AW10 &amp; SS11)_SS12 Atreebutes fab balance" xfId="1713" xr:uid="{87E2B137-517D-4962-809C-BFA70A957CE9}"/>
    <cellStyle name="0_Trimslist Winter 09 drop2_OM-Basic program Tee 2009 Organic  revised at production_MA expense (AW10 &amp; SS11)_The composition of fabric" xfId="1714" xr:uid="{5DBF2D64-E175-4556-A9BE-3216F423B378}"/>
    <cellStyle name="0_Trimslist Winter 09 drop2_OM-Basic program Tee 2009 Organic  revised at production_PO BAO GIA-DUNG" xfId="1715" xr:uid="{926C6826-C8FC-4EC9-BB9F-80533BC2C38E}"/>
    <cellStyle name="0_Trimslist Winter 09 drop2_OM-Basic program Tee 2009 Organic  revised at production_QUICK SILVER fab balance" xfId="1716" xr:uid="{7D999919-4F84-4B97-9EC9-FC838DA638D0}"/>
    <cellStyle name="0_Trimslist Winter 09 drop2_OM-Basic program Tee 2009 Organic  revised at production_QUICK SILVER fab balance 2" xfId="1717" xr:uid="{55E43746-2339-45DB-B151-DA9FEC721BC2}"/>
    <cellStyle name="0_Trimslist Winter 09 drop2_OM-Basic program Tee 2009 Organic  revised at production_SEASON 01QS - FABRIC 2nd" xfId="1718" xr:uid="{5131CD99-18D6-4474-A708-F7E3272D07ED}"/>
    <cellStyle name="0_Trimslist Winter 09 drop2_OM-Basic program Tee 2009 Organic  revised at production_SPRING - Trim 2nd" xfId="1719" xr:uid="{0F5EB5B1-FB4C-421A-A6C6-69ACC4027E8D}"/>
    <cellStyle name="0_Trimslist Winter 09 drop2_OM-Basic program Tee 2009 Organic  revised at production_SPRING 2011 - TRIM 1st" xfId="1720" xr:uid="{6F3F7107-6E75-4EB2-B4BD-04394D45A930}"/>
    <cellStyle name="0_Trimslist Winter 09 drop2_OM-Basic program Tee 2009 Organic  revised at production_SPRING 2011 - TRIM 2nd" xfId="1721" xr:uid="{CC103816-57A1-4206-8643-AA1DAAF16D7A}"/>
    <cellStyle name="0_Trimslist Winter 09 drop2_OM-Basic program Tee 2009 Organic  revised at production_SPRING 2011 - TRIM 2nd_1" xfId="1722" xr:uid="{8E078F49-CB7A-4783-A652-CF8F7093A742}"/>
    <cellStyle name="0_Trimslist Winter 09 drop2_OM-Basic program Tee 2009 Organic  revised at production_SPRING 2011 - TRIM 2nd_AW11 Atreebutes fabric balance sheet" xfId="1723" xr:uid="{77D12A50-3816-4CBE-A141-D3C9CC73D547}"/>
    <cellStyle name="0_Trimslist Winter 09 drop2_OM-Basic program Tee 2009 Organic  revised at production_SPRING 2011 - TRIM 2nd_QUICK SILVER fab balance" xfId="1724" xr:uid="{3CF72333-90DF-4E8A-9EE1-CEB6A1B4C562}"/>
    <cellStyle name="0_Trimslist Winter 09 drop2_OM-Basic program Tee 2009 Organic  revised at production_SPRING 2011 - TRIM 2nd_SPRING - Trim 2nd" xfId="1725" xr:uid="{B1C1ED44-8130-4665-A18C-01A3EA2FA30C}"/>
    <cellStyle name="0_Trimslist Winter 09 drop2_OM-Basic program Tee 2009 Organic  revised at production_SPRING 2011 - TRIM 2nd_SPRING 2011 - TRIM 1st" xfId="1726" xr:uid="{57A9ADA0-9AFE-4F8A-978C-4280E33D7D0F}"/>
    <cellStyle name="0_Trimslist Winter 09 drop2_OM-Basic program Tee 2009 Organic  revised at production_SPRING 2011 - TRIM 2nd_SPRING 2011 - TRIM 2nd" xfId="1727" xr:uid="{577EFBFB-6BC6-4DCA-8418-80ACD84CEB78}"/>
    <cellStyle name="0_Trimslist Winter 09 drop2_OM-Basic program Tee 2009 Organic  revised at production_SPRING 2011 - TRIM 2nd_SS12 Atreebutes fab balance" xfId="1728" xr:uid="{C3716C81-55EF-400C-A248-A6335F34CE8F}"/>
    <cellStyle name="0_Trimslist Winter 09 drop2_OM-Basic program Tee 2009 Organic  revised at production_SS12 Atreebutes fab balance" xfId="1729" xr:uid="{1A13A876-604F-40EE-9B2D-8610753C095E}"/>
    <cellStyle name="0_Trimslist Winter 09 drop2_OM-Basic program Tee 2009 Organic  revised at production_SUMMER 2011 - TRIM UN007" xfId="1730" xr:uid="{7755FF54-9DC1-417A-8CB9-2EA0E92B70DE}"/>
    <cellStyle name="0_Trimslist Winter 09 drop2_OM-Basic program Tee 2009 Organic  revised at production_The composition of fabric" xfId="1731" xr:uid="{81AD4EAF-824F-4284-9B74-24CCB3DF907A}"/>
    <cellStyle name="0_Trimslist Winter 09 drop2_OM-Basic program Tee 2009 Organic  revised at production_Trim balance for Atreebute" xfId="1732" xr:uid="{D05BC3C3-BCE5-4C8A-BAE5-3A471D49D93D}"/>
    <cellStyle name="0_Trimslist Winter 09 drop2_OM-Basic program Tee 2009 Organic  revised at production_Trim balance for Atreebute 1ST" xfId="1733" xr:uid="{7B73EE4F-7EDC-46BD-8192-7412230008B1}"/>
    <cellStyle name="0_Trimslist Winter 09 drop2_OM-Basic program Tee 2009 Organic  revised at production_Trim balance for SS11" xfId="1734" xr:uid="{0A32A168-5394-4AF9-A344-E3BCC04FABA9}"/>
    <cellStyle name="0_Trimslist Winter 09 drop2_OM-Basic program Tee 2009 Organic  revised at production_YKK#135" xfId="1735" xr:uid="{EC6A862E-9112-44FE-8E94-32FD88143679}"/>
    <cellStyle name="0_Trimslist Winter 09 drop2_OM-Basic program Tee 2009 Organic  revised at production_YKK#135 2" xfId="1736" xr:uid="{FABD307C-CD26-447D-9C85-53882A664082}"/>
    <cellStyle name="0_Trimslist Winter 09 drop2_OM-Basic program Tee 2009 Organic  revised at production_YKK#135_PO BAO GIA-DUNG" xfId="1737" xr:uid="{21BF224F-48FD-4C14-BA7B-1D0C3157CCE6}"/>
    <cellStyle name="0_Trimslist Winter 09 drop2_OM-Basic program Tee 2009 Organic  revised at production_YKK#135_SPRING - Trim 2nd" xfId="1738" xr:uid="{AA90C3E5-9A6D-4EA3-97B9-8DD8A4D36236}"/>
    <cellStyle name="0_Trimslist Winter 09 drop2_OM-Basic program Tee 2009 Organic  revised at production_YKK#135_Trim balance for Atreebute" xfId="1739" xr:uid="{AFCFFF60-DB4A-4320-AA91-651B73957500}"/>
    <cellStyle name="0_Trimslist Winter 09 drop2_OM-Basic program Tee 2009 Organic  revised at production_YKK#135_Trim balance for Atreebute 1ST" xfId="1740" xr:uid="{DA3F388C-6E0F-4C9B-914C-6E33A1E43E40}"/>
    <cellStyle name="0_Trimslist Winter 09 drop2_OM-Basic program Tee 2009 Organic 19.5" xfId="1741" xr:uid="{C7AC8A2C-2D34-447C-9416-8402C28D36CB}"/>
    <cellStyle name="0_Trimslist Winter 09 drop2_OM-Basic program Tee 2009 Organic 19.5 2" xfId="1742" xr:uid="{C8B19CE3-1589-46C6-9D5A-729E6EA8C6CA}"/>
    <cellStyle name="0_Trimslist Winter 09 drop2_OM-Basic program Tee 2009 Organic 19.5_Atreebutes fab balance" xfId="1743" xr:uid="{28723D29-D3B2-4FD8-835D-717F32496BB4}"/>
    <cellStyle name="0_Trimslist Winter 09 drop2_OM-Basic program Tee 2009 Organic 19.5_Atreebutes fab balance_AW11 Atreebutes fabric balance sheet" xfId="1744" xr:uid="{88802D07-2739-4F2B-9A28-5093088B10C1}"/>
    <cellStyle name="0_Trimslist Winter 09 drop2_OM-Basic program Tee 2009 Organic 19.5_Atreebutes fab balance_QUICK SILVER fab balance" xfId="1745" xr:uid="{BBD98DC4-6A2A-4803-9931-DC2FB33F2B1E}"/>
    <cellStyle name="0_Trimslist Winter 09 drop2_OM-Basic program Tee 2009 Organic 19.5_Atreebutes fab balance_SPRING - Trim 2nd" xfId="1746" xr:uid="{B2DA955F-6292-4BDF-B351-36A5BA68F4E8}"/>
    <cellStyle name="0_Trimslist Winter 09 drop2_OM-Basic program Tee 2009 Organic 19.5_Atreebutes fab balance_SPRING 2011 - TRIM 1st" xfId="1747" xr:uid="{EBD6F26B-F120-4E6F-A688-BFC862CCB1FD}"/>
    <cellStyle name="0_Trimslist Winter 09 drop2_OM-Basic program Tee 2009 Organic 19.5_Atreebutes fab balance_SPRING 2011 - TRIM 2nd" xfId="1748" xr:uid="{35553354-1582-4671-B89A-374210112E08}"/>
    <cellStyle name="0_Trimslist Winter 09 drop2_OM-Basic program Tee 2009 Organic 19.5_Atreebutes fab balance_SS12 Atreebutes fab balance" xfId="1749" xr:uid="{B190142E-5243-47DF-BC4C-1E8B47343B47}"/>
    <cellStyle name="0_Trimslist Winter 09 drop2_OM-Basic program Tee 2009 Organic 19.5_AW11 Atreebutes fabric balance sheet" xfId="1750" xr:uid="{9A25A7D9-5B09-43A3-A23F-47F8EAE6287B}"/>
    <cellStyle name="0_Trimslist Winter 09 drop2_OM-Basic program Tee 2009 Organic 19.5_Copy of #1542-1-revised quotation (2)" xfId="1751" xr:uid="{F0BBE342-1A80-4EF6-B275-D5E690072CCD}"/>
    <cellStyle name="0_Trimslist Winter 09 drop2_OM-Basic program Tee 2009 Organic 19.5_Copy of the status of KOTAI fabric 21-10" xfId="1752" xr:uid="{43CB11DE-C5AB-4A03-87B8-DD4CAD33B338}"/>
    <cellStyle name="0_Trimslist Winter 09 drop2_OM-Basic program Tee 2009 Organic 19.5_Fabric balance for AW10 pro" xfId="1753" xr:uid="{F90E3CB1-3F48-409F-A8B8-2A4AD979062C}"/>
    <cellStyle name="0_Trimslist Winter 09 drop2_OM-Basic program Tee 2009 Organic 19.5_MA expense (AW10 &amp; SS11)" xfId="1754" xr:uid="{C32A59F1-269F-4B52-ADB6-AFF9BC53FB1A}"/>
    <cellStyle name="0_Trimslist Winter 09 drop2_OM-Basic program Tee 2009 Organic 19.5_MA expense (AW10 &amp; SS11) 2" xfId="1755" xr:uid="{D37F9D99-585B-40D9-9EAE-9BB864BF88D7}"/>
    <cellStyle name="0_Trimslist Winter 09 drop2_OM-Basic program Tee 2009 Organic 19.5_MA expense (AW10 &amp; SS11)_AW11 Atreebutes fabric balance sheet" xfId="1756" xr:uid="{A97324F7-39E3-482A-9003-648AA8874D34}"/>
    <cellStyle name="0_Trimslist Winter 09 drop2_OM-Basic program Tee 2009 Organic 19.5_MA expense (AW10 &amp; SS11)_QUICK SILVER fab balance" xfId="1757" xr:uid="{5711657D-118E-4CA1-A7F5-68148F64CABD}"/>
    <cellStyle name="0_Trimslist Winter 09 drop2_OM-Basic program Tee 2009 Organic 19.5_MA expense (AW10 &amp; SS11)_QUICK SILVER fab balance 2" xfId="1758" xr:uid="{3CDD6BB1-5AA9-4B6A-AE50-281673B0F1B9}"/>
    <cellStyle name="0_Trimslist Winter 09 drop2_OM-Basic program Tee 2009 Organic 19.5_MA expense (AW10 &amp; SS11)_SPRING - Trim 2nd" xfId="1759" xr:uid="{60396F24-33D3-49ED-B305-943B62636409}"/>
    <cellStyle name="0_Trimslist Winter 09 drop2_OM-Basic program Tee 2009 Organic 19.5_MA expense (AW10 &amp; SS11)_SPRING 2011 - TRIM 1st" xfId="1760" xr:uid="{4F12DC76-74CC-4333-9594-4EC509EC441D}"/>
    <cellStyle name="0_Trimslist Winter 09 drop2_OM-Basic program Tee 2009 Organic 19.5_MA expense (AW10 &amp; SS11)_SPRING 2011 - TRIM 2nd" xfId="1761" xr:uid="{FFA216E8-6915-479D-9F0A-BE57FE7FE8BA}"/>
    <cellStyle name="0_Trimslist Winter 09 drop2_OM-Basic program Tee 2009 Organic 19.5_MA expense (AW10 &amp; SS11)_SS12 Atreebutes fab balance" xfId="1762" xr:uid="{337DBE2B-B389-4EDB-85D2-4388086CB8F9}"/>
    <cellStyle name="0_Trimslist Winter 09 drop2_OM-Basic program Tee 2009 Organic 19.5_MA expense (AW10 &amp; SS11)_The composition of fabric" xfId="1763" xr:uid="{EA34FF4E-6FDD-4412-88F3-68DAC741DF02}"/>
    <cellStyle name="0_Trimslist Winter 09 drop2_OM-Basic program Tee 2009 Organic 19.5_PO BAO GIA-DUNG" xfId="1764" xr:uid="{85C9EAA9-4225-4197-B04C-B15A2456C21C}"/>
    <cellStyle name="0_Trimslist Winter 09 drop2_OM-Basic program Tee 2009 Organic 19.5_QUICK SILVER fab balance" xfId="1765" xr:uid="{23FF5365-54AE-47D3-A565-1D54B44786EE}"/>
    <cellStyle name="0_Trimslist Winter 09 drop2_OM-Basic program Tee 2009 Organic 19.5_QUICK SILVER fab balance 2" xfId="1766" xr:uid="{01881800-CBA2-4308-AD4E-05433A73A6BD}"/>
    <cellStyle name="0_Trimslist Winter 09 drop2_OM-Basic program Tee 2009 Organic 19.5_SEASON 01QS - FABRIC 2nd" xfId="1767" xr:uid="{27B5858F-F43B-4EE5-8B29-EB2C2502DEEE}"/>
    <cellStyle name="0_Trimslist Winter 09 drop2_OM-Basic program Tee 2009 Organic 19.5_SPRING - Trim 2nd" xfId="1768" xr:uid="{A81423B4-E7AD-4518-B79B-29D81E0F4D52}"/>
    <cellStyle name="0_Trimslist Winter 09 drop2_OM-Basic program Tee 2009 Organic 19.5_SPRING 2011 - TRIM 1st" xfId="1769" xr:uid="{CAFD344D-457B-4DDE-92BF-C215A113E1F8}"/>
    <cellStyle name="0_Trimslist Winter 09 drop2_OM-Basic program Tee 2009 Organic 19.5_SPRING 2011 - TRIM 2nd" xfId="1770" xr:uid="{BB65DAFC-BF61-45AD-BF84-F4B37A102D8E}"/>
    <cellStyle name="0_Trimslist Winter 09 drop2_OM-Basic program Tee 2009 Organic 19.5_SPRING 2011 - TRIM 2nd_1" xfId="1771" xr:uid="{65A72C49-7546-428F-8D18-84149DDCC21C}"/>
    <cellStyle name="0_Trimslist Winter 09 drop2_OM-Basic program Tee 2009 Organic 19.5_SPRING 2011 - TRIM 2nd_AW11 Atreebutes fabric balance sheet" xfId="1772" xr:uid="{2315876F-3B75-43F0-8C8C-AF4CFE72E76F}"/>
    <cellStyle name="0_Trimslist Winter 09 drop2_OM-Basic program Tee 2009 Organic 19.5_SPRING 2011 - TRIM 2nd_QUICK SILVER fab balance" xfId="1773" xr:uid="{C0C57BC7-3725-4DEF-A4E1-1814BC327EA1}"/>
    <cellStyle name="0_Trimslist Winter 09 drop2_OM-Basic program Tee 2009 Organic 19.5_SPRING 2011 - TRIM 2nd_SPRING - Trim 2nd" xfId="1774" xr:uid="{F215B855-F2AB-420C-AAA1-D117400E3C6A}"/>
    <cellStyle name="0_Trimslist Winter 09 drop2_OM-Basic program Tee 2009 Organic 19.5_SPRING 2011 - TRIM 2nd_SPRING 2011 - TRIM 1st" xfId="1775" xr:uid="{F7C03A68-C39F-4A79-9362-E4A9F852D09E}"/>
    <cellStyle name="0_Trimslist Winter 09 drop2_OM-Basic program Tee 2009 Organic 19.5_SPRING 2011 - TRIM 2nd_SPRING 2011 - TRIM 2nd" xfId="1776" xr:uid="{5DCF9A08-2133-4E8B-BDF9-74B43DE791D4}"/>
    <cellStyle name="0_Trimslist Winter 09 drop2_OM-Basic program Tee 2009 Organic 19.5_SPRING 2011 - TRIM 2nd_SS12 Atreebutes fab balance" xfId="1777" xr:uid="{C946C522-4CDE-4FC1-9100-F653CB818F4C}"/>
    <cellStyle name="0_Trimslist Winter 09 drop2_OM-Basic program Tee 2009 Organic 19.5_SS12 Atreebutes fab balance" xfId="1778" xr:uid="{4207552A-B3F8-4FDF-A0AF-C47AA1C888DE}"/>
    <cellStyle name="0_Trimslist Winter 09 drop2_OM-Basic program Tee 2009 Organic 19.5_SUMMER 2011 - TRIM UN007" xfId="1779" xr:uid="{806167BA-C539-4427-B2C0-A24D7752B5D0}"/>
    <cellStyle name="0_Trimslist Winter 09 drop2_OM-Basic program Tee 2009 Organic 19.5_The composition of fabric" xfId="1780" xr:uid="{33214176-67AB-4B81-A507-75358F2748BD}"/>
    <cellStyle name="0_Trimslist Winter 09 drop2_OM-Basic program Tee 2009 Organic 19.5_Trim balance for Atreebute" xfId="1781" xr:uid="{CFBD93AC-1332-448A-BA14-A4BC7C436288}"/>
    <cellStyle name="0_Trimslist Winter 09 drop2_OM-Basic program Tee 2009 Organic 19.5_Trim balance for Atreebute 1ST" xfId="1782" xr:uid="{166D4421-F5ED-4065-8DF6-D4EF7A5C031A}"/>
    <cellStyle name="0_Trimslist Winter 09 drop2_OM-Basic program Tee 2009 Organic 19.5_Trim balance for SS11" xfId="1783" xr:uid="{8155282E-82CB-4F58-B957-245AFD20496A}"/>
    <cellStyle name="0_Trimslist Winter 09 drop2_OM-Basic program Tee 2009 Organic 19.5_YKK#135" xfId="1784" xr:uid="{6B41FF73-06BA-425B-B4EF-FC955E1A99C3}"/>
    <cellStyle name="0_Trimslist Winter 09 drop2_OM-Basic program Tee 2009 Organic 19.5_YKK#135 2" xfId="1785" xr:uid="{43B55114-9B76-4945-A2F3-A38BD43F63B4}"/>
    <cellStyle name="0_Trimslist Winter 09 drop2_OM-Basic program Tee 2009 Organic 19.5_YKK#135_PO BAO GIA-DUNG" xfId="1786" xr:uid="{AF3CE1C8-6EF6-4B70-A80F-F4D51B77507E}"/>
    <cellStyle name="0_Trimslist Winter 09 drop2_OM-Basic program Tee 2009 Organic 19.5_YKK#135_SPRING - Trim 2nd" xfId="1787" xr:uid="{ECA48E4F-A7F4-4B10-A4A7-9D6B55A0C1BA}"/>
    <cellStyle name="0_Trimslist Winter 09 drop2_OM-Basic program Tee 2009 Organic 19.5_YKK#135_Trim balance for Atreebute" xfId="1788" xr:uid="{4ACDA209-138C-445D-9B8E-4136B15CABB1}"/>
    <cellStyle name="0_Trimslist Winter 09 drop2_OM-Basic program Tee 2009 Organic 19.5_YKK#135_Trim balance for Atreebute 1ST" xfId="1789" xr:uid="{FD14020C-7723-40AB-9468-83D840E08ACC}"/>
    <cellStyle name="0_Trimslist Winter 09 drop2_OM-Basic program Tee 2009 rvsd 18.5" xfId="1790" xr:uid="{E2B3A94B-7AA6-4ECB-8DFA-2C9AE56BC846}"/>
    <cellStyle name="0_Trimslist Winter 09 drop2_OM-Basic program Tee 2009 rvsd 18.5 2" xfId="1791" xr:uid="{35B04695-F03C-4E9B-BAB2-F178C44295DF}"/>
    <cellStyle name="0_Trimslist Winter 09 drop2_OM-Basic program Tee 2009 rvsd 18.5_Atreebutes fab balance" xfId="1792" xr:uid="{A91A7167-88CD-4BD0-AF63-34D2249762B3}"/>
    <cellStyle name="0_Trimslist Winter 09 drop2_OM-Basic program Tee 2009 rvsd 18.5_Atreebutes fab balance_AW11 Atreebutes fabric balance sheet" xfId="1793" xr:uid="{9CA42E77-7292-400E-A56D-82A623663429}"/>
    <cellStyle name="0_Trimslist Winter 09 drop2_OM-Basic program Tee 2009 rvsd 18.5_Atreebutes fab balance_QUICK SILVER fab balance" xfId="1794" xr:uid="{E37912CE-0452-41A0-A55F-FB0336A65ECF}"/>
    <cellStyle name="0_Trimslist Winter 09 drop2_OM-Basic program Tee 2009 rvsd 18.5_Atreebutes fab balance_SPRING - Trim 2nd" xfId="1795" xr:uid="{B2F6B85E-732A-4C78-8861-563363C78CCB}"/>
    <cellStyle name="0_Trimslist Winter 09 drop2_OM-Basic program Tee 2009 rvsd 18.5_Atreebutes fab balance_SPRING 2011 - TRIM 1st" xfId="1796" xr:uid="{314E91DA-21BE-45B7-8DAA-C0E4AAA15E21}"/>
    <cellStyle name="0_Trimslist Winter 09 drop2_OM-Basic program Tee 2009 rvsd 18.5_Atreebutes fab balance_SPRING 2011 - TRIM 2nd" xfId="1797" xr:uid="{7E79BC37-B304-450D-ABE3-CAFE8AB1F680}"/>
    <cellStyle name="0_Trimslist Winter 09 drop2_OM-Basic program Tee 2009 rvsd 18.5_Atreebutes fab balance_SS12 Atreebutes fab balance" xfId="1798" xr:uid="{974B5DAD-9711-4DA9-A1E2-8686317C1175}"/>
    <cellStyle name="0_Trimslist Winter 09 drop2_OM-Basic program Tee 2009 rvsd 18.5_AW11 Atreebutes fabric balance sheet" xfId="1799" xr:uid="{A023F061-365E-4E7D-B61E-CB20D54B42EC}"/>
    <cellStyle name="0_Trimslist Winter 09 drop2_OM-Basic program Tee 2009 rvsd 18.5_Copy of #1542-1-revised quotation (2)" xfId="1800" xr:uid="{64BD17D9-454D-41C8-BCAF-609680A2DF8E}"/>
    <cellStyle name="0_Trimslist Winter 09 drop2_OM-Basic program Tee 2009 rvsd 18.5_Copy of the status of KOTAI fabric 21-10" xfId="1801" xr:uid="{748BAFAF-E623-45B9-BFBE-AA3D03360389}"/>
    <cellStyle name="0_Trimslist Winter 09 drop2_OM-Basic program Tee 2009 rvsd 18.5_Fabric balance for AW10 pro" xfId="1802" xr:uid="{7CA91B24-651F-4673-96A9-69D32A95EE9C}"/>
    <cellStyle name="0_Trimslist Winter 09 drop2_OM-Basic program Tee 2009 rvsd 18.5_MA expense (AW10 &amp; SS11)" xfId="1803" xr:uid="{5747E0A3-09E6-4858-BA2D-F741A4B04566}"/>
    <cellStyle name="0_Trimslist Winter 09 drop2_OM-Basic program Tee 2009 rvsd 18.5_MA expense (AW10 &amp; SS11) 2" xfId="1804" xr:uid="{A5C51A79-AEF3-4273-94AA-4F9B6254DFE8}"/>
    <cellStyle name="0_Trimslist Winter 09 drop2_OM-Basic program Tee 2009 rvsd 18.5_MA expense (AW10 &amp; SS11)_AW11 Atreebutes fabric balance sheet" xfId="1805" xr:uid="{671CEF60-1B18-4172-BD76-A39D5CADD53D}"/>
    <cellStyle name="0_Trimslist Winter 09 drop2_OM-Basic program Tee 2009 rvsd 18.5_MA expense (AW10 &amp; SS11)_QUICK SILVER fab balance" xfId="1806" xr:uid="{E02D208C-C0FB-4131-ACAC-BC46F535B6AE}"/>
    <cellStyle name="0_Trimslist Winter 09 drop2_OM-Basic program Tee 2009 rvsd 18.5_MA expense (AW10 &amp; SS11)_QUICK SILVER fab balance 2" xfId="1807" xr:uid="{B9068D8B-E4A8-4154-BDA1-614AEA9490CA}"/>
    <cellStyle name="0_Trimslist Winter 09 drop2_OM-Basic program Tee 2009 rvsd 18.5_MA expense (AW10 &amp; SS11)_SPRING - Trim 2nd" xfId="1808" xr:uid="{F236DAE4-B473-44B9-97B5-3C4D452EF309}"/>
    <cellStyle name="0_Trimslist Winter 09 drop2_OM-Basic program Tee 2009 rvsd 18.5_MA expense (AW10 &amp; SS11)_SPRING 2011 - TRIM 1st" xfId="1809" xr:uid="{4FD7D190-8C8C-49D2-8FEC-7461C3962880}"/>
    <cellStyle name="0_Trimslist Winter 09 drop2_OM-Basic program Tee 2009 rvsd 18.5_MA expense (AW10 &amp; SS11)_SPRING 2011 - TRIM 2nd" xfId="1810" xr:uid="{49D38496-9B70-4E5F-A3A0-40BB09F42B48}"/>
    <cellStyle name="0_Trimslist Winter 09 drop2_OM-Basic program Tee 2009 rvsd 18.5_MA expense (AW10 &amp; SS11)_SS12 Atreebutes fab balance" xfId="1811" xr:uid="{C6482C63-8FDC-4331-B917-D4BB16489BB3}"/>
    <cellStyle name="0_Trimslist Winter 09 drop2_OM-Basic program Tee 2009 rvsd 18.5_MA expense (AW10 &amp; SS11)_The composition of fabric" xfId="1812" xr:uid="{5B57661A-6E7D-4266-B1CF-C65DDFFA0651}"/>
    <cellStyle name="0_Trimslist Winter 09 drop2_OM-Basic program Tee 2009 rvsd 18.5_PO BAO GIA-DUNG" xfId="1813" xr:uid="{16C5962A-52AD-46FF-9ED9-A6A60BA660A4}"/>
    <cellStyle name="0_Trimslist Winter 09 drop2_OM-Basic program Tee 2009 rvsd 18.5_QUICK SILVER fab balance" xfId="1814" xr:uid="{74CD87BA-4D5F-42BA-AC5D-582EC9229C21}"/>
    <cellStyle name="0_Trimslist Winter 09 drop2_OM-Basic program Tee 2009 rvsd 18.5_QUICK SILVER fab balance 2" xfId="1815" xr:uid="{109E4503-0893-46DC-B3FE-01E9DC3A8879}"/>
    <cellStyle name="0_Trimslist Winter 09 drop2_OM-Basic program Tee 2009 rvsd 18.5_SEASON 01QS - FABRIC 2nd" xfId="1816" xr:uid="{1F29C70D-06DF-4D01-83AC-CC2D7614D297}"/>
    <cellStyle name="0_Trimslist Winter 09 drop2_OM-Basic program Tee 2009 rvsd 18.5_SPRING - Trim 2nd" xfId="1817" xr:uid="{376B452E-46A0-4987-9AC9-9E080C657AEA}"/>
    <cellStyle name="0_Trimslist Winter 09 drop2_OM-Basic program Tee 2009 rvsd 18.5_SPRING 2011 - TRIM 1st" xfId="1818" xr:uid="{7BCD9759-68CD-4939-BB0D-EB312AB51481}"/>
    <cellStyle name="0_Trimslist Winter 09 drop2_OM-Basic program Tee 2009 rvsd 18.5_SPRING 2011 - TRIM 2nd" xfId="1819" xr:uid="{0A8C95C2-DFF5-4767-BE1A-EDF0025EE35D}"/>
    <cellStyle name="0_Trimslist Winter 09 drop2_OM-Basic program Tee 2009 rvsd 18.5_SPRING 2011 - TRIM 2nd_1" xfId="1820" xr:uid="{8C86A26C-D0FB-4667-B931-20F61FF9DFD6}"/>
    <cellStyle name="0_Trimslist Winter 09 drop2_OM-Basic program Tee 2009 rvsd 18.5_SPRING 2011 - TRIM 2nd_AW11 Atreebutes fabric balance sheet" xfId="1821" xr:uid="{8A117DC2-66A8-4A9A-BC8C-152A9E581C79}"/>
    <cellStyle name="0_Trimslist Winter 09 drop2_OM-Basic program Tee 2009 rvsd 18.5_SPRING 2011 - TRIM 2nd_QUICK SILVER fab balance" xfId="1822" xr:uid="{AEF1D200-F427-43F7-8D4A-3191CE181BC2}"/>
    <cellStyle name="0_Trimslist Winter 09 drop2_OM-Basic program Tee 2009 rvsd 18.5_SPRING 2011 - TRIM 2nd_SPRING - Trim 2nd" xfId="1823" xr:uid="{BE987023-0C8E-4E4A-8028-2A874B1B7B27}"/>
    <cellStyle name="0_Trimslist Winter 09 drop2_OM-Basic program Tee 2009 rvsd 18.5_SPRING 2011 - TRIM 2nd_SPRING 2011 - TRIM 1st" xfId="1824" xr:uid="{92713BF0-422D-48DE-AAED-20E777CDAE04}"/>
    <cellStyle name="0_Trimslist Winter 09 drop2_OM-Basic program Tee 2009 rvsd 18.5_SPRING 2011 - TRIM 2nd_SPRING 2011 - TRIM 2nd" xfId="1825" xr:uid="{3B4769FE-661F-4052-8A0E-B4A5E9B759FD}"/>
    <cellStyle name="0_Trimslist Winter 09 drop2_OM-Basic program Tee 2009 rvsd 18.5_SPRING 2011 - TRIM 2nd_SS12 Atreebutes fab balance" xfId="1826" xr:uid="{E339DFB6-FF7C-4260-B557-CA9333B9642C}"/>
    <cellStyle name="0_Trimslist Winter 09 drop2_OM-Basic program Tee 2009 rvsd 18.5_SS12 Atreebutes fab balance" xfId="1827" xr:uid="{AC142079-2B3A-4504-9637-78A6BE8EF326}"/>
    <cellStyle name="0_Trimslist Winter 09 drop2_OM-Basic program Tee 2009 rvsd 18.5_SUMMER 2011 - TRIM UN007" xfId="1828" xr:uid="{272E2383-90EC-4DCF-9713-F8AE5816C106}"/>
    <cellStyle name="0_Trimslist Winter 09 drop2_OM-Basic program Tee 2009 rvsd 18.5_The composition of fabric" xfId="1829" xr:uid="{ADB9B678-206F-4976-AE37-DB60B08A499A}"/>
    <cellStyle name="0_Trimslist Winter 09 drop2_OM-Basic program Tee 2009 rvsd 18.5_Trim balance for Atreebute" xfId="1830" xr:uid="{B8AC6EA5-F7C4-48E8-94E5-C45E37926191}"/>
    <cellStyle name="0_Trimslist Winter 09 drop2_OM-Basic program Tee 2009 rvsd 18.5_Trim balance for Atreebute 1ST" xfId="1831" xr:uid="{B9F78E69-48CD-4E50-9B2B-96FCEE77D725}"/>
    <cellStyle name="0_Trimslist Winter 09 drop2_OM-Basic program Tee 2009 rvsd 18.5_Trim balance for SS11" xfId="1832" xr:uid="{61AC292F-D6BE-4D9B-BF67-FE2561AAB719}"/>
    <cellStyle name="0_Trimslist Winter 09 drop2_OM-Basic program Tee 2009 rvsd 18.5_YKK#135" xfId="1833" xr:uid="{32B9A0A7-9320-4B5A-B784-DF0C306EBAC1}"/>
    <cellStyle name="0_Trimslist Winter 09 drop2_OM-Basic program Tee 2009 rvsd 18.5_YKK#135 2" xfId="1834" xr:uid="{B2463404-1BDA-4429-A7B0-A66E391822F6}"/>
    <cellStyle name="0_Trimslist Winter 09 drop2_OM-Basic program Tee 2009 rvsd 18.5_YKK#135_PO BAO GIA-DUNG" xfId="1835" xr:uid="{B412605B-A93B-4142-BB0A-3DE840A45381}"/>
    <cellStyle name="0_Trimslist Winter 09 drop2_OM-Basic program Tee 2009 rvsd 18.5_YKK#135_SPRING - Trim 2nd" xfId="1836" xr:uid="{9A71AF70-85EA-4AC4-B0C8-EA66E10B49A5}"/>
    <cellStyle name="0_Trimslist Winter 09 drop2_OM-Basic program Tee 2009 rvsd 18.5_YKK#135_Trim balance for Atreebute" xfId="1837" xr:uid="{DA355550-2E29-4E34-B7AB-36BA4E591EB5}"/>
    <cellStyle name="0_Trimslist Winter 09 drop2_OM-Basic program Tee 2009 rvsd 18.5_YKK#135_Trim balance for Atreebute 1ST" xfId="1838" xr:uid="{71F9E47D-B203-4391-9ED1-D4B7B538D6C1}"/>
    <cellStyle name="0_Trimslist Winter 09 drop2_OM-BLANKS W10" xfId="1839" xr:uid="{C0A64E12-6FEA-4A29-8778-7B02004B344C}"/>
    <cellStyle name="0_Trimslist Winter 09 drop2_OM-BLANKS W10 2" xfId="1840" xr:uid="{F85BFEFB-AC6D-443F-A151-B048C21A1255}"/>
    <cellStyle name="0_Trimslist Winter 09 drop2_OM-BLANKS W10- carry over fr S09" xfId="1841" xr:uid="{883E2C26-3D97-4BD4-B0EF-DA4F32F45BC7}"/>
    <cellStyle name="0_Trimslist Winter 09 drop2_OM-BLANKS W10- carry over fr S09 2" xfId="1842" xr:uid="{EA3D5EC5-E4EE-422F-B53C-D969C2D77EAB}"/>
    <cellStyle name="0_Trimslist Winter 09 drop2_OM-BLANKS W10- carry over fr S09_Atreebutes fab balance" xfId="1843" xr:uid="{F1FF8802-9B11-4B3B-B7CF-EA883DD2EAEC}"/>
    <cellStyle name="0_Trimslist Winter 09 drop2_OM-BLANKS W10- carry over fr S09_Atreebutes fab balance_AW11 Atreebutes fabric balance sheet" xfId="1844" xr:uid="{7956D96F-D360-4B89-A84B-AD723E9AFBBB}"/>
    <cellStyle name="0_Trimslist Winter 09 drop2_OM-BLANKS W10- carry over fr S09_Atreebutes fab balance_QUICK SILVER fab balance" xfId="1845" xr:uid="{ABD635A9-B4A2-478D-921C-C2D0C369CD23}"/>
    <cellStyle name="0_Trimslist Winter 09 drop2_OM-BLANKS W10- carry over fr S09_Atreebutes fab balance_SPRING - Trim 2nd" xfId="1846" xr:uid="{DAAD1BF4-9A16-4B4C-9832-B2A660C58CBD}"/>
    <cellStyle name="0_Trimslist Winter 09 drop2_OM-BLANKS W10- carry over fr S09_Atreebutes fab balance_SPRING 2011 - TRIM 1st" xfId="1847" xr:uid="{95678E0F-500D-43C9-950B-12162EEB7A8C}"/>
    <cellStyle name="0_Trimslist Winter 09 drop2_OM-BLANKS W10- carry over fr S09_Atreebutes fab balance_SPRING 2011 - TRIM 2nd" xfId="1848" xr:uid="{E008A753-4217-41A0-89D0-C88900C930F8}"/>
    <cellStyle name="0_Trimslist Winter 09 drop2_OM-BLANKS W10- carry over fr S09_Atreebutes fab balance_SS12 Atreebutes fab balance" xfId="1849" xr:uid="{CD81063E-D70D-4096-8C7B-F4C7E250A15E}"/>
    <cellStyle name="0_Trimslist Winter 09 drop2_OM-BLANKS W10- carry over fr S09_AW11 Atreebutes fabric balance sheet" xfId="1850" xr:uid="{8611CE37-A81E-4435-9CA0-1BFE351F7017}"/>
    <cellStyle name="0_Trimslist Winter 09 drop2_OM-BLANKS W10- carry over fr S09_Copy of #1542-1-revised quotation (2)" xfId="1851" xr:uid="{74610F01-03F0-41BD-B173-AAFAAD3663C5}"/>
    <cellStyle name="0_Trimslist Winter 09 drop2_OM-BLANKS W10- carry over fr S09_Copy of the status of KOTAI fabric 21-10" xfId="1852" xr:uid="{E1AF91F3-7718-43AE-858D-604AE8C405CE}"/>
    <cellStyle name="0_Trimslist Winter 09 drop2_OM-BLANKS W10- carry over fr S09_Fabric balance for AW10 pro" xfId="1853" xr:uid="{A5727A60-8E09-4821-A5FE-D0192C724C43}"/>
    <cellStyle name="0_Trimslist Winter 09 drop2_OM-BLANKS W10- carry over fr S09_MA expense (AW10 &amp; SS11)" xfId="1854" xr:uid="{E733554C-F631-423A-ACD2-ACBEE25E80AF}"/>
    <cellStyle name="0_Trimslist Winter 09 drop2_OM-BLANKS W10- carry over fr S09_MA expense (AW10 &amp; SS11) 2" xfId="1855" xr:uid="{BBFDAF0D-1AA7-40F6-B352-2E6442B515BB}"/>
    <cellStyle name="0_Trimslist Winter 09 drop2_OM-BLANKS W10- carry over fr S09_MA expense (AW10 &amp; SS11)_AW11 Atreebutes fabric balance sheet" xfId="1856" xr:uid="{C8EDEFD6-3992-4F1C-A38B-D9486EAD6F41}"/>
    <cellStyle name="0_Trimslist Winter 09 drop2_OM-BLANKS W10- carry over fr S09_MA expense (AW10 &amp; SS11)_QUICK SILVER fab balance" xfId="1857" xr:uid="{DA07FC1F-D947-4FB9-8944-A341637BAB3E}"/>
    <cellStyle name="0_Trimslist Winter 09 drop2_OM-BLANKS W10- carry over fr S09_MA expense (AW10 &amp; SS11)_QUICK SILVER fab balance 2" xfId="1858" xr:uid="{9BA50252-7BA1-4677-8D9D-62FE4AAC9040}"/>
    <cellStyle name="0_Trimslist Winter 09 drop2_OM-BLANKS W10- carry over fr S09_MA expense (AW10 &amp; SS11)_SPRING - Trim 2nd" xfId="1859" xr:uid="{1DED38AD-E29D-4464-BE4D-A0794EBDF7D2}"/>
    <cellStyle name="0_Trimslist Winter 09 drop2_OM-BLANKS W10- carry over fr S09_MA expense (AW10 &amp; SS11)_SPRING 2011 - TRIM 1st" xfId="1860" xr:uid="{190CAC85-E408-4A66-B99B-51B6A1837442}"/>
    <cellStyle name="0_Trimslist Winter 09 drop2_OM-BLANKS W10- carry over fr S09_MA expense (AW10 &amp; SS11)_SPRING 2011 - TRIM 2nd" xfId="1861" xr:uid="{ADAC59A4-4A61-4D0B-9A74-02FFBE52C275}"/>
    <cellStyle name="0_Trimslist Winter 09 drop2_OM-BLANKS W10- carry over fr S09_MA expense (AW10 &amp; SS11)_SS12 Atreebutes fab balance" xfId="1862" xr:uid="{3DF5E118-A273-4EB9-995E-8E72968B7419}"/>
    <cellStyle name="0_Trimslist Winter 09 drop2_OM-BLANKS W10- carry over fr S09_MA expense (AW10 &amp; SS11)_The composition of fabric" xfId="1863" xr:uid="{B0EE2428-0966-4A7C-8FD2-7B95018DE652}"/>
    <cellStyle name="0_Trimslist Winter 09 drop2_OM-BLANKS W10- carry over fr S09_PO BAO GIA-DUNG" xfId="1864" xr:uid="{15DB3321-E1B8-4173-B654-50D9DAE52A6D}"/>
    <cellStyle name="0_Trimslist Winter 09 drop2_OM-BLANKS W10- carry over fr S09_QUICK SILVER fab balance" xfId="1865" xr:uid="{50DEDAB2-4458-4780-A312-1FF633C813A5}"/>
    <cellStyle name="0_Trimslist Winter 09 drop2_OM-BLANKS W10- carry over fr S09_QUICK SILVER fab balance 2" xfId="1866" xr:uid="{89C097BF-753E-4711-A3C7-96176DAC26F1}"/>
    <cellStyle name="0_Trimslist Winter 09 drop2_OM-BLANKS W10- carry over fr S09_SEASON 01QS - FABRIC 2nd" xfId="1867" xr:uid="{BBC5366C-CE73-4258-A984-E93A74993785}"/>
    <cellStyle name="0_Trimslist Winter 09 drop2_OM-BLANKS W10- carry over fr S09_SPRING - Trim 2nd" xfId="1868" xr:uid="{FDE9B608-6365-44DC-A4D3-C957A599B8DF}"/>
    <cellStyle name="0_Trimslist Winter 09 drop2_OM-BLANKS W10- carry over fr S09_SPRING 2011 - TRIM 1st" xfId="1869" xr:uid="{B63D93CF-23BB-45C2-86CE-BF41DEA55C29}"/>
    <cellStyle name="0_Trimslist Winter 09 drop2_OM-BLANKS W10- carry over fr S09_SPRING 2011 - TRIM 2nd" xfId="1870" xr:uid="{748A261B-CC4F-4C23-B8DE-725416AD003D}"/>
    <cellStyle name="0_Trimslist Winter 09 drop2_OM-BLANKS W10- carry over fr S09_SPRING 2011 - TRIM 2nd_1" xfId="1871" xr:uid="{7F033D08-D2C1-4B15-AF48-CCE4A956CEDC}"/>
    <cellStyle name="0_Trimslist Winter 09 drop2_OM-BLANKS W10- carry over fr S09_SPRING 2011 - TRIM 2nd_AW11 Atreebutes fabric balance sheet" xfId="1872" xr:uid="{B5A9E28C-6F07-4548-B7F5-AA0440A6241A}"/>
    <cellStyle name="0_Trimslist Winter 09 drop2_OM-BLANKS W10- carry over fr S09_SPRING 2011 - TRIM 2nd_QUICK SILVER fab balance" xfId="1873" xr:uid="{CD5DCA90-59D4-4CC6-9208-AC92C7A07018}"/>
    <cellStyle name="0_Trimslist Winter 09 drop2_OM-BLANKS W10- carry over fr S09_SPRING 2011 - TRIM 2nd_SPRING - Trim 2nd" xfId="1874" xr:uid="{31AD3391-4804-4D8D-98D4-C2F63B8BE624}"/>
    <cellStyle name="0_Trimslist Winter 09 drop2_OM-BLANKS W10- carry over fr S09_SPRING 2011 - TRIM 2nd_SPRING 2011 - TRIM 1st" xfId="1875" xr:uid="{9E09E515-77E3-40C3-A00B-CBEA6D9ABE3F}"/>
    <cellStyle name="0_Trimslist Winter 09 drop2_OM-BLANKS W10- carry over fr S09_SPRING 2011 - TRIM 2nd_SPRING 2011 - TRIM 2nd" xfId="1876" xr:uid="{D4539684-84F1-4D40-B39D-70A12858E88D}"/>
    <cellStyle name="0_Trimslist Winter 09 drop2_OM-BLANKS W10- carry over fr S09_SPRING 2011 - TRIM 2nd_SS12 Atreebutes fab balance" xfId="1877" xr:uid="{53CD60D0-4C79-495E-BE84-80BB0BDBF978}"/>
    <cellStyle name="0_Trimslist Winter 09 drop2_OM-BLANKS W10- carry over fr S09_SS12 Atreebutes fab balance" xfId="1878" xr:uid="{DCE84E9C-284E-4121-B936-DB1B389A20E5}"/>
    <cellStyle name="0_Trimslist Winter 09 drop2_OM-BLANKS W10- carry over fr S09_SUMMER 2011 - TRIM UN007" xfId="1879" xr:uid="{30309826-D9BA-4D4A-8A79-57B7933B2420}"/>
    <cellStyle name="0_Trimslist Winter 09 drop2_OM-BLANKS W10- carry over fr S09_The composition of fabric" xfId="1880" xr:uid="{D48640FF-A082-4E2B-9D34-92EBDF9FD7EA}"/>
    <cellStyle name="0_Trimslist Winter 09 drop2_OM-BLANKS W10- carry over fr S09_Trim balance for Atreebute" xfId="1881" xr:uid="{CCAAD91E-A2F2-4F02-A6FA-6DFB1F3F6291}"/>
    <cellStyle name="0_Trimslist Winter 09 drop2_OM-BLANKS W10- carry over fr S09_Trim balance for Atreebute 1ST" xfId="1882" xr:uid="{DF4B436D-E648-4596-95E1-5F35916039D5}"/>
    <cellStyle name="0_Trimslist Winter 09 drop2_OM-BLANKS W10- carry over fr S09_Trim balance for SS11" xfId="1883" xr:uid="{8AA939B8-FA1D-4BC2-B29E-7950F42A2475}"/>
    <cellStyle name="0_Trimslist Winter 09 drop2_OM-BLANKS W10- carry over fr S09_YKK#135" xfId="1884" xr:uid="{AC6D7BA8-6480-49CD-9324-7A8E5D927A92}"/>
    <cellStyle name="0_Trimslist Winter 09 drop2_OM-BLANKS W10- carry over fr S09_YKK#135 2" xfId="1885" xr:uid="{86039CB9-D048-4304-8535-B836B5D6F3CE}"/>
    <cellStyle name="0_Trimslist Winter 09 drop2_OM-BLANKS W10- carry over fr S09_YKK#135_PO BAO GIA-DUNG" xfId="1886" xr:uid="{C202E5F3-AD37-42D5-80B3-7A37ECFC61D0}"/>
    <cellStyle name="0_Trimslist Winter 09 drop2_OM-BLANKS W10- carry over fr S09_YKK#135_SPRING - Trim 2nd" xfId="1887" xr:uid="{C2E40289-49B5-491B-8774-70CAA001A8BB}"/>
    <cellStyle name="0_Trimslist Winter 09 drop2_OM-BLANKS W10- carry over fr S09_YKK#135_Trim balance for Atreebute" xfId="1888" xr:uid="{468078E5-F874-4035-86CE-DDE613FABB16}"/>
    <cellStyle name="0_Trimslist Winter 09 drop2_OM-BLANKS W10- carry over fr S09_YKK#135_Trim balance for Atreebute 1ST" xfId="1889" xr:uid="{8F75296A-8BC5-43FA-9AA9-E126666CACDD}"/>
    <cellStyle name="0_Trimslist Winter 09 drop2_OM-BLANKS W10- Organic" xfId="1890" xr:uid="{14D59CBC-50BC-4655-AFC0-2C71679ADEB5}"/>
    <cellStyle name="0_Trimslist Winter 09 drop2_OM-BLANKS W10- Organic_Atreebutes fab balance" xfId="1891" xr:uid="{54F0C371-5749-4B62-84AF-7AF19EE1E948}"/>
    <cellStyle name="0_Trimslist Winter 09 drop2_OM-BLANKS W10- Organic_SEASON 01QS - FABRIC 2nd" xfId="1892" xr:uid="{4A118EF7-C720-47DF-8853-FEFF902A286C}"/>
    <cellStyle name="0_Trimslist Winter 09 drop2_OM-BLANKS W10- Organic_SPRING 2011 - TRIM 2nd" xfId="1893" xr:uid="{0C88259D-9C99-40F6-9B36-327E6D2378E0}"/>
    <cellStyle name="0_Trimslist Winter 09 drop2_OM-BLANKS W10_Atreebutes fab balance" xfId="1894" xr:uid="{BF38C892-1DB3-4E8E-9E5B-10E6956EE07C}"/>
    <cellStyle name="0_Trimslist Winter 09 drop2_OM-BLANKS W10_Atreebutes fab balance_AW11 Atreebutes fabric balance sheet" xfId="1895" xr:uid="{6FE8F6F9-F844-4578-9DE4-ED96B3AB10B8}"/>
    <cellStyle name="0_Trimslist Winter 09 drop2_OM-BLANKS W10_Atreebutes fab balance_QUICK SILVER fab balance" xfId="1896" xr:uid="{55E5718D-4B48-4B65-9B41-E5F929658E3A}"/>
    <cellStyle name="0_Trimslist Winter 09 drop2_OM-BLANKS W10_Atreebutes fab balance_SPRING - Trim 2nd" xfId="1897" xr:uid="{D5069794-D67D-4348-9E64-6AC3DDA83F3B}"/>
    <cellStyle name="0_Trimslist Winter 09 drop2_OM-BLANKS W10_Atreebutes fab balance_SPRING 2011 - TRIM 1st" xfId="1898" xr:uid="{DDD7B7B8-B892-4D82-A942-DF223AE26C1B}"/>
    <cellStyle name="0_Trimslist Winter 09 drop2_OM-BLANKS W10_Atreebutes fab balance_SPRING 2011 - TRIM 2nd" xfId="1899" xr:uid="{0FDE552B-82DA-4CC4-8A6E-33780E1F5134}"/>
    <cellStyle name="0_Trimslist Winter 09 drop2_OM-BLANKS W10_Atreebutes fab balance_SS12 Atreebutes fab balance" xfId="1900" xr:uid="{07D18904-EEBA-4001-8CC1-8E88FF84E2C7}"/>
    <cellStyle name="0_Trimslist Winter 09 drop2_OM-BLANKS W10_AW11 Atreebutes fabric balance sheet" xfId="1901" xr:uid="{FD9951B6-5DB2-49F6-83C1-6D7AE4774BB9}"/>
    <cellStyle name="0_Trimslist Winter 09 drop2_OM-BLANKS W10_Copy of #1542-1-revised quotation (2)" xfId="1902" xr:uid="{7ABA5B16-0743-424D-9992-6F5C31ACD72F}"/>
    <cellStyle name="0_Trimslist Winter 09 drop2_OM-BLANKS W10_Copy of the status of KOTAI fabric 21-10" xfId="1903" xr:uid="{7869358B-A659-4E5E-961F-8947668A0120}"/>
    <cellStyle name="0_Trimslist Winter 09 drop2_OM-BLANKS W10_Fabric balance for AW10 pro" xfId="1904" xr:uid="{92EF3D56-2DB3-4D38-B77C-3E412E5087AA}"/>
    <cellStyle name="0_Trimslist Winter 09 drop2_OM-BLANKS W10_MA expense (AW10 &amp; SS11)" xfId="1905" xr:uid="{12F4EBCB-9002-4935-91B3-ED33F3D30008}"/>
    <cellStyle name="0_Trimslist Winter 09 drop2_OM-BLANKS W10_MA expense (AW10 &amp; SS11) 2" xfId="1906" xr:uid="{FAF8EBF4-7B8F-4510-9B38-6C1478C50EDA}"/>
    <cellStyle name="0_Trimslist Winter 09 drop2_OM-BLANKS W10_MA expense (AW10 &amp; SS11)_AW11 Atreebutes fabric balance sheet" xfId="1907" xr:uid="{3CEBF1E8-98F2-46C1-80B4-5675622FC6BD}"/>
    <cellStyle name="0_Trimslist Winter 09 drop2_OM-BLANKS W10_MA expense (AW10 &amp; SS11)_QUICK SILVER fab balance" xfId="1908" xr:uid="{ACD03D1E-0B72-47C3-952B-C726252C8978}"/>
    <cellStyle name="0_Trimslist Winter 09 drop2_OM-BLANKS W10_MA expense (AW10 &amp; SS11)_QUICK SILVER fab balance 2" xfId="1909" xr:uid="{15231CE7-A4A3-4807-86B9-59DB10EEFC07}"/>
    <cellStyle name="0_Trimslist Winter 09 drop2_OM-BLANKS W10_MA expense (AW10 &amp; SS11)_SPRING - Trim 2nd" xfId="1910" xr:uid="{37D1831B-62D5-4F92-8F6A-D71DC816B344}"/>
    <cellStyle name="0_Trimslist Winter 09 drop2_OM-BLANKS W10_MA expense (AW10 &amp; SS11)_SPRING 2011 - TRIM 1st" xfId="1911" xr:uid="{8ACA7DA8-90B6-48EF-A1B6-7D4A4FD24DF2}"/>
    <cellStyle name="0_Trimslist Winter 09 drop2_OM-BLANKS W10_MA expense (AW10 &amp; SS11)_SPRING 2011 - TRIM 2nd" xfId="1912" xr:uid="{333CADEA-98EE-4CB0-A23F-275433288975}"/>
    <cellStyle name="0_Trimslist Winter 09 drop2_OM-BLANKS W10_MA expense (AW10 &amp; SS11)_SS12 Atreebutes fab balance" xfId="1913" xr:uid="{DE9FFCC2-3360-490C-A439-F53C955A8625}"/>
    <cellStyle name="0_Trimslist Winter 09 drop2_OM-BLANKS W10_MA expense (AW10 &amp; SS11)_The composition of fabric" xfId="1914" xr:uid="{EDD32E55-AF89-498F-A787-46B3BBA051E4}"/>
    <cellStyle name="0_Trimslist Winter 09 drop2_OM-BLANKS W10_PO BAO GIA-DUNG" xfId="1915" xr:uid="{B31810DD-40B2-4307-B0E9-AD0EEC9D5541}"/>
    <cellStyle name="0_Trimslist Winter 09 drop2_OM-BLANKS W10_QUICK SILVER fab balance" xfId="1916" xr:uid="{75805C8C-0EFC-4693-A38D-8E7590D6EDF4}"/>
    <cellStyle name="0_Trimslist Winter 09 drop2_OM-BLANKS W10_QUICK SILVER fab balance 2" xfId="1917" xr:uid="{513CFEF5-3AD0-4288-A01D-19C00FE15C69}"/>
    <cellStyle name="0_Trimslist Winter 09 drop2_OM-BLANKS W10_SEASON 01QS - FABRIC 2nd" xfId="1918" xr:uid="{40EC26D4-7F13-4662-8C23-F64FFD566C75}"/>
    <cellStyle name="0_Trimslist Winter 09 drop2_OM-BLANKS W10_SPRING - Trim 2nd" xfId="1919" xr:uid="{D776B676-761A-46D8-91EA-D84234A4BAC2}"/>
    <cellStyle name="0_Trimslist Winter 09 drop2_OM-BLANKS W10_SPRING 2011 - TRIM 1st" xfId="1920" xr:uid="{24BF5553-3DD2-4FB3-B3B4-AAF1BA1677AE}"/>
    <cellStyle name="0_Trimslist Winter 09 drop2_OM-BLANKS W10_SPRING 2011 - TRIM 2nd" xfId="1921" xr:uid="{16E58FDC-8D6B-4BBB-BE30-54ADA40C1CCD}"/>
    <cellStyle name="0_Trimslist Winter 09 drop2_OM-BLANKS W10_SPRING 2011 - TRIM 2nd_1" xfId="1922" xr:uid="{C72E8E0D-154C-4663-9F65-11BC44D6FDA0}"/>
    <cellStyle name="0_Trimslist Winter 09 drop2_OM-BLANKS W10_SPRING 2011 - TRIM 2nd_AW11 Atreebutes fabric balance sheet" xfId="1923" xr:uid="{7A596FB5-8160-4CA6-8535-DB9B525011AA}"/>
    <cellStyle name="0_Trimslist Winter 09 drop2_OM-BLANKS W10_SPRING 2011 - TRIM 2nd_QUICK SILVER fab balance" xfId="1924" xr:uid="{AF56E01D-EA21-4284-97A3-52F3EFC5A3FC}"/>
    <cellStyle name="0_Trimslist Winter 09 drop2_OM-BLANKS W10_SPRING 2011 - TRIM 2nd_SPRING - Trim 2nd" xfId="1925" xr:uid="{0CE47219-8D84-4F06-891C-7F01799BC1F2}"/>
    <cellStyle name="0_Trimslist Winter 09 drop2_OM-BLANKS W10_SPRING 2011 - TRIM 2nd_SPRING 2011 - TRIM 1st" xfId="1926" xr:uid="{4578F383-665B-4ACB-B99C-F56F02044F14}"/>
    <cellStyle name="0_Trimslist Winter 09 drop2_OM-BLANKS W10_SPRING 2011 - TRIM 2nd_SPRING 2011 - TRIM 2nd" xfId="1927" xr:uid="{B58CCC0A-1552-4B7C-893C-1C9F07101950}"/>
    <cellStyle name="0_Trimslist Winter 09 drop2_OM-BLANKS W10_SPRING 2011 - TRIM 2nd_SS12 Atreebutes fab balance" xfId="1928" xr:uid="{6845358C-8E93-4BE2-86DC-7DB3AB938CE4}"/>
    <cellStyle name="0_Trimslist Winter 09 drop2_OM-BLANKS W10_SS12 Atreebutes fab balance" xfId="1929" xr:uid="{8129FEB5-7784-4023-9E98-A590B0010B2B}"/>
    <cellStyle name="0_Trimslist Winter 09 drop2_OM-BLANKS W10_SUMMER 2011 - TRIM UN007" xfId="1930" xr:uid="{9A220649-B1A3-43DA-A6AC-CF2E6766CC45}"/>
    <cellStyle name="0_Trimslist Winter 09 drop2_OM-BLANKS W10_The composition of fabric" xfId="1931" xr:uid="{2F773AB2-2243-425E-9721-C72E1A2BE374}"/>
    <cellStyle name="0_Trimslist Winter 09 drop2_OM-BLANKS W10_Trim balance for Atreebute" xfId="1932" xr:uid="{728BB29A-8CB9-49C8-9F4F-283EAD227696}"/>
    <cellStyle name="0_Trimslist Winter 09 drop2_OM-BLANKS W10_Trim balance for Atreebute 1ST" xfId="1933" xr:uid="{CF74311C-C1C9-4D73-BD8D-78D38343C8CC}"/>
    <cellStyle name="0_Trimslist Winter 09 drop2_OM-BLANKS W10_Trim balance for SS11" xfId="1934" xr:uid="{CAD0196B-52DB-4964-A1AE-C3FD1197A03A}"/>
    <cellStyle name="0_Trimslist Winter 09 drop2_OM-BLANKS W10_YKK#135" xfId="1935" xr:uid="{AA9570DF-3DD0-4B61-B6A0-16B0D3A840FF}"/>
    <cellStyle name="0_Trimslist Winter 09 drop2_OM-BLANKS W10_YKK#135 2" xfId="1936" xr:uid="{204D206A-C69C-46B6-9406-3D9F5666D4CD}"/>
    <cellStyle name="0_Trimslist Winter 09 drop2_OM-BLANKS W10_YKK#135_PO BAO GIA-DUNG" xfId="1937" xr:uid="{4C8E7EEC-B252-40DF-A38C-D6DAB196308F}"/>
    <cellStyle name="0_Trimslist Winter 09 drop2_OM-BLANKS W10_YKK#135_SPRING - Trim 2nd" xfId="1938" xr:uid="{1CBC2CB4-AD83-4374-8F9E-A99478A94A3F}"/>
    <cellStyle name="0_Trimslist Winter 09 drop2_OM-BLANKS W10_YKK#135_Trim balance for Atreebute" xfId="1939" xr:uid="{5D5C9F1C-1AD9-4D47-8BE6-2442FE2F1EDF}"/>
    <cellStyle name="0_Trimslist Winter 09 drop2_OM-BLANKS W10_YKK#135_Trim balance for Atreebute 1ST" xfId="1940" xr:uid="{1D8EEB40-ED07-4421-A6EC-232167B6F035}"/>
    <cellStyle name="0_Trimslist Winter 09 drop2_QUICK SILVER fab balance" xfId="1941" xr:uid="{D76AFCD9-5C5B-4E36-97EF-3B2CD86BB3A5}"/>
    <cellStyle name="0_Trimslist Winter 09 drop2_SEASON 01QS - FABRIC 2nd" xfId="1942" xr:uid="{63D78ABD-49AB-45BE-AB0D-C9FEC261DB4E}"/>
    <cellStyle name="0_Trimslist Winter 09 drop2_SPRING - Trim 2nd" xfId="1943" xr:uid="{1949BB36-84BE-42AC-96DA-9782E124D50E}"/>
    <cellStyle name="0_Trimslist Winter 09 drop2_SPRING 2011 - TRIM" xfId="1944" xr:uid="{5069842D-111B-4972-98D4-E209635B9B47}"/>
    <cellStyle name="0_Trimslist Winter 09 drop2_SPRING 2011 - TRIM 1st" xfId="1945" xr:uid="{29D8A34B-F876-414E-B8E7-79759AFB5C8E}"/>
    <cellStyle name="0_Trimslist Winter 09 drop2_SPRING 2011 - TRIM 2nd" xfId="1946" xr:uid="{002B42CC-F25F-4EF3-9F60-E58B131BC420}"/>
    <cellStyle name="0_Trimslist Winter 09 drop2_Trim balance for Atreebute" xfId="1947" xr:uid="{F97797E6-FDC6-422E-951B-32CFF4E1307F}"/>
    <cellStyle name="0_Trimslist Winter 09 drop2_W'10 &amp; Blanks W10- Pre costing" xfId="1948" xr:uid="{6430AED4-86B8-4401-BA36-1B65F6D8EA02}"/>
    <cellStyle name="0_Trimslist Winter 09 drop2_W'10 &amp; Blanks W10- Pre costing 2" xfId="1949" xr:uid="{C8082438-0958-49B0-A7EA-C276CE84BA21}"/>
    <cellStyle name="0_Trimslist Winter 09 drop2_W'10 &amp; Blanks W10- Pre costing_Atreebutes fab balance" xfId="1950" xr:uid="{9A74DF5F-EDD3-47B1-8FC6-25BCF4AE0C8B}"/>
    <cellStyle name="0_Trimslist Winter 09 drop2_W'10 &amp; Blanks W10- Pre costing_Atreebutes fab balance_AW11 Atreebutes fabric balance sheet" xfId="1951" xr:uid="{43C44029-8BF3-417F-B3B0-6C23EB3EAC41}"/>
    <cellStyle name="0_Trimslist Winter 09 drop2_W'10 &amp; Blanks W10- Pre costing_Atreebutes fab balance_QUICK SILVER fab balance" xfId="1952" xr:uid="{45A635FA-AF56-4041-B595-4D0BCD9DBBED}"/>
    <cellStyle name="0_Trimslist Winter 09 drop2_W'10 &amp; Blanks W10- Pre costing_Atreebutes fab balance_SPRING - Trim 2nd" xfId="1953" xr:uid="{6DF5A652-ECD6-4F70-A1C1-F1EECA41551A}"/>
    <cellStyle name="0_Trimslist Winter 09 drop2_W'10 &amp; Blanks W10- Pre costing_Atreebutes fab balance_SPRING 2011 - TRIM 1st" xfId="1954" xr:uid="{0CA0C4E4-2F6B-4CCF-97EB-B3473E04DC5D}"/>
    <cellStyle name="0_Trimslist Winter 09 drop2_W'10 &amp; Blanks W10- Pre costing_Atreebutes fab balance_SPRING 2011 - TRIM 2nd" xfId="1955" xr:uid="{B2385EA9-B402-494E-896E-DDC1B9C6F217}"/>
    <cellStyle name="0_Trimslist Winter 09 drop2_W'10 &amp; Blanks W10- Pre costing_Atreebutes fab balance_SS12 Atreebutes fab balance" xfId="1956" xr:uid="{EDA2DD17-6F46-41A6-BA6E-66E72754EDE5}"/>
    <cellStyle name="0_Trimslist Winter 09 drop2_W'10 &amp; Blanks W10- Pre costing_AW11 Atreebutes fabric balance sheet" xfId="1957" xr:uid="{74DB8A42-AEFE-4E4D-A4AD-71343BAFBB40}"/>
    <cellStyle name="0_Trimslist Winter 09 drop2_W'10 &amp; Blanks W10- Pre costing_Copy of #1542-1-revised quotation (2)" xfId="1958" xr:uid="{C094E7F6-A785-4D9F-B75C-2249C6F113FB}"/>
    <cellStyle name="0_Trimslist Winter 09 drop2_W'10 &amp; Blanks W10- Pre costing_Copy of the status of KOTAI fabric 21-10" xfId="1959" xr:uid="{2F016BAE-3D7D-4505-9957-691313F7B620}"/>
    <cellStyle name="0_Trimslist Winter 09 drop2_W'10 &amp; Blanks W10- Pre costing_Fabric balance for AW10 pro" xfId="1960" xr:uid="{FB14EBAE-630B-4F77-A721-B1F81D751E1E}"/>
    <cellStyle name="0_Trimslist Winter 09 drop2_W'10 &amp; Blanks W10- Pre costing_MA expense (AW10 &amp; SS11)" xfId="1961" xr:uid="{8519497A-F52C-480B-9B08-3DD28C0D41A9}"/>
    <cellStyle name="0_Trimslist Winter 09 drop2_W'10 &amp; Blanks W10- Pre costing_MA expense (AW10 &amp; SS11) 2" xfId="1962" xr:uid="{7A92783B-A9BC-4D36-ACA9-17214BB20ADC}"/>
    <cellStyle name="0_Trimslist Winter 09 drop2_W'10 &amp; Blanks W10- Pre costing_MA expense (AW10 &amp; SS11)_AW11 Atreebutes fabric balance sheet" xfId="1963" xr:uid="{AE4306BE-DAD8-46F6-B278-73B52787AF3D}"/>
    <cellStyle name="0_Trimslist Winter 09 drop2_W'10 &amp; Blanks W10- Pre costing_MA expense (AW10 &amp; SS11)_QUICK SILVER fab balance" xfId="1964" xr:uid="{1B3BCEE9-DBFA-4017-BD3D-7DA26F98B32F}"/>
    <cellStyle name="0_Trimslist Winter 09 drop2_W'10 &amp; Blanks W10- Pre costing_MA expense (AW10 &amp; SS11)_QUICK SILVER fab balance 2" xfId="1965" xr:uid="{FC392E16-E96B-4515-8666-197769D500C2}"/>
    <cellStyle name="0_Trimslist Winter 09 drop2_W'10 &amp; Blanks W10- Pre costing_MA expense (AW10 &amp; SS11)_SPRING - Trim 2nd" xfId="1966" xr:uid="{ADA7C52E-621F-44A6-A943-406B1E400FC3}"/>
    <cellStyle name="0_Trimslist Winter 09 drop2_W'10 &amp; Blanks W10- Pre costing_MA expense (AW10 &amp; SS11)_SPRING 2011 - TRIM 1st" xfId="1967" xr:uid="{47B0E6D7-E3DE-41ED-A964-2FE28F0D1D4E}"/>
    <cellStyle name="0_Trimslist Winter 09 drop2_W'10 &amp; Blanks W10- Pre costing_MA expense (AW10 &amp; SS11)_SPRING 2011 - TRIM 2nd" xfId="1968" xr:uid="{5D7BA791-56F7-4BA5-9162-6AB5F8C25FB5}"/>
    <cellStyle name="0_Trimslist Winter 09 drop2_W'10 &amp; Blanks W10- Pre costing_MA expense (AW10 &amp; SS11)_SS12 Atreebutes fab balance" xfId="1969" xr:uid="{C20E050E-3066-44ED-A999-2DDDBED82641}"/>
    <cellStyle name="0_Trimslist Winter 09 drop2_W'10 &amp; Blanks W10- Pre costing_MA expense (AW10 &amp; SS11)_The composition of fabric" xfId="1970" xr:uid="{7ED009AB-83FC-4A19-8848-E9DB9C643AF7}"/>
    <cellStyle name="0_Trimslist Winter 09 drop2_W'10 &amp; Blanks W10- Pre costing_PO BAO GIA-DUNG" xfId="1971" xr:uid="{B33EA371-10B8-4A3F-B295-93AAAF7D6862}"/>
    <cellStyle name="0_Trimslist Winter 09 drop2_W'10 &amp; Blanks W10- Pre costing_QUICK SILVER fab balance" xfId="1972" xr:uid="{A3210A38-F9D5-4CFB-B9FF-533388743A4E}"/>
    <cellStyle name="0_Trimslist Winter 09 drop2_W'10 &amp; Blanks W10- Pre costing_QUICK SILVER fab balance 2" xfId="1973" xr:uid="{85EE28C7-0D2B-45D5-9ECB-72A089004FD7}"/>
    <cellStyle name="0_Trimslist Winter 09 drop2_W'10 &amp; Blanks W10- Pre costing_SEASON 01QS - FABRIC 2nd" xfId="1974" xr:uid="{6898F260-8100-4C43-8346-BE11ABFFDA04}"/>
    <cellStyle name="0_Trimslist Winter 09 drop2_W'10 &amp; Blanks W10- Pre costing_SPRING - Trim 2nd" xfId="1975" xr:uid="{E74EEB96-4203-4753-BBD3-234D7B0CBCC3}"/>
    <cellStyle name="0_Trimslist Winter 09 drop2_W'10 &amp; Blanks W10- Pre costing_SPRING 2011 - TRIM 1st" xfId="1976" xr:uid="{68ABE422-F10E-4547-864D-8BB7616E1FF5}"/>
    <cellStyle name="0_Trimslist Winter 09 drop2_W'10 &amp; Blanks W10- Pre costing_SPRING 2011 - TRIM 2nd" xfId="1977" xr:uid="{39C78114-C9EB-49DF-93E8-8A46B4B0343F}"/>
    <cellStyle name="0_Trimslist Winter 09 drop2_W'10 &amp; Blanks W10- Pre costing_SPRING 2011 - TRIM 2nd_1" xfId="1978" xr:uid="{A8F55FEA-A4CB-42DB-94A1-B5F19E4EB710}"/>
    <cellStyle name="0_Trimslist Winter 09 drop2_W'10 &amp; Blanks W10- Pre costing_SPRING 2011 - TRIM 2nd_AW11 Atreebutes fabric balance sheet" xfId="1979" xr:uid="{EACF1D83-4E0B-43D7-B165-1A8E29AE19C4}"/>
    <cellStyle name="0_Trimslist Winter 09 drop2_W'10 &amp; Blanks W10- Pre costing_SPRING 2011 - TRIM 2nd_QUICK SILVER fab balance" xfId="1980" xr:uid="{E32C9552-A846-4B20-B4E4-71B3E2905295}"/>
    <cellStyle name="0_Trimslist Winter 09 drop2_W'10 &amp; Blanks W10- Pre costing_SPRING 2011 - TRIM 2nd_SPRING - Trim 2nd" xfId="1981" xr:uid="{8644CC48-1A4C-4355-A960-6C7F83D7252D}"/>
    <cellStyle name="0_Trimslist Winter 09 drop2_W'10 &amp; Blanks W10- Pre costing_SPRING 2011 - TRIM 2nd_SPRING 2011 - TRIM 1st" xfId="1982" xr:uid="{E93A7B0A-8B21-4E96-A757-B74C5DF8A63A}"/>
    <cellStyle name="0_Trimslist Winter 09 drop2_W'10 &amp; Blanks W10- Pre costing_SPRING 2011 - TRIM 2nd_SPRING 2011 - TRIM 2nd" xfId="1983" xr:uid="{B61EF4DD-36BD-4F81-BA5B-63A3C6A2448A}"/>
    <cellStyle name="0_Trimslist Winter 09 drop2_W'10 &amp; Blanks W10- Pre costing_SPRING 2011 - TRIM 2nd_SS12 Atreebutes fab balance" xfId="1984" xr:uid="{352BCDD7-3E44-4202-BB36-1B24102C2FA7}"/>
    <cellStyle name="0_Trimslist Winter 09 drop2_W'10 &amp; Blanks W10- Pre costing_SS12 Atreebutes fab balance" xfId="1985" xr:uid="{4631A886-682C-436A-A7C1-E6706202E40E}"/>
    <cellStyle name="0_Trimslist Winter 09 drop2_W'10 &amp; Blanks W10- Pre costing_SUMMER 2011 - TRIM UN007" xfId="1986" xr:uid="{8A33885B-460A-4FBC-BF3A-E6ACEA274235}"/>
    <cellStyle name="0_Trimslist Winter 09 drop2_W'10 &amp; Blanks W10- Pre costing_The composition of fabric" xfId="1987" xr:uid="{588B4784-1D3E-44EC-949F-04EC29C744A5}"/>
    <cellStyle name="0_Trimslist Winter 09 drop2_W'10 &amp; Blanks W10- Pre costing_Trim balance for Atreebute" xfId="1988" xr:uid="{BBFD4077-1CDA-4F43-93E1-800216467917}"/>
    <cellStyle name="0_Trimslist Winter 09 drop2_W'10 &amp; Blanks W10- Pre costing_Trim balance for Atreebute 1ST" xfId="1989" xr:uid="{1F8CEAB8-91D9-4A31-B475-A472C52B6BA6}"/>
    <cellStyle name="0_Trimslist Winter 09 drop2_W'10 &amp; Blanks W10- Pre costing_Trim balance for SS11" xfId="1990" xr:uid="{89CB6471-2496-43BE-BEA0-179B7BAEE320}"/>
    <cellStyle name="0_Trimslist Winter 09 drop2_W'10 &amp; Blanks W10- Pre costing_YKK#135" xfId="1991" xr:uid="{76679CEA-987B-4F30-B1EB-29636015BBD1}"/>
    <cellStyle name="0_Trimslist Winter 09 drop2_W'10 &amp; Blanks W10- Pre costing_YKK#135 2" xfId="1992" xr:uid="{B7B5BE97-A56F-4290-B95A-0D51B3AE1FDD}"/>
    <cellStyle name="0_Trimslist Winter 09 drop2_W'10 &amp; Blanks W10- Pre costing_YKK#135_PO BAO GIA-DUNG" xfId="1993" xr:uid="{2E98E4D6-5086-494E-ACD7-522E7E13E3AE}"/>
    <cellStyle name="0_Trimslist Winter 09 drop2_W'10 &amp; Blanks W10- Pre costing_YKK#135_SPRING - Trim 2nd" xfId="1994" xr:uid="{617D161B-97A2-417E-9369-D57E0CD1B28A}"/>
    <cellStyle name="0_Trimslist Winter 09 drop2_W'10 &amp; Blanks W10- Pre costing_YKK#135_Trim balance for Atreebute" xfId="1995" xr:uid="{CD454A5A-A6AC-4C81-9271-7B5908096148}"/>
    <cellStyle name="0_Trimslist Winter 09 drop2_W'10 &amp; Blanks W10- Pre costing_YKK#135_Trim balance for Atreebute 1ST" xfId="1996" xr:uid="{FE284B22-BFD0-4955-80F6-C48DF66A5E44}"/>
    <cellStyle name="0_W09 production" xfId="1997" xr:uid="{DDE79A87-FC25-42E9-AD60-53F3CEEFD7EC}"/>
    <cellStyle name="0_W09 production_Atreebutes fab balance" xfId="1998" xr:uid="{5FD603DE-F1A1-4A8B-B10B-35E28C6793D8}"/>
    <cellStyle name="0_W09 production_fabric list EU Winter 09" xfId="1999" xr:uid="{1EDDAE53-52FE-437D-8ADB-5AD5394AAC03}"/>
    <cellStyle name="0_W09 production_fabric list EU Winter 09_Atreebutes fab balance" xfId="2000" xr:uid="{5B7144C4-58A4-411A-A5B1-E3B31D865204}"/>
    <cellStyle name="0_W09 production_fabric list EU Winter 09_SEASON 01QS - FABRIC 2nd" xfId="2001" xr:uid="{239B9555-042D-4164-A9CE-293C9F7A7D29}"/>
    <cellStyle name="0_W09 production_fabric list EU Winter 09_SPRING 2011 - TRIM 2nd" xfId="2002" xr:uid="{9BAF08A9-6236-41A8-AC8C-645EB49909EC}"/>
    <cellStyle name="0_W09 production_fabric list Summer09 prod- Drop 3" xfId="2003" xr:uid="{6C7E9293-3E92-4878-B05A-4F1AF7D92EC8}"/>
    <cellStyle name="0_W09 production_fabric list Summer09 prod- Drop 3_Atreebutes fab balance" xfId="2004" xr:uid="{8F241350-8A72-413A-92D0-BD731F66EAF7}"/>
    <cellStyle name="0_W09 production_fabric list Summer09 prod- Drop 3_SEASON 01QS - FABRIC 2nd" xfId="2005" xr:uid="{8CC8DD7A-6A59-4B0C-9004-F6FE2062C47F}"/>
    <cellStyle name="0_W09 production_fabric list Summer09 prod- Drop 3_SPRING 2011 - TRIM 2nd" xfId="2006" xr:uid="{10F86CB7-FF70-42F5-8B5E-5AABF5BC4A6F}"/>
    <cellStyle name="0_W09 production_fabric list Summer09 prod- Drop2" xfId="2007" xr:uid="{2357BBA6-9481-442A-8682-A61CBF843611}"/>
    <cellStyle name="0_W09 production_fabric list Summer09 prod- Drop2_Atreebutes fab balance" xfId="2008" xr:uid="{3228189B-D7D8-4981-BCF5-D8269CB550D2}"/>
    <cellStyle name="0_W09 production_fabric list Summer09 prod- Drop2_SEASON 01QS - FABRIC 2nd" xfId="2009" xr:uid="{D64CB28A-A58C-4868-A353-89DD2C716FD1}"/>
    <cellStyle name="0_W09 production_fabric list Summer09 prod- Drop2_SPRING 2011 - TRIM 2nd" xfId="2010" xr:uid="{AF3990CF-A0D0-476E-921B-0ABF47B6A4A1}"/>
    <cellStyle name="0_W09 production_SEASON 01QS - FABRIC 2nd" xfId="2011" xr:uid="{8975FEE6-38EB-45D4-BCC4-6C45D17235D0}"/>
    <cellStyle name="0_W09 production_SPRING 2011 - TRIM 2nd" xfId="2012" xr:uid="{662C4764-DAF9-4CD5-82E3-9595D7FEFE74}"/>
    <cellStyle name="1" xfId="2013" xr:uid="{15E6D1D6-45E4-4A8D-BB75-E2BFC0A78351}"/>
    <cellStyle name="1 2" xfId="2014" xr:uid="{6643D2E6-D52E-4946-BF1B-8F9AAE348C33}"/>
    <cellStyle name="1 3" xfId="2015" xr:uid="{5B43B467-17F3-4418-AD8F-48728FABF95F}"/>
    <cellStyle name="1 4" xfId="2016" xr:uid="{0E2D284B-CBC1-41C7-B6D8-D4FC520A6408}"/>
    <cellStyle name="¹éºÐÀ²_±âÅ¸" xfId="2017" xr:uid="{23158DD5-CCD0-4A7E-8F81-91D334A6DD3D}"/>
    <cellStyle name="2" xfId="2018" xr:uid="{335DC575-9D10-441D-961F-58B39CBF828A}"/>
    <cellStyle name="2 2" xfId="2019" xr:uid="{A92CC39F-BCD7-4CFC-9A43-42DF74138936}"/>
    <cellStyle name="2 3" xfId="2020" xr:uid="{80B6D061-C812-4534-82E8-8621D8A6BDAA}"/>
    <cellStyle name="2 4" xfId="2021" xr:uid="{AE0EB42B-FB2A-41BC-AF6E-06A1DB12A45D}"/>
    <cellStyle name="20 % - Accent1" xfId="2022" xr:uid="{436F5500-742D-4B02-95D3-F847CE44F624}"/>
    <cellStyle name="20 % - Accent1 2" xfId="2023" xr:uid="{191222C1-46E5-43B4-819F-AFF843AEE188}"/>
    <cellStyle name="20 % - Accent1 2 2" xfId="2024" xr:uid="{0E60FE6A-5434-4432-89BF-8458D5F6B862}"/>
    <cellStyle name="20 % - Accent1 3" xfId="2025" xr:uid="{0D1EFCBE-DA5B-48BC-861F-118B3BD54374}"/>
    <cellStyle name="20 % - Accent2" xfId="2026" xr:uid="{4A93F663-0BF0-4216-811E-AAA3425D6EC9}"/>
    <cellStyle name="20 % - Accent2 2" xfId="2027" xr:uid="{92AD8508-7539-481C-A59F-84CCE4268E23}"/>
    <cellStyle name="20 % - Accent2 2 2" xfId="2028" xr:uid="{74848378-B036-4D17-9DAD-1042A77DC97A}"/>
    <cellStyle name="20 % - Accent2 3" xfId="2029" xr:uid="{6B6281AF-359A-456B-BC24-0CC1BA295AFE}"/>
    <cellStyle name="20 % - Accent3" xfId="2030" xr:uid="{71B9CBD6-2EAF-4D72-8A0D-4ADE3432C2C8}"/>
    <cellStyle name="20 % - Accent3 2" xfId="2031" xr:uid="{269D4A71-1EA9-447D-81B3-02DF4EABEA03}"/>
    <cellStyle name="20 % - Accent3 2 2" xfId="2032" xr:uid="{F95BCDF9-A7FC-43AD-A894-C3948698D747}"/>
    <cellStyle name="20 % - Accent3 3" xfId="2033" xr:uid="{4B497A41-F04A-4DE4-8244-EA7A54C02601}"/>
    <cellStyle name="20 % - Accent4" xfId="2034" xr:uid="{3EA0C095-9A10-4F1B-9AEC-1C1E39CE717B}"/>
    <cellStyle name="20 % - Accent4 2" xfId="2035" xr:uid="{2774B8CA-FD66-4555-A670-21F5D2B98C1F}"/>
    <cellStyle name="20 % - Accent4 2 2" xfId="2036" xr:uid="{FB8C1721-E439-4AB6-92D1-818FFFB96AC2}"/>
    <cellStyle name="20 % - Accent4 3" xfId="2037" xr:uid="{2632F0C6-996E-4C44-8CBF-44BFE011033B}"/>
    <cellStyle name="20 % - Accent5" xfId="2038" xr:uid="{659A146C-0DE9-4889-9CA0-8A4D2CBFDFBA}"/>
    <cellStyle name="20 % - Accent5 2" xfId="2039" xr:uid="{5B2ACA5B-59C7-48B1-8158-0E1822431787}"/>
    <cellStyle name="20 % - Accent5 2 2" xfId="2040" xr:uid="{2FC876B9-D96A-4A37-B379-9BDA8EA43132}"/>
    <cellStyle name="20 % - Accent5 3" xfId="2041" xr:uid="{86695DD9-8882-46C9-8AC1-8B62C7E7D62D}"/>
    <cellStyle name="20 % - Accent6" xfId="2042" xr:uid="{68CE21ED-8C58-4A4A-9B89-D250974AFE14}"/>
    <cellStyle name="20 % - Accent6 2" xfId="2043" xr:uid="{C216B777-4315-4196-8C18-A876EA9A50A7}"/>
    <cellStyle name="20 % - Accent6 2 2" xfId="2044" xr:uid="{3D4323CA-6FD6-4F87-89EE-D8BD39D7CB23}"/>
    <cellStyle name="20 % - Accent6 3" xfId="2045" xr:uid="{74986C4F-ADD0-4325-BEFA-46965E460107}"/>
    <cellStyle name="20% - Accent1 2" xfId="2046" xr:uid="{D85171E2-3A1E-4DEC-8C31-5831D24E29A7}"/>
    <cellStyle name="20% - Accent2 2" xfId="2047" xr:uid="{9716854F-65EF-4A7B-A39A-8CAF89F1DDF1}"/>
    <cellStyle name="20% - Accent3 2" xfId="2048" xr:uid="{CA7175CE-ABF7-40F1-8D8C-D32121C31631}"/>
    <cellStyle name="20% - Accent4 2" xfId="2049" xr:uid="{9159C489-8338-4FFE-9870-4EB9BEAD2F48}"/>
    <cellStyle name="20% - Accent5 2" xfId="2050" xr:uid="{AFD9413F-E520-434C-B070-893F1831B27F}"/>
    <cellStyle name="20% - Accent6 2" xfId="2051" xr:uid="{35146CC2-C353-4661-8AE0-86F419B6E190}"/>
    <cellStyle name="20% - 輔色1" xfId="2052" xr:uid="{4F7472CB-4281-490E-8EEE-6A194A9CAC86}"/>
    <cellStyle name="20% - 輔色1 2" xfId="2053" xr:uid="{3452E017-657B-48B8-8758-82CA04CB143C}"/>
    <cellStyle name="20% - 輔色1 2 2" xfId="2054" xr:uid="{CE09FDF4-5A41-4C44-AFE4-98E19F6D7585}"/>
    <cellStyle name="20% - 輔色1 3" xfId="2055" xr:uid="{B1594516-3E8B-4802-93A5-19508496301E}"/>
    <cellStyle name="20% - 輔色1 4" xfId="2056" xr:uid="{DC092630-C5E3-4FA8-B860-6BFEC2E05ADF}"/>
    <cellStyle name="20% - 輔色2" xfId="2057" xr:uid="{7D9B043E-0CAB-48C3-B4A6-B30DC579F099}"/>
    <cellStyle name="20% - 輔色2 2" xfId="2058" xr:uid="{EA040D26-B80C-4DB7-AB08-082260316024}"/>
    <cellStyle name="20% - 輔色2 2 2" xfId="2059" xr:uid="{8A94E275-E074-49AA-BB72-E3FDCFB448B5}"/>
    <cellStyle name="20% - 輔色2 3" xfId="2060" xr:uid="{A698254E-18F0-4695-9309-F1440DE62492}"/>
    <cellStyle name="20% - 輔色2 4" xfId="2061" xr:uid="{991380DF-6E7B-41C8-B0AC-FAB310573966}"/>
    <cellStyle name="20% - 輔色3" xfId="2062" xr:uid="{CD33D0F6-5CED-4E15-AD03-5B031793E41E}"/>
    <cellStyle name="20% - 輔色3 2" xfId="2063" xr:uid="{D87EE738-2C62-4B75-856D-038FF2EE67DD}"/>
    <cellStyle name="20% - 輔色3 2 2" xfId="2064" xr:uid="{1FEC007B-6394-4F3D-81DF-7DE50475648F}"/>
    <cellStyle name="20% - 輔色3 3" xfId="2065" xr:uid="{5CE8A195-C5E8-4CFB-B7B2-9739F61D312E}"/>
    <cellStyle name="20% - 輔色3 4" xfId="2066" xr:uid="{CF0C0F12-4A6B-42E5-92CF-B4335AE966A1}"/>
    <cellStyle name="20% - 輔色4" xfId="2067" xr:uid="{B2B63361-2B29-45B8-9052-B878BF351700}"/>
    <cellStyle name="20% - 輔色4 2" xfId="2068" xr:uid="{D29A9C38-C199-4AF7-9388-D2B9CDC00F73}"/>
    <cellStyle name="20% - 輔色4 2 2" xfId="2069" xr:uid="{7476C7E4-0A72-4B16-8F3C-9B204C65219C}"/>
    <cellStyle name="20% - 輔色4 3" xfId="2070" xr:uid="{490273C9-CAE7-48A2-AE5B-FFB7AC5742A0}"/>
    <cellStyle name="20% - 輔色4 4" xfId="2071" xr:uid="{5079F0D1-1DC7-42B5-B8B7-9A850CC5BC95}"/>
    <cellStyle name="20% - 輔色5" xfId="2072" xr:uid="{546C6A54-7D9D-449F-8B80-68EFB7008D10}"/>
    <cellStyle name="20% - 輔色5 2" xfId="2073" xr:uid="{9FEECD50-0DF2-400C-B84D-5F224EB27726}"/>
    <cellStyle name="20% - 輔色5 2 2" xfId="2074" xr:uid="{FA0E4B68-CA9F-427F-BBEF-BBD11B98471D}"/>
    <cellStyle name="20% - 輔色5 3" xfId="2075" xr:uid="{FE882FBB-0C49-419F-BF0D-CFAAA5E541EF}"/>
    <cellStyle name="20% - 輔色5 4" xfId="2076" xr:uid="{901D38FC-D1DF-45A9-AE0B-2B95BDFDD7F6}"/>
    <cellStyle name="20% - 輔色6" xfId="2077" xr:uid="{96451C44-DDA7-4D61-96D4-CF20E152CE3E}"/>
    <cellStyle name="20% - 輔色6 2" xfId="2078" xr:uid="{6D937773-7E8C-492A-97D9-4EA9BD44D085}"/>
    <cellStyle name="20% - 輔色6 2 2" xfId="2079" xr:uid="{FE6563E4-338A-431C-AEB2-CB2BB576540A}"/>
    <cellStyle name="20% - 輔色6 3" xfId="2080" xr:uid="{322FD834-5BBB-44F4-8148-879D349178E9}"/>
    <cellStyle name="20% - 輔色6 4" xfId="2081" xr:uid="{111FC10B-CA48-40C3-A463-5B751576BBE8}"/>
    <cellStyle name="3" xfId="2082" xr:uid="{FFED2FF9-AB5E-4C7F-BD87-DA018F14455F}"/>
    <cellStyle name="3 2" xfId="2083" xr:uid="{91A8231B-52E8-438D-9B3E-BE77BF545F56}"/>
    <cellStyle name="3 3" xfId="2084" xr:uid="{1875F56D-CE76-4AD3-A4D8-74B09AA6097A}"/>
    <cellStyle name="3 4" xfId="2085" xr:uid="{FE74972C-2ABF-4492-82DB-1CEDDC91F3DA}"/>
    <cellStyle name="4" xfId="2086" xr:uid="{8D38AE44-ABD6-4D40-9DE6-96793A4ACEE9}"/>
    <cellStyle name="4 2" xfId="2087" xr:uid="{7E0003DE-D27B-48EA-8D6E-61DAB668AE45}"/>
    <cellStyle name="4 3" xfId="2088" xr:uid="{12DA0F6A-EC50-43A4-9BAC-3871696B2E8A}"/>
    <cellStyle name="4 4" xfId="2089" xr:uid="{E1303626-F066-41E3-A7CF-0C5C69BE490D}"/>
    <cellStyle name="40 % - Accent1" xfId="2090" xr:uid="{EB26F590-EE72-4534-AA2C-FFD82C72A8F6}"/>
    <cellStyle name="40 % - Accent1 2" xfId="2091" xr:uid="{1DCC7CD5-816D-4AD9-9A84-5A2709E5AF35}"/>
    <cellStyle name="40 % - Accent1 2 2" xfId="2092" xr:uid="{AC0CC096-ECB4-436A-82CB-E34EABBD99FF}"/>
    <cellStyle name="40 % - Accent1 3" xfId="2093" xr:uid="{8ACB38C8-F465-4ED7-BDD6-347AA71A257C}"/>
    <cellStyle name="40 % - Accent2" xfId="2094" xr:uid="{3BA3E70D-A525-4751-A41A-5AD80A112DD2}"/>
    <cellStyle name="40 % - Accent2 2" xfId="2095" xr:uid="{142E0CF4-79C1-43FA-ADE1-85E3B0E996C6}"/>
    <cellStyle name="40 % - Accent2 2 2" xfId="2096" xr:uid="{3B6D4C40-31E9-4134-87A4-A2FF5F4D68F6}"/>
    <cellStyle name="40 % - Accent2 3" xfId="2097" xr:uid="{B10EB078-70C4-47CB-AA8F-385E2C883CBE}"/>
    <cellStyle name="40 % - Accent3" xfId="2098" xr:uid="{88084D0D-0A7C-41BB-9B1B-616B9DE4187B}"/>
    <cellStyle name="40 % - Accent3 2" xfId="2099" xr:uid="{AFDA1011-953D-4D9E-9527-319D2CCF895E}"/>
    <cellStyle name="40 % - Accent3 2 2" xfId="2100" xr:uid="{9BE915E9-9BB8-4770-9EF2-305D93989B41}"/>
    <cellStyle name="40 % - Accent3 3" xfId="2101" xr:uid="{98A65158-DE08-48B6-94A2-962D86ADB540}"/>
    <cellStyle name="40 % - Accent4" xfId="2102" xr:uid="{75FD07FB-63E3-4001-B885-348921607643}"/>
    <cellStyle name="40 % - Accent4 2" xfId="2103" xr:uid="{032C4956-7AE8-40E5-99DC-019FCC6A0546}"/>
    <cellStyle name="40 % - Accent4 2 2" xfId="2104" xr:uid="{FF865214-70A6-4B6B-BA3A-C852D6DE4E50}"/>
    <cellStyle name="40 % - Accent4 3" xfId="2105" xr:uid="{72CE7ADC-58C1-42C5-8947-4535B22C6E6B}"/>
    <cellStyle name="40 % - Accent5" xfId="2106" xr:uid="{21487CC3-B94A-4A38-A950-9AA00A939FE0}"/>
    <cellStyle name="40 % - Accent5 2" xfId="2107" xr:uid="{425DD9EE-8726-4CDF-A1DE-64DE3307738C}"/>
    <cellStyle name="40 % - Accent5 2 2" xfId="2108" xr:uid="{85E8F865-58FE-4836-8847-968B185DA46D}"/>
    <cellStyle name="40 % - Accent5 3" xfId="2109" xr:uid="{36691FC7-41FA-42CE-B64E-535A03C6B182}"/>
    <cellStyle name="40 % - Accent6" xfId="2110" xr:uid="{AE429F76-CBDB-4C5D-AA64-2782C6622E35}"/>
    <cellStyle name="40 % - Accent6 2" xfId="2111" xr:uid="{90C79AAE-44B3-4635-BAA4-FA20EC7B909C}"/>
    <cellStyle name="40 % - Accent6 2 2" xfId="2112" xr:uid="{8072843F-C2C9-4B25-8B48-95FB61A559B7}"/>
    <cellStyle name="40 % - Accent6 3" xfId="2113" xr:uid="{084FA41D-7520-4286-889E-B98D1A1CF195}"/>
    <cellStyle name="40% - Accent1 2" xfId="2114" xr:uid="{53EAA1E4-9B4A-4E1F-8080-FFA09D24C6ED}"/>
    <cellStyle name="40% - Accent2 2" xfId="2115" xr:uid="{5574942C-E248-4713-907A-A16F8D14A823}"/>
    <cellStyle name="40% - Accent3 2" xfId="2116" xr:uid="{874B37A1-E37F-43B9-A3F0-2C95B614703C}"/>
    <cellStyle name="40% - Accent4 2" xfId="2117" xr:uid="{FCD0120F-9CC8-477E-AD21-B0E737334C40}"/>
    <cellStyle name="40% - Accent5 2" xfId="2118" xr:uid="{BECCE351-85BC-4A93-A1D1-91FCBC8E2906}"/>
    <cellStyle name="40% - Accent6 2" xfId="2119" xr:uid="{B7D7EE8F-0E06-4ABB-A1BE-EE1801315084}"/>
    <cellStyle name="40% - 輔色1" xfId="2120" xr:uid="{D4F7646D-8B94-48E1-AAB9-3C22801F9FE7}"/>
    <cellStyle name="40% - 輔色1 2" xfId="2121" xr:uid="{5FED7087-DAB6-48CB-B027-8BBCD7392573}"/>
    <cellStyle name="40% - 輔色1 2 2" xfId="2122" xr:uid="{6C22FC79-0482-41F6-9F80-933389DF5AC1}"/>
    <cellStyle name="40% - 輔色1 3" xfId="2123" xr:uid="{0E3325FB-3040-47B3-9AE7-E0A9A39EA2AC}"/>
    <cellStyle name="40% - 輔色1 4" xfId="2124" xr:uid="{00129FD0-0032-4586-9FB5-09824F082DD8}"/>
    <cellStyle name="40% - 輔色2" xfId="2125" xr:uid="{8346A27A-F920-45DE-A439-8DCC622979EC}"/>
    <cellStyle name="40% - 輔色2 2" xfId="2126" xr:uid="{5CE8FE1A-8C1B-4CE6-9DCB-19FCDADBBAFD}"/>
    <cellStyle name="40% - 輔色2 2 2" xfId="2127" xr:uid="{7CA12539-BB71-46BD-BE7A-58D08F239DF9}"/>
    <cellStyle name="40% - 輔色2 3" xfId="2128" xr:uid="{6D2EF451-0A0E-4A94-B680-E7C72F3DDA2A}"/>
    <cellStyle name="40% - 輔色2 4" xfId="2129" xr:uid="{77373A0F-F578-48A5-BD39-9A86EE628B59}"/>
    <cellStyle name="40% - 輔色3" xfId="2130" xr:uid="{B6E71FE5-EBAF-4847-8ED5-04836D989DFB}"/>
    <cellStyle name="40% - 輔色3 2" xfId="2131" xr:uid="{1032FB7C-4111-4CBE-887D-55E55F3AE01C}"/>
    <cellStyle name="40% - 輔色3 2 2" xfId="2132" xr:uid="{C8DEB6A6-1449-4003-888C-EC1F1E9659B9}"/>
    <cellStyle name="40% - 輔色3 3" xfId="2133" xr:uid="{5ADA210E-2011-4DDE-AD7D-93F7EB886F12}"/>
    <cellStyle name="40% - 輔色3 4" xfId="2134" xr:uid="{D168EC94-15BF-4E3F-927F-DA0E7CB4E17B}"/>
    <cellStyle name="40% - 輔色4" xfId="2135" xr:uid="{B68DE8E4-9B52-4E5C-B08A-18E4B4EFC976}"/>
    <cellStyle name="40% - 輔色4 2" xfId="2136" xr:uid="{36C85292-54AB-49A8-8E62-3CFB2CD0B1F8}"/>
    <cellStyle name="40% - 輔色4 2 2" xfId="2137" xr:uid="{DB7C6065-73C8-4265-AF8D-F435E9AAABE3}"/>
    <cellStyle name="40% - 輔色4 3" xfId="2138" xr:uid="{6045EA0E-3C41-48CA-8C83-B09D2E58E828}"/>
    <cellStyle name="40% - 輔色4 4" xfId="2139" xr:uid="{08624F10-1F71-4A79-AA2F-A08214F7DCB8}"/>
    <cellStyle name="40% - 輔色5" xfId="2140" xr:uid="{59367EA2-1693-4154-ACF0-2C0B9528CD46}"/>
    <cellStyle name="40% - 輔色5 2" xfId="2141" xr:uid="{83D024B3-35BE-40CA-A0C0-14817D331184}"/>
    <cellStyle name="40% - 輔色5 2 2" xfId="2142" xr:uid="{F663DAAC-860C-4EF4-945C-B479E0EA0858}"/>
    <cellStyle name="40% - 輔色5 3" xfId="2143" xr:uid="{8E295910-8F63-438B-ADE1-2DF1D24C774B}"/>
    <cellStyle name="40% - 輔色5 4" xfId="2144" xr:uid="{94D378BD-6D7D-4ACC-98A2-E8BDE57D1667}"/>
    <cellStyle name="40% - 輔色6" xfId="2145" xr:uid="{29C3A334-92DA-424A-83E5-ED253CC3E6D1}"/>
    <cellStyle name="40% - 輔色6 2" xfId="2146" xr:uid="{703D7423-ACCC-4C80-AF7E-0B11A6E628B9}"/>
    <cellStyle name="40% - 輔色6 2 2" xfId="2147" xr:uid="{E8454B62-1649-402C-B14E-B9B2F5D53FA3}"/>
    <cellStyle name="40% - 輔色6 3" xfId="2148" xr:uid="{7B38E02F-9E11-471A-8E07-B58597DC83C0}"/>
    <cellStyle name="40% - 輔色6 4" xfId="2149" xr:uid="{9015B089-BCCF-4CDA-94A7-7C7A44F6E148}"/>
    <cellStyle name="60 % - Accent1" xfId="2150" xr:uid="{C911DDE3-5567-48B6-B243-65C1C7F9C222}"/>
    <cellStyle name="60 % - Accent2" xfId="2151" xr:uid="{89703074-9DAF-421E-A733-44FB41A104CA}"/>
    <cellStyle name="60 % - Accent3" xfId="2152" xr:uid="{C6953C20-85F7-452E-8BF2-9DC8B553AA3D}"/>
    <cellStyle name="60 % - Accent4" xfId="2153" xr:uid="{D1068860-7BF5-4D96-A07E-A1B534A70FE7}"/>
    <cellStyle name="60 % - Accent5" xfId="2154" xr:uid="{9F8A4A6E-6FAD-41D8-BD8F-9D06A218E7FE}"/>
    <cellStyle name="60 % - Accent6" xfId="2155" xr:uid="{D2D9C59E-FAC7-4A52-9357-F7DC73604749}"/>
    <cellStyle name="60% - Accent1 2" xfId="2156" xr:uid="{B44651F7-F108-4BBA-8E39-F8C4874EB752}"/>
    <cellStyle name="60% - Accent2 2" xfId="2157" xr:uid="{6A745946-B87B-4B54-AC5A-179ABA5241D8}"/>
    <cellStyle name="60% - Accent3 2" xfId="2158" xr:uid="{D96EDDA8-37BA-4EAC-A9C5-6062474895B8}"/>
    <cellStyle name="60% - Accent4 2" xfId="2159" xr:uid="{49695298-93C4-4AE9-BEEE-237D8B44AC76}"/>
    <cellStyle name="60% - Accent5 2" xfId="2160" xr:uid="{466F14A7-2807-4F74-B311-7AC34A7EE706}"/>
    <cellStyle name="60% - Accent6 2" xfId="2161" xr:uid="{A4132DB0-3D4E-4847-A9D3-2991750DA3B1}"/>
    <cellStyle name="60% - 輔色1" xfId="2162" xr:uid="{5EDE7F5A-30D7-4931-BA50-615591279373}"/>
    <cellStyle name="60% - 輔色1 2" xfId="2163" xr:uid="{2CA3D673-F754-4D4A-A13D-4EE2D5AD0B4E}"/>
    <cellStyle name="60% - 輔色1 2 2" xfId="2164" xr:uid="{62545319-0290-4C00-AF16-BDB3746B43F1}"/>
    <cellStyle name="60% - 輔色1 3" xfId="2165" xr:uid="{B3CFD367-CC09-4349-80FA-981EE8251BFB}"/>
    <cellStyle name="60% - 輔色1 4" xfId="2166" xr:uid="{655A0C2B-1050-4A34-9768-5821FEEFCBFC}"/>
    <cellStyle name="60% - 輔色2" xfId="2167" xr:uid="{6ED7DBA6-2A16-446D-9E50-6F0B613BB1AF}"/>
    <cellStyle name="60% - 輔色2 2" xfId="2168" xr:uid="{E43CC346-F505-464C-918D-18068A6698F7}"/>
    <cellStyle name="60% - 輔色2 2 2" xfId="2169" xr:uid="{4E578EE6-C67B-405A-928C-0B6B5BE271B4}"/>
    <cellStyle name="60% - 輔色2 3" xfId="2170" xr:uid="{6A3139F9-1702-4387-8EA8-BCA18AB4D26E}"/>
    <cellStyle name="60% - 輔色2 4" xfId="2171" xr:uid="{97EAD0E1-3C90-4A22-BD0B-9E6FC6B2F5C5}"/>
    <cellStyle name="60% - 輔色3" xfId="2172" xr:uid="{D1FCB7BA-DFE9-43D7-9220-DF30D33FC6E0}"/>
    <cellStyle name="60% - 輔色3 2" xfId="2173" xr:uid="{DEBF473D-B539-450E-943B-09CB6276354E}"/>
    <cellStyle name="60% - 輔色3 2 2" xfId="2174" xr:uid="{E6F57227-0899-4177-AFA0-F46BD5A5D738}"/>
    <cellStyle name="60% - 輔色3 3" xfId="2175" xr:uid="{47A9F1D6-101C-433B-B859-D478D6C8CF58}"/>
    <cellStyle name="60% - 輔色3 4" xfId="2176" xr:uid="{152CDF1D-A499-4905-A4C6-F09EE04600EC}"/>
    <cellStyle name="60% - 輔色4" xfId="2177" xr:uid="{5A1B4F9B-3319-43DF-B9D1-6433AF84171F}"/>
    <cellStyle name="60% - 輔色4 2" xfId="2178" xr:uid="{8AD1164D-D3E6-4C4D-BDCC-25ACA44C0670}"/>
    <cellStyle name="60% - 輔色4 2 2" xfId="2179" xr:uid="{3E258C1E-0563-40EC-92B0-C6412A050BE6}"/>
    <cellStyle name="60% - 輔色4 3" xfId="2180" xr:uid="{3FCC74AC-F2AE-43B5-A1C9-AC2982ACB8BC}"/>
    <cellStyle name="60% - 輔色4 4" xfId="2181" xr:uid="{A06C2558-5050-4AC9-8C17-0BB3905A7A65}"/>
    <cellStyle name="60% - 輔色5" xfId="2182" xr:uid="{D5F23678-493B-41E1-907A-0F2A5AA5DF7A}"/>
    <cellStyle name="60% - 輔色5 2" xfId="2183" xr:uid="{5743191D-3520-424A-846E-06BB07DD786E}"/>
    <cellStyle name="60% - 輔色5 2 2" xfId="2184" xr:uid="{A895ABEC-9CEA-460A-AE3E-3A783C84B5CB}"/>
    <cellStyle name="60% - 輔色5 3" xfId="2185" xr:uid="{92AF0C1D-312D-41D9-9CAB-DFFC3C349483}"/>
    <cellStyle name="60% - 輔色5 4" xfId="2186" xr:uid="{006F1497-C437-4079-9A82-B6094094946B}"/>
    <cellStyle name="60% - 輔色6" xfId="2187" xr:uid="{1BA31676-1454-4CF2-A2B5-5A7A6D53F832}"/>
    <cellStyle name="60% - 輔色6 2" xfId="2188" xr:uid="{150A0CFB-4D9E-4447-8B56-240010C5CDF9}"/>
    <cellStyle name="60% - 輔色6 2 2" xfId="2189" xr:uid="{DD4B3C56-D7E1-46C7-9EB0-B992FF2F81B0}"/>
    <cellStyle name="60% - 輔色6 3" xfId="2190" xr:uid="{98B3EBD7-D98F-4A45-8018-7744D218C402}"/>
    <cellStyle name="60% - 輔色6 4" xfId="2191" xr:uid="{AC82F200-6CA1-4828-9AAC-2EFEDB1012D8}"/>
    <cellStyle name="Accent1 2" xfId="2192" xr:uid="{920850A5-A30B-45CF-8289-4FE20A2F6472}"/>
    <cellStyle name="Accent2 2" xfId="2193" xr:uid="{129A7231-E85F-4AC4-B2E3-1032032972E8}"/>
    <cellStyle name="Accent3 2" xfId="2194" xr:uid="{0397AEE3-D4F7-47CF-8816-C04BBA6BB8D4}"/>
    <cellStyle name="Accent4 2" xfId="2195" xr:uid="{BF6C9FCC-6E25-44ED-9A51-A5683B6AF515}"/>
    <cellStyle name="Accent5 2" xfId="2196" xr:uid="{58517B02-0C43-48E1-B914-C5F72C1D5441}"/>
    <cellStyle name="Accent6 2" xfId="2197" xr:uid="{EB6A3F6C-53DF-4EA3-924F-2D636FD9D2D0}"/>
    <cellStyle name="ÅëÈ­ [0]_±âÅ¸" xfId="2198" xr:uid="{D4A9DD63-8E16-4739-BD4F-862E7FE9FCF4}"/>
    <cellStyle name="AeE­ [0]_INQUIRY ¿µ¾÷AßAø " xfId="2199" xr:uid="{91099FD4-5252-4062-A2A3-A4E8F4212CF4}"/>
    <cellStyle name="ÅëÈ­ [0]_ÿÿÿÿÿÿ" xfId="2200" xr:uid="{A6D7612B-DAAE-4FE4-8943-0C7F866B92E7}"/>
    <cellStyle name="ÅëÈ­_±âÅ¸" xfId="2201" xr:uid="{830A94DF-4611-4B9B-9AD2-D36550DF7A33}"/>
    <cellStyle name="AeE­_INQUIRY ¿µ¾÷AßAø " xfId="2202" xr:uid="{A39B8153-BAB8-43B1-A3A6-16602A6C5D76}"/>
    <cellStyle name="ÅëÈ­_ÿÿÿÿÿÿ" xfId="2203" xr:uid="{6BF3843C-F727-4F34-BB59-4BBE2720347C}"/>
    <cellStyle name="ÄÞ¸¶ [0]_±âÅ¸" xfId="2204" xr:uid="{59CFF101-C16E-405B-8289-F02F82336258}"/>
    <cellStyle name="AÞ¸¶ [0]_INQUIRY ¿?¾÷AßAø " xfId="2205" xr:uid="{A8D7F951-C3B2-4837-AD79-9EB24618D47E}"/>
    <cellStyle name="ÄÞ¸¶ [0]_ÿÿÿÿÿÿ" xfId="2206" xr:uid="{7FC39BA8-041E-4E51-B981-4901B9CB2252}"/>
    <cellStyle name="ÄÞ¸¶_±âÅ¸" xfId="2207" xr:uid="{B6E91958-8294-41E0-BEB6-C4F840068EF9}"/>
    <cellStyle name="AÞ¸¶_INQUIRY ¿?¾÷AßAø " xfId="2208" xr:uid="{7F90146D-2E4F-4787-A13E-72CCC8FDE2C0}"/>
    <cellStyle name="ÄÞ¸¶_L601CPT" xfId="2209" xr:uid="{FB13BF0D-8DDB-42D0-9B5A-8F7BE23C0EDE}"/>
    <cellStyle name="AutoFormat Options" xfId="2210" xr:uid="{6E9F8096-2997-47B9-A262-E59E460E2F82}"/>
    <cellStyle name="AutoFormat Options 2" xfId="2211" xr:uid="{4F81007E-5E26-4DE4-BED7-465B7AB6A4CF}"/>
    <cellStyle name="AutoFormat Options 2 2" xfId="2212" xr:uid="{E8C9152C-44CA-4B36-A312-2ED3AED02589}"/>
    <cellStyle name="AutoFormat Options 3" xfId="2213" xr:uid="{38284C7C-6CF4-4426-8423-DA3F03198B20}"/>
    <cellStyle name="Avertissement" xfId="2214" xr:uid="{D4FFA35D-8DE0-4706-A6F3-BEC2255B8153}"/>
    <cellStyle name="Bad 2" xfId="62" xr:uid="{5D3764E8-0522-42CC-9D67-13076971BD05}"/>
    <cellStyle name="Bad 2 2" xfId="2215" xr:uid="{0131F5CF-79D2-44AC-8B99-294CDB6792A7}"/>
    <cellStyle name="Brand Default_Project King CF Template V2-use" xfId="2216" xr:uid="{330BC8DA-6636-4678-9449-A3931287A056}"/>
    <cellStyle name="C?AØ_¿?¾÷CoE² " xfId="2217" xr:uid="{EDEAE38B-F849-48CD-9D15-BC5C0A378123}"/>
    <cellStyle name="Ç¥ÁØ_#2(M17)_1" xfId="2218" xr:uid="{C545D901-2779-4835-9A2A-473EAA370886}"/>
    <cellStyle name="C￥AØ_¿μ¾÷CoE² " xfId="2219" xr:uid="{BAEC1AC6-1900-4539-9893-FFBEBC682036}"/>
    <cellStyle name="Ç¥ÁØ_°èÈ¹" xfId="2220" xr:uid="{044C9E38-EE0D-43EA-9FBC-A4E2155EFEF8}"/>
    <cellStyle name="Calc Currency (0)" xfId="2221" xr:uid="{BA86F1B9-5530-41C6-8B48-4F0A0AFB89F4}"/>
    <cellStyle name="Calc Currency (0) 2" xfId="2222" xr:uid="{B136810C-8120-4AC2-9DEB-6EA5A4C09129}"/>
    <cellStyle name="Calc Currency (0) 2 2" xfId="2223" xr:uid="{E360FEF2-0C09-4CAE-A986-46BD76C49B2C}"/>
    <cellStyle name="Calc Currency (0) 3" xfId="2224" xr:uid="{A6417D87-57AC-4A56-8363-DD4A57C51B8F}"/>
    <cellStyle name="Calc Currency (0) 3 2" xfId="2225" xr:uid="{95D30B2F-7E6E-4C3E-8FFF-A5643249B050}"/>
    <cellStyle name="Calc Currency (0) 4" xfId="2226" xr:uid="{3BC8EA00-36E7-470A-A98C-3B4BEDF5B022}"/>
    <cellStyle name="Calc Currency (2)" xfId="2227" xr:uid="{41D0BAB3-78BC-4EA2-A112-F9229CA8EBB0}"/>
    <cellStyle name="Calc Currency (2) 2" xfId="2228" xr:uid="{5B470E40-6811-4CD5-832D-0C7726CAEE1D}"/>
    <cellStyle name="Calc Currency (2) 3" xfId="2229" xr:uid="{3601012F-8259-473F-83DA-ED698EBF3B6C}"/>
    <cellStyle name="Calc Percent (0)" xfId="2230" xr:uid="{D47C35AA-04D1-45F1-99ED-6B6C92EFFE45}"/>
    <cellStyle name="Calc Percent (0) 2" xfId="2231" xr:uid="{C06DDE63-2650-4116-A08D-E6E48EBA6048}"/>
    <cellStyle name="Calc Percent (0) 3" xfId="2232" xr:uid="{7E3B1C2F-7104-432E-AB43-E5F467ED9E73}"/>
    <cellStyle name="Calc Percent (1)" xfId="2233" xr:uid="{A2650744-D76B-4E87-ADDE-5554C1A0D297}"/>
    <cellStyle name="Calc Percent (1) 2" xfId="2234" xr:uid="{F380E200-81B4-484E-B99A-0F8D72FAA0F3}"/>
    <cellStyle name="Calc Percent (1) 3" xfId="2235" xr:uid="{1CC6C842-4942-45E5-AD7F-174A2884D858}"/>
    <cellStyle name="Calc Percent (2)" xfId="2236" xr:uid="{4D86EB59-3734-4723-9B3B-A79112737C0D}"/>
    <cellStyle name="Calc Percent (2) 2" xfId="2237" xr:uid="{C7241448-F674-4BEE-BEA4-CEF36EBB8521}"/>
    <cellStyle name="Calc Percent (2) 2 2" xfId="2238" xr:uid="{3E54F163-388D-490E-AEB9-1430D63DEFA3}"/>
    <cellStyle name="Calc Percent (2) 3" xfId="2239" xr:uid="{D00A7FF1-A4A1-4D89-BFC5-36285EC40680}"/>
    <cellStyle name="Calc Units (0)" xfId="2240" xr:uid="{22637339-8F6F-43A3-B110-3AB870D7A133}"/>
    <cellStyle name="Calc Units (0) 2" xfId="2241" xr:uid="{44FE05AD-826C-421D-B2C2-AD08E8141DE1}"/>
    <cellStyle name="Calc Units (0) 2 2" xfId="2242" xr:uid="{0C01FEDA-089F-4A04-BEF0-433A32CE0A2A}"/>
    <cellStyle name="Calc Units (0) 3" xfId="2243" xr:uid="{3E53FBD0-C83F-48DE-9519-DCA4CA590FDB}"/>
    <cellStyle name="Calc Units (1)" xfId="2244" xr:uid="{1F5519F1-A122-47E6-A4C2-7AAC2A2567D5}"/>
    <cellStyle name="Calc Units (1) 2" xfId="2245" xr:uid="{97E218CB-6E4A-4F79-84EA-53FA65242700}"/>
    <cellStyle name="Calc Units (1) 3" xfId="2246" xr:uid="{6086A656-5187-4DEB-904B-6657A608D1FB}"/>
    <cellStyle name="Calc Units (2)" xfId="2247" xr:uid="{09FD1DF5-F786-411A-939F-B97AADAEAD36}"/>
    <cellStyle name="Calc Units (2) 2" xfId="2248" xr:uid="{A073FE09-8F43-4451-A046-4BDC75A81733}"/>
    <cellStyle name="Calc Units (2) 3" xfId="2249" xr:uid="{BA6413FE-157F-498B-BF44-A4ACC35E450C}"/>
    <cellStyle name="Calcul" xfId="2250" xr:uid="{2A030EE1-92AF-41A5-9A21-B57D92D0A042}"/>
    <cellStyle name="Calculation 2" xfId="2251" xr:uid="{256F52CA-C77A-43B0-9671-D1F1F645D0F9}"/>
    <cellStyle name="category" xfId="2252" xr:uid="{8A684645-96CD-46B1-B0DA-93E92710DEDE}"/>
    <cellStyle name="category 2" xfId="2253" xr:uid="{9B67554C-E788-4797-9718-DDB90B7BC78C}"/>
    <cellStyle name="category 3" xfId="2254" xr:uid="{1A618676-1837-4047-AD73-FC0B63648723}"/>
    <cellStyle name="category 4" xfId="2255" xr:uid="{528556BF-B27D-4C0C-B996-53B498E43084}"/>
    <cellStyle name="category 5" xfId="2256" xr:uid="{A83CF1B9-15E3-4CC9-9DC1-B3580932B267}"/>
    <cellStyle name="Cellule liée" xfId="2257" xr:uid="{D09E2CEF-E8C0-4ED3-BA56-EF1AEFDBB040}"/>
    <cellStyle name="Check Cell 2" xfId="2258" xr:uid="{11798A81-471E-4AE7-B049-63C726E7EC1D}"/>
    <cellStyle name="CHUONG" xfId="2259" xr:uid="{2AE199C7-764A-4135-90D8-7B6BB5F443A1}"/>
    <cellStyle name="CHUONG 2" xfId="2260" xr:uid="{D07D4F0C-F3D0-48B8-8936-DE300E674644}"/>
    <cellStyle name="CHUONG 3" xfId="2261" xr:uid="{CA01216B-2CBC-489E-8400-A71471C1ACF9}"/>
    <cellStyle name="ColLevel_0" xfId="2262" xr:uid="{277D06DB-9029-4BF3-A1BE-648AADD71872}"/>
    <cellStyle name="Column_Title" xfId="11" xr:uid="{00000000-0005-0000-0000-000008000000}"/>
    <cellStyle name="Comma [0] 2" xfId="3548" xr:uid="{7BFC02FE-3DCC-4472-BC03-8ACD749B5BC7}"/>
    <cellStyle name="Comma [00]" xfId="2263" xr:uid="{91D9261D-507C-42B4-906E-597471F36D44}"/>
    <cellStyle name="Comma [00] 2" xfId="2264" xr:uid="{654BE645-4AB6-4E82-A6BD-76CE4DE0DBC9}"/>
    <cellStyle name="Comma [00] 2 2" xfId="2265" xr:uid="{02D42B94-F864-48E8-9FBC-F224EAF607CC}"/>
    <cellStyle name="Comma [00] 3" xfId="2266" xr:uid="{C03F4A1B-BAA9-4A1F-B6B1-254517419565}"/>
    <cellStyle name="Comma 10" xfId="2267" xr:uid="{C33D6CC2-0DE3-45B8-BEBA-F62A54EA6A05}"/>
    <cellStyle name="Comma 10 2" xfId="2268" xr:uid="{16135AB8-AE49-4A6B-B365-24C672706E0E}"/>
    <cellStyle name="Comma 10 3" xfId="2269" xr:uid="{380B90BA-48CF-41EF-A882-131424C4494E}"/>
    <cellStyle name="Comma 11" xfId="2270" xr:uid="{BED3033E-AF0C-4B26-AE9E-F9B0E612FE90}"/>
    <cellStyle name="Comma 11 2" xfId="2271" xr:uid="{8FA6B303-A08D-4EC5-998C-05D5EA130C6A}"/>
    <cellStyle name="Comma 12" xfId="2272" xr:uid="{A756068B-3332-475E-BEB9-D6CEA2752C06}"/>
    <cellStyle name="Comma 12 2" xfId="2273" xr:uid="{9E539704-F571-4755-99F5-71DC592F9E51}"/>
    <cellStyle name="Comma 12 2 2" xfId="2274" xr:uid="{EFD92927-8C1C-480F-9883-72CE8C2165DD}"/>
    <cellStyle name="Comma 12 3" xfId="2275" xr:uid="{C3D841E2-5D8F-4288-9ECB-F946A0EE4337}"/>
    <cellStyle name="Comma 13" xfId="2276" xr:uid="{6F95D3E4-8D6B-4242-9FDE-2F725B9528C3}"/>
    <cellStyle name="Comma 13 2" xfId="2277" xr:uid="{35186AAE-9048-426E-BC9B-DBFD538AD0F9}"/>
    <cellStyle name="Comma 14" xfId="2278" xr:uid="{D3A340AC-77B0-4847-BEE9-08E682EA6318}"/>
    <cellStyle name="Comma 14 2" xfId="2279" xr:uid="{EAD847E8-0E25-4874-A262-31EA5352F791}"/>
    <cellStyle name="Comma 15" xfId="2280" xr:uid="{1EDC9195-9741-4B3A-B15A-51A6415F5FEC}"/>
    <cellStyle name="Comma 15 2" xfId="2281" xr:uid="{FF570882-D5B0-4CBB-AC1F-DEB4F4367BBC}"/>
    <cellStyle name="Comma 16" xfId="2282" xr:uid="{4856EE5C-479D-49B9-8B32-F4A8695DFEA5}"/>
    <cellStyle name="Comma 16 2" xfId="2283" xr:uid="{554C253A-4DA3-42FB-9EC7-F3DE7ECA463C}"/>
    <cellStyle name="Comma 17" xfId="2284" xr:uid="{77558019-634E-489E-9B4E-104567356D93}"/>
    <cellStyle name="Comma 17 2" xfId="2285" xr:uid="{84D9AF82-0EE5-4986-87FF-020CE7A5E7C0}"/>
    <cellStyle name="Comma 18" xfId="2286" xr:uid="{3866E284-6BD0-40E0-A3AC-397CBE67FAA0}"/>
    <cellStyle name="Comma 18 2" xfId="2287" xr:uid="{94C086A4-2E81-400B-A336-261E8FB1CB04}"/>
    <cellStyle name="Comma 19" xfId="2288" xr:uid="{79DA7E68-F8D6-4E1C-8100-665EB56D3C87}"/>
    <cellStyle name="Comma 19 2" xfId="2289" xr:uid="{56B3351F-61D1-4D95-9232-3C8F3A3EABE4}"/>
    <cellStyle name="Comma 2" xfId="12" xr:uid="{00000000-0005-0000-0000-000009000000}"/>
    <cellStyle name="Comma 2 2" xfId="13" xr:uid="{00000000-0005-0000-0000-00000A000000}"/>
    <cellStyle name="Comma 2 2 2" xfId="2292" xr:uid="{40C7A918-33D2-4B28-919D-F59E27E94BD5}"/>
    <cellStyle name="Comma 2 2 2 2" xfId="2293" xr:uid="{4AF60F8A-8007-4011-90AD-CCC5DC86EC47}"/>
    <cellStyle name="Comma 2 2 2 3" xfId="2294" xr:uid="{47FA12F1-7839-4097-8270-0A564A1E6076}"/>
    <cellStyle name="Comma 2 2 3" xfId="2295" xr:uid="{E830DA80-5F85-45DD-8EC7-EB340AFCF616}"/>
    <cellStyle name="Comma 2 2 4" xfId="2296" xr:uid="{518CE644-9682-4964-B1E2-ACD7054BE50F}"/>
    <cellStyle name="Comma 2 2 5" xfId="2291" xr:uid="{A246AB9E-30FD-4614-A390-7FED5AFAF829}"/>
    <cellStyle name="Comma 2 3" xfId="2297" xr:uid="{FF5CBE90-EDD2-4555-BA6E-B90593D451E9}"/>
    <cellStyle name="Comma 2 3 2" xfId="2298" xr:uid="{4B97DEA5-4494-4BB3-A204-68584A950789}"/>
    <cellStyle name="Comma 2 3 2 2" xfId="2299" xr:uid="{4BB6BD39-8A17-4954-8C9E-5D74C013BAD7}"/>
    <cellStyle name="Comma 2 3 3" xfId="2300" xr:uid="{2AB29C62-9E31-41DE-A01A-5E72EDFCED62}"/>
    <cellStyle name="Comma 2 4" xfId="2301" xr:uid="{885242E8-4039-4C6F-9F66-08DF66F4B8C0}"/>
    <cellStyle name="Comma 2 4 2" xfId="2302" xr:uid="{178226FB-211F-4C12-B002-51468774B504}"/>
    <cellStyle name="Comma 2 4 3" xfId="2303" xr:uid="{9851852A-C1D3-4FFF-824E-92F8841ADAD7}"/>
    <cellStyle name="Comma 2 5" xfId="2304" xr:uid="{FDAE6345-C4BC-411E-BDE5-726346F75D5A}"/>
    <cellStyle name="Comma 2 5 2" xfId="2305" xr:uid="{F354722E-ED22-4B5A-B96F-4B2FEAFC934C}"/>
    <cellStyle name="Comma 2 6" xfId="2306" xr:uid="{3E6BEBDE-DCA0-4547-B5E8-9CFBCC97CAD0}"/>
    <cellStyle name="Comma 2 6 2" xfId="2307" xr:uid="{0ECA2FBE-7307-4076-B63E-04F16A3C2FBF}"/>
    <cellStyle name="Comma 2 7" xfId="2308" xr:uid="{B0EA6B23-A2E4-4FB6-878E-1DC060039BC6}"/>
    <cellStyle name="Comma 2 8" xfId="2290" xr:uid="{9706730A-1EED-4C87-8FF6-82EDDB3A8887}"/>
    <cellStyle name="Comma 20" xfId="2309" xr:uid="{85BB9F47-7697-4C9B-95A7-0CC7E2438D27}"/>
    <cellStyle name="Comma 20 2" xfId="2310" xr:uid="{30529FF3-C06D-4642-9FF3-AA6CF4F895BF}"/>
    <cellStyle name="Comma 20 3" xfId="2311" xr:uid="{65993040-4488-409D-9DE8-0882C30F86B3}"/>
    <cellStyle name="Comma 21" xfId="2312" xr:uid="{37E80BCE-D63B-4721-B747-2D69597006C8}"/>
    <cellStyle name="Comma 21 2" xfId="2313" xr:uid="{544949B9-3D91-4F12-A687-78B142DEB8DA}"/>
    <cellStyle name="Comma 21 3" xfId="2314" xr:uid="{BF728190-8535-4237-B46D-E08C2FD5070C}"/>
    <cellStyle name="Comma 22" xfId="2315" xr:uid="{03252F39-B3F7-43A7-932C-FA16A44486E8}"/>
    <cellStyle name="Comma 23" xfId="2316" xr:uid="{FC7F13B9-91BB-429E-94D7-AAD02DB6670E}"/>
    <cellStyle name="Comma 24" xfId="2317" xr:uid="{652FB951-E7E7-42A0-9436-5A7ABD5DB241}"/>
    <cellStyle name="Comma 25" xfId="2318" xr:uid="{6DB1B58C-0AA4-405A-AD03-86001B1ABE16}"/>
    <cellStyle name="Comma 26" xfId="2319" xr:uid="{16B1E249-82E8-49DE-A8CA-C8900B954C06}"/>
    <cellStyle name="Comma 27" xfId="2320" xr:uid="{01B74DC2-4AA1-4EB8-A7B0-D6754C627DE2}"/>
    <cellStyle name="Comma 28" xfId="2321" xr:uid="{DCE2DA2C-9BE9-4491-B20D-C9E9590F411C}"/>
    <cellStyle name="Comma 29" xfId="2322" xr:uid="{4CFEE3E3-A278-4C86-A833-C6239FCDBDF6}"/>
    <cellStyle name="Comma 3" xfId="14" xr:uid="{00000000-0005-0000-0000-00000B000000}"/>
    <cellStyle name="Comma 3 2" xfId="2324" xr:uid="{81CDC12E-1780-4FC7-94A8-4D6D7D7A14D3}"/>
    <cellStyle name="Comma 3 2 2" xfId="2325" xr:uid="{79EEE9B2-9D91-4F9B-A849-0D6D56AF4DE6}"/>
    <cellStyle name="Comma 3 2 2 2" xfId="2326" xr:uid="{994594BA-DB28-4815-8780-1BA44BB94408}"/>
    <cellStyle name="Comma 3 2 3" xfId="2327" xr:uid="{752F370C-FAFB-49FB-AF50-A58066E62EAB}"/>
    <cellStyle name="Comma 3 2 4" xfId="2328" xr:uid="{DF0DB670-0B5F-4A13-81B2-6A15D6B33183}"/>
    <cellStyle name="Comma 3 3" xfId="2329" xr:uid="{E557DD44-93A5-4984-904B-FD3E87C6B281}"/>
    <cellStyle name="Comma 3 3 2" xfId="2330" xr:uid="{B32C47E3-443C-4CB7-A924-FD56E936F0FE}"/>
    <cellStyle name="Comma 3 4" xfId="2331" xr:uid="{5F86184A-647C-4729-BC40-A5843DE765E3}"/>
    <cellStyle name="Comma 3 5" xfId="2332" xr:uid="{73B93E70-801C-472A-A585-A05C8FBB6813}"/>
    <cellStyle name="Comma 3 6" xfId="2333" xr:uid="{F79C18EC-2727-491C-A657-AFD375022DB0}"/>
    <cellStyle name="Comma 3 7" xfId="2323" xr:uid="{54D525D3-B1E8-4222-8C6C-DD3931061557}"/>
    <cellStyle name="Comma 30" xfId="2334" xr:uid="{049A7C5F-70D7-4626-8E24-E3359CB8FBC4}"/>
    <cellStyle name="Comma 31" xfId="2335" xr:uid="{EE4EBE15-D752-4609-B29C-C54F361CD357}"/>
    <cellStyle name="Comma 32" xfId="2336" xr:uid="{568B3869-D286-4ABC-962E-89AC0D1F27F1}"/>
    <cellStyle name="Comma 33" xfId="2337" xr:uid="{A145FC13-E862-42AA-8012-83D43C796B6C}"/>
    <cellStyle name="Comma 34" xfId="2338" xr:uid="{8FFA7260-364A-49EB-9A30-3DDC7FBC93F1}"/>
    <cellStyle name="Comma 35" xfId="2339" xr:uid="{079FC39F-DF66-446C-9A93-C1E029D7E48E}"/>
    <cellStyle name="Comma 36" xfId="2340" xr:uid="{B7C2E539-1440-4F5B-86B8-43B67F582C6B}"/>
    <cellStyle name="Comma 37" xfId="2341" xr:uid="{B21EE07A-ACEC-4058-86D0-25F1C44D1EC3}"/>
    <cellStyle name="Comma 38" xfId="2342" xr:uid="{F2CFE00D-B78E-425F-B906-C005BB1F3F9C}"/>
    <cellStyle name="Comma 39" xfId="2343" xr:uid="{8BA914D3-4280-441E-8579-830E317E2827}"/>
    <cellStyle name="Comma 4" xfId="15" xr:uid="{00000000-0005-0000-0000-00000C000000}"/>
    <cellStyle name="Comma 4 2" xfId="2345" xr:uid="{9F8C840D-5823-4662-A8BE-F53D15F1B21D}"/>
    <cellStyle name="Comma 4 2 2" xfId="2346" xr:uid="{92012E72-F2EE-4A80-8F91-9EED6F18335C}"/>
    <cellStyle name="Comma 4 2 3" xfId="2347" xr:uid="{6BEE4ABD-E4A4-42AA-87E5-AC93CB70907B}"/>
    <cellStyle name="Comma 4 3" xfId="2348" xr:uid="{20F3EEB6-4B88-4C31-B973-7E3C6C5EEF3C}"/>
    <cellStyle name="Comma 4 3 2" xfId="2349" xr:uid="{B74F719F-AC40-410C-9AB6-66A24FF16727}"/>
    <cellStyle name="Comma 4 4" xfId="2350" xr:uid="{EA9A9309-A376-4429-BB07-4BCE9622D490}"/>
    <cellStyle name="Comma 4 5" xfId="2351" xr:uid="{FC492078-113D-4ADF-8E1B-E4D9186C0194}"/>
    <cellStyle name="Comma 4 6" xfId="2352" xr:uid="{AD3C9500-FC6A-4CC4-8C01-D289152AA6AD}"/>
    <cellStyle name="Comma 4 7" xfId="2344" xr:uid="{AD5D48D6-8A93-4F9E-9F62-3B64D2B8A833}"/>
    <cellStyle name="Comma 40" xfId="2353" xr:uid="{6B63C88A-0CA1-49A2-885A-786B206E3B75}"/>
    <cellStyle name="Comma 41" xfId="2354" xr:uid="{B857289D-2CA5-4608-B95E-557977395945}"/>
    <cellStyle name="Comma 42" xfId="2355" xr:uid="{48F7BC8F-4465-4985-A91D-818F1E8FCA47}"/>
    <cellStyle name="Comma 43" xfId="2356" xr:uid="{586724FA-118E-489D-90B5-C18121FFAFF6}"/>
    <cellStyle name="Comma 44" xfId="2357" xr:uid="{3AF49D4D-8759-40E6-9449-2415BC702A98}"/>
    <cellStyle name="Comma 45" xfId="2358" xr:uid="{0004C3B0-ED45-4E6D-8DBD-DAAA8874BF78}"/>
    <cellStyle name="Comma 46" xfId="2359" xr:uid="{EC33182E-96C2-446E-A22C-67B6DCC27E56}"/>
    <cellStyle name="Comma 47" xfId="2360" xr:uid="{83950670-870E-4B4F-9051-406595360BE8}"/>
    <cellStyle name="Comma 48" xfId="2361" xr:uid="{0B718E1D-803D-4193-828F-07F3B39C6189}"/>
    <cellStyle name="Comma 49" xfId="2362" xr:uid="{0CB9FF0A-4E92-4F34-976D-8CAC9ADCBAF7}"/>
    <cellStyle name="Comma 5" xfId="2363" xr:uid="{716118EF-2062-45B4-9122-2A8B69B08497}"/>
    <cellStyle name="Comma 5 2" xfId="2364" xr:uid="{185D9004-EA14-4999-802E-8A8914D6F533}"/>
    <cellStyle name="Comma 5 2 2" xfId="2365" xr:uid="{67339AE9-00E6-4B85-BE17-6F6D0B17F931}"/>
    <cellStyle name="Comma 5 3" xfId="2366" xr:uid="{5747C907-EB9B-4618-A309-BC4F5277977A}"/>
    <cellStyle name="Comma 5 3 2" xfId="2367" xr:uid="{EE7276A9-C809-4757-B438-42A8062C392B}"/>
    <cellStyle name="Comma 5 4" xfId="2368" xr:uid="{67A0F391-624D-49C5-8CC4-2B382A9139FA}"/>
    <cellStyle name="Comma 50" xfId="2369" xr:uid="{4EFA8C5D-5E5E-4F12-BD7B-EC72B520EF6A}"/>
    <cellStyle name="Comma 51" xfId="2370" xr:uid="{2B21D83A-15AF-4C02-B7DE-DD15ACBD2997}"/>
    <cellStyle name="Comma 52" xfId="2371" xr:uid="{5A8B8A40-0331-4798-825E-02D2590A8C99}"/>
    <cellStyle name="Comma 53" xfId="2372" xr:uid="{DF57C410-A56E-4E2F-87F7-E2FB1DD36B8C}"/>
    <cellStyle name="Comma 54" xfId="2373" xr:uid="{AA6B1CEB-EF18-4D7F-B152-33EB346E9273}"/>
    <cellStyle name="Comma 55" xfId="2374" xr:uid="{6B3934C5-BC71-4C21-86E7-E99DDC26000B}"/>
    <cellStyle name="Comma 56" xfId="2375" xr:uid="{C903AC95-30E1-46AB-8104-73B5C8C4CDF1}"/>
    <cellStyle name="Comma 57" xfId="2376" xr:uid="{CF98465E-DCF0-4DD1-958C-3FAFA009885B}"/>
    <cellStyle name="Comma 58" xfId="2377" xr:uid="{12F139CC-2108-4A20-A618-35D2BA125CE6}"/>
    <cellStyle name="Comma 59" xfId="2378" xr:uid="{510AE266-0A3A-494C-9FCB-C720B90385EB}"/>
    <cellStyle name="Comma 6" xfId="2379" xr:uid="{0DA3B584-AB2B-4003-9393-AD814CACF386}"/>
    <cellStyle name="Comma 6 2" xfId="2380" xr:uid="{B590C450-E47E-47B1-AA9C-57A0E358E6B1}"/>
    <cellStyle name="Comma 6 2 2" xfId="2381" xr:uid="{CB354BB2-6A85-4900-A608-AF675A5070B4}"/>
    <cellStyle name="Comma 6 2 2 2" xfId="2382" xr:uid="{89CC602A-6EFE-4975-BDB5-3E61600DE47F}"/>
    <cellStyle name="Comma 6 2 3" xfId="2383" xr:uid="{048B6BBB-6D68-4420-B018-455413135B62}"/>
    <cellStyle name="Comma 6 3" xfId="2384" xr:uid="{D27D3AD4-5604-4B64-9161-0946471E8784}"/>
    <cellStyle name="Comma 6 3 2" xfId="2385" xr:uid="{DF6E4811-34CA-450C-B82A-29FCE0144D62}"/>
    <cellStyle name="Comma 6 4" xfId="2386" xr:uid="{D4B3DAE3-1DB9-4769-8A49-2E368F546B85}"/>
    <cellStyle name="Comma 60" xfId="2387" xr:uid="{24B64AE7-8F8E-4315-8E8D-0FAE6CE687B7}"/>
    <cellStyle name="Comma 61" xfId="2388" xr:uid="{4412B3A5-D515-44EF-A514-5BA732BA02F8}"/>
    <cellStyle name="Comma 62" xfId="2389" xr:uid="{38B74D0B-9702-411F-A8B5-5091F6A29DBF}"/>
    <cellStyle name="Comma 63" xfId="2390" xr:uid="{961908BE-90A7-475F-8667-710D00BF84B0}"/>
    <cellStyle name="Comma 64" xfId="2391" xr:uid="{A8239467-2C3B-4A02-A598-4D450D944206}"/>
    <cellStyle name="Comma 65" xfId="2392" xr:uid="{A23F2EA0-E3AD-4F53-933E-0B62278D7A18}"/>
    <cellStyle name="Comma 66" xfId="2393" xr:uid="{18821415-0518-475D-96A4-3C90C0325DB2}"/>
    <cellStyle name="Comma 67" xfId="2394" xr:uid="{FC494A52-CFAC-444C-A164-27F27C00B87A}"/>
    <cellStyle name="Comma 68" xfId="2395" xr:uid="{BDE36B5B-7D76-4A38-94C5-2CA5E8851BC3}"/>
    <cellStyle name="Comma 69" xfId="2396" xr:uid="{EE19338D-2007-4D9A-8C0B-B36E7619BAF7}"/>
    <cellStyle name="Comma 7" xfId="2397" xr:uid="{B710D6E5-42F9-4725-AD21-BC64640F9070}"/>
    <cellStyle name="Comma 7 2" xfId="2398" xr:uid="{D47168C0-A606-4439-AF5D-A87E4842C89B}"/>
    <cellStyle name="Comma 7 2 2" xfId="2399" xr:uid="{F11674ED-0BAC-4996-8805-4D277CAF1E24}"/>
    <cellStyle name="Comma 7 3" xfId="2400" xr:uid="{D3D2BB24-A112-4F9B-81CD-937392917CE9}"/>
    <cellStyle name="Comma 70" xfId="2401" xr:uid="{BE725722-48B4-4BAC-9470-646AA3D9EE98}"/>
    <cellStyle name="Comma 71" xfId="2402" xr:uid="{84D19629-2B1F-4E69-89F5-525BD7C78E70}"/>
    <cellStyle name="Comma 72" xfId="2403" xr:uid="{C47C703A-F9CD-4943-8B94-0210929F1D33}"/>
    <cellStyle name="Comma 73" xfId="2404" xr:uid="{6E8A4D66-06ED-41AE-809B-2E9B2836A166}"/>
    <cellStyle name="Comma 74" xfId="2405" xr:uid="{ADCCCE4D-2F44-43F0-B53F-F05465655AA8}"/>
    <cellStyle name="Comma 75" xfId="2406" xr:uid="{BE6B11F8-1218-4DCE-9C75-05356C026A40}"/>
    <cellStyle name="Comma 8" xfId="2407" xr:uid="{0189F4EC-0015-4134-A8CF-E3F1E1AC7FF3}"/>
    <cellStyle name="Comma 8 2" xfId="2408" xr:uid="{C48E8045-3375-40FC-8CB2-8B1A2C4DE49D}"/>
    <cellStyle name="Comma 8 3" xfId="2409" xr:uid="{A923A486-28D4-42AE-A02E-B6B0EA85B1AA}"/>
    <cellStyle name="Comma 9" xfId="2410" xr:uid="{56FA88FF-0630-4E65-A2FC-42F825853146}"/>
    <cellStyle name="Comma 9 2" xfId="2411" xr:uid="{8DB16A66-0F11-46A7-B37F-7952D8B00146}"/>
    <cellStyle name="Comma 9 3" xfId="2412" xr:uid="{5C9AA57F-25B5-4ECE-A5C6-E586912F3BB8}"/>
    <cellStyle name="Comma0" xfId="16" xr:uid="{00000000-0005-0000-0000-00000D000000}"/>
    <cellStyle name="Comma0 2" xfId="2413" xr:uid="{5E1767A3-AFA8-444F-80C2-D6A93976A03C}"/>
    <cellStyle name="Comma0 3" xfId="2414" xr:uid="{FEA76D36-069F-4141-8862-A8666ABC2F7B}"/>
    <cellStyle name="Commentaire" xfId="2415" xr:uid="{9EA077C2-2494-40EC-B71E-47F70A5E7626}"/>
    <cellStyle name="Currency [00]" xfId="2416" xr:uid="{E9DC445C-8EF3-4D5E-98C0-6DC1591315A5}"/>
    <cellStyle name="Currency [00] 2" xfId="2417" xr:uid="{19E94494-D73B-4DB9-86E0-45C8863B1B3E}"/>
    <cellStyle name="Currency [00] 3" xfId="2418" xr:uid="{C451FE6F-6101-486A-86F3-19E00CEC04AB}"/>
    <cellStyle name="Currency 10" xfId="2419" xr:uid="{A88849AB-A8AE-4BFD-B1FA-3C762695A87A}"/>
    <cellStyle name="Currency 10 2" xfId="2420" xr:uid="{89BBA59A-4F40-468B-A12E-24644CCEEA54}"/>
    <cellStyle name="Currency 10 3" xfId="2421" xr:uid="{8B22929D-7AA2-4B93-85B0-4B4EB7C74FA5}"/>
    <cellStyle name="Currency 11" xfId="2422" xr:uid="{E7DF36E7-97DB-49FD-8E5A-C2B31DC83B7A}"/>
    <cellStyle name="Currency 11 2" xfId="2423" xr:uid="{3CEAF6C1-8AAE-47BC-8470-C84C9334483E}"/>
    <cellStyle name="Currency 12" xfId="2424" xr:uid="{7EF68A39-E298-4919-AC29-D5554CD066CB}"/>
    <cellStyle name="Currency 12 2" xfId="2425" xr:uid="{941005B3-3CB1-47AC-BE62-83CB4E0038AA}"/>
    <cellStyle name="Currency 12 2 2" xfId="2426" xr:uid="{D87CB271-298C-43E6-BD6F-5BBF23B71817}"/>
    <cellStyle name="Currency 12 3" xfId="2427" xr:uid="{5A64498B-0C20-4B3B-804C-57DC15601FA5}"/>
    <cellStyle name="Currency 13" xfId="2428" xr:uid="{82C9518F-96B9-40C8-91C0-FEFD9A614EDC}"/>
    <cellStyle name="Currency 13 2" xfId="2429" xr:uid="{15C7C074-D0C5-496C-87E3-F102252A12BF}"/>
    <cellStyle name="Currency 13 2 2" xfId="2430" xr:uid="{07485D56-6083-4E20-B89B-8FDF597B5999}"/>
    <cellStyle name="Currency 13 3" xfId="2431" xr:uid="{DCE874F6-3A2A-4578-99F2-3DB8F4921215}"/>
    <cellStyle name="Currency 14" xfId="2432" xr:uid="{AFF05578-1BC0-42A0-98B7-3C688E626FC2}"/>
    <cellStyle name="Currency 14 2" xfId="2433" xr:uid="{F0AD4BE6-B0D8-4022-B36C-FAF5D338B154}"/>
    <cellStyle name="Currency 15" xfId="2434" xr:uid="{3F7E76D0-B81F-4A5E-B8BE-C020C1E9E6CD}"/>
    <cellStyle name="Currency 15 2" xfId="2435" xr:uid="{7266777C-DDF7-4B08-998B-A2A2A8595E04}"/>
    <cellStyle name="Currency 16" xfId="2436" xr:uid="{7B1FCA24-8826-48EC-92A2-57EED7DBFD01}"/>
    <cellStyle name="Currency 16 2" xfId="2437" xr:uid="{25214D12-EA8F-446E-9E5A-EF3554656977}"/>
    <cellStyle name="Currency 17" xfId="2438" xr:uid="{19C5FD97-6AFC-4CAE-AF44-AB5252EA4761}"/>
    <cellStyle name="Currency 17 2" xfId="2439" xr:uid="{F303DD67-B795-4E40-85BC-35CC083F952E}"/>
    <cellStyle name="Currency 18" xfId="2440" xr:uid="{D222D993-A2FF-4D60-A9D5-7BDB24144B7C}"/>
    <cellStyle name="Currency 18 2" xfId="2441" xr:uid="{2E78416B-9B03-46EC-A154-287C69687350}"/>
    <cellStyle name="Currency 19" xfId="2442" xr:uid="{722E3F73-8F51-41A4-8AEE-452ECD219535}"/>
    <cellStyle name="Currency 19 2" xfId="2443" xr:uid="{FA92BE42-C240-45DE-801E-2820F780A68E}"/>
    <cellStyle name="Currency 19 3" xfId="2444" xr:uid="{6BF3FC93-D809-4C13-80B7-CAAC3A5A97B8}"/>
    <cellStyle name="Currency 2" xfId="17" xr:uid="{00000000-0005-0000-0000-00000E000000}"/>
    <cellStyle name="Currency 2 2" xfId="2446" xr:uid="{C36AFE04-34E5-4267-A4D9-00E8F7500794}"/>
    <cellStyle name="Currency 2 2 2" xfId="2447" xr:uid="{2BD349C4-E678-4909-B9D6-269C6BB05102}"/>
    <cellStyle name="Currency 2 2 2 2" xfId="2448" xr:uid="{D3160C77-AACC-455C-8E25-E3AAD9642715}"/>
    <cellStyle name="Currency 2 2 2 2 2" xfId="2449" xr:uid="{960B5E2C-DFAA-4900-9B2E-8954A8EC3237}"/>
    <cellStyle name="Currency 2 2 2 3" xfId="2450" xr:uid="{84728366-DABE-4393-9F4F-512D85EA24CC}"/>
    <cellStyle name="Currency 2 2 2 4" xfId="2451" xr:uid="{E145D66D-5E7E-4024-A4AB-4F0D8D8E6400}"/>
    <cellStyle name="Currency 2 2 3" xfId="2452" xr:uid="{5BF2D2EB-1201-4BF7-8D7D-3F1602621A41}"/>
    <cellStyle name="Currency 2 2 3 2" xfId="2453" xr:uid="{9DBB0A09-6025-4C4F-B2F5-47F5D497C700}"/>
    <cellStyle name="Currency 2 2 4" xfId="2454" xr:uid="{67F9A723-73F1-4018-9411-87AB3D2C87B1}"/>
    <cellStyle name="Currency 2 2 4 2" xfId="2455" xr:uid="{4DBFAB4B-CBDA-4466-9FF1-86B018DE3303}"/>
    <cellStyle name="Currency 2 2 5" xfId="2456" xr:uid="{ECB65573-83E9-48E9-AA8F-60B3BC1F64D9}"/>
    <cellStyle name="Currency 2 2 6" xfId="2457" xr:uid="{C41CD715-241E-44B7-9472-C83F19BAB5E1}"/>
    <cellStyle name="Currency 2 3" xfId="2458" xr:uid="{0B9871BE-CB15-4873-AFE7-927AF943499E}"/>
    <cellStyle name="Currency 2 3 2" xfId="2459" xr:uid="{6A3AF031-457C-4291-98C4-F5BFD117AF7C}"/>
    <cellStyle name="Currency 2 3 2 2" xfId="2460" xr:uid="{8845761C-635E-4C5D-AE98-487D726FB941}"/>
    <cellStyle name="Currency 2 3 3" xfId="2461" xr:uid="{85F166C0-B56D-4AE9-A8FF-7050229F8759}"/>
    <cellStyle name="Currency 2 3 4" xfId="2462" xr:uid="{6AEAB99C-0E0A-4C0A-908F-871F5308A6B3}"/>
    <cellStyle name="Currency 2 3 5" xfId="2463" xr:uid="{D77CBA44-3997-4129-8C4D-8152EBBD91A7}"/>
    <cellStyle name="Currency 2 4" xfId="2464" xr:uid="{F928F367-F799-4D5C-A251-61F6CCED6E3A}"/>
    <cellStyle name="Currency 2 4 2" xfId="2465" xr:uid="{F8C74715-F0AA-44AE-B39A-9176C9EEE716}"/>
    <cellStyle name="Currency 2 5" xfId="2466" xr:uid="{E04A9ACF-9EAE-4F73-81D6-8E19BBC84193}"/>
    <cellStyle name="Currency 2 6" xfId="2467" xr:uid="{874F7C3E-D5E4-42A1-8B41-DC43EAA44D15}"/>
    <cellStyle name="Currency 2 7" xfId="2468" xr:uid="{2B863DA4-3DCD-4E33-948C-844C64669491}"/>
    <cellStyle name="Currency 2 8" xfId="2469" xr:uid="{305C5A7E-0B24-4D8B-A378-B400A19B8838}"/>
    <cellStyle name="Currency 2 9" xfId="2445" xr:uid="{619EB6CC-0A6A-46BA-8F8E-5746898A29A7}"/>
    <cellStyle name="Currency 2_Credit note 03-09" xfId="2470" xr:uid="{C18C0BD7-4580-4DAD-B9A6-059A5FE0D571}"/>
    <cellStyle name="Currency 20" xfId="2471" xr:uid="{AEB7A130-B27B-45CF-9AA2-39A58D65F6A8}"/>
    <cellStyle name="Currency 21" xfId="2472" xr:uid="{E8DE8CDB-72AE-43DF-B255-CE40C8A78983}"/>
    <cellStyle name="Currency 22" xfId="2473" xr:uid="{6BA6F5A6-22B3-468D-8E17-DD687BA58D55}"/>
    <cellStyle name="Currency 23" xfId="2474" xr:uid="{7AD702BD-6C96-4A96-9D83-F2408BED986F}"/>
    <cellStyle name="Currency 24" xfId="2475" xr:uid="{7E44DF94-43EC-42CF-9C25-8A4EAA72BEA2}"/>
    <cellStyle name="Currency 25" xfId="2476" xr:uid="{BF5F91E1-279F-4D36-A04F-3FC5A1F63BA5}"/>
    <cellStyle name="Currency 26" xfId="2477" xr:uid="{F1F21211-2DAB-4AE1-B7D3-CA8E28ADD797}"/>
    <cellStyle name="Currency 27" xfId="2478" xr:uid="{A5FAF44F-B703-425B-8749-A6C11311B86A}"/>
    <cellStyle name="Currency 28" xfId="2479" xr:uid="{D79B463B-861D-485C-ABAC-4C0C0BBFDDD6}"/>
    <cellStyle name="Currency 29" xfId="2480" xr:uid="{A25F16D9-C8EA-4531-B99B-89744DB50023}"/>
    <cellStyle name="Currency 3" xfId="2481" xr:uid="{2D9A12B0-B406-4D1C-A223-D65E2FBE2B9C}"/>
    <cellStyle name="Currency 3 2" xfId="2482" xr:uid="{DD8E0644-218F-463E-A26F-684A933B8493}"/>
    <cellStyle name="Currency 3 2 2" xfId="2483" xr:uid="{C8C1F2B5-79E5-4C9F-9347-1B5EFFB6BDF9}"/>
    <cellStyle name="Currency 3 2 2 2" xfId="2484" xr:uid="{BA97E646-7A5B-4964-897B-22349AC0B61F}"/>
    <cellStyle name="Currency 3 2 2 3" xfId="2485" xr:uid="{A69293B3-C357-4CA5-9CF7-FDDDABE6D5C4}"/>
    <cellStyle name="Currency 3 2 3" xfId="2486" xr:uid="{01B53A26-3643-491B-A713-813FB1298EC0}"/>
    <cellStyle name="Currency 3 2 4" xfId="2487" xr:uid="{6986E10B-FF71-4245-9FD4-6862408B6CF8}"/>
    <cellStyle name="Currency 3 2 5" xfId="2488" xr:uid="{8E732A6F-EA73-4090-8E49-675258BA843C}"/>
    <cellStyle name="Currency 3 2 6" xfId="2489" xr:uid="{B1C852B8-5330-4397-B9A4-9FDD6768727E}"/>
    <cellStyle name="Currency 3 3" xfId="2490" xr:uid="{91A765AE-EDFD-49C6-AB92-5C82DDC257C8}"/>
    <cellStyle name="Currency 3 3 2" xfId="2491" xr:uid="{A0C428ED-AF9E-4C59-835B-6AC971913192}"/>
    <cellStyle name="Currency 3 3 2 2" xfId="2492" xr:uid="{C1769CF9-7013-464C-8F67-50F5542E1942}"/>
    <cellStyle name="Currency 3 3 3" xfId="2493" xr:uid="{344DDD57-471A-4460-9616-E5A2219BADC7}"/>
    <cellStyle name="Currency 3 4" xfId="2494" xr:uid="{917B5F05-1229-4802-9186-60CE1238B9B5}"/>
    <cellStyle name="Currency 3 4 2" xfId="2495" xr:uid="{4A416752-9A70-4F73-A878-CD74747EBE3F}"/>
    <cellStyle name="Currency 3 5" xfId="2496" xr:uid="{C5BC1AD5-D5B3-4A55-80EB-2FD06CBBC873}"/>
    <cellStyle name="Currency 3 6" xfId="2497" xr:uid="{E95A5CEB-637C-4D2F-80AE-EFC789D962DC}"/>
    <cellStyle name="Currency 3 7" xfId="2498" xr:uid="{5AF022C7-F200-45BF-A77F-A8C784CBD79B}"/>
    <cellStyle name="Currency 30" xfId="2499" xr:uid="{79755794-9A6F-49F9-853C-6834DCE86609}"/>
    <cellStyle name="Currency 31" xfId="2500" xr:uid="{3599658C-B646-4FCC-8FF4-8B80795B80CB}"/>
    <cellStyle name="Currency 32" xfId="2501" xr:uid="{E469FD7C-9643-4E0B-9D1D-971241D6F463}"/>
    <cellStyle name="Currency 33" xfId="2502" xr:uid="{041C66B3-67AE-422D-93F1-38594E8E5244}"/>
    <cellStyle name="Currency 34" xfId="2503" xr:uid="{245CEBBE-D3D9-422C-85F3-BBFD4AB28C11}"/>
    <cellStyle name="Currency 35" xfId="2504" xr:uid="{3858C5A2-4E7A-4E16-9A45-3694227AA6E8}"/>
    <cellStyle name="Currency 36" xfId="2505" xr:uid="{1C6DE994-0DD8-4094-B82B-DC2D6E7FE147}"/>
    <cellStyle name="Currency 37" xfId="2506" xr:uid="{6E35DA60-B3BC-453E-BFAF-7940E6DADE0D}"/>
    <cellStyle name="Currency 38" xfId="2507" xr:uid="{7B9689E0-FA47-40A2-B3DF-5447565A68D2}"/>
    <cellStyle name="Currency 39" xfId="2508" xr:uid="{FFC3ED94-109A-4F3D-A47C-E899D2C3C403}"/>
    <cellStyle name="Currency 4" xfId="2509" xr:uid="{544601C9-6AEF-4851-8026-38387B47B429}"/>
    <cellStyle name="Currency 4 2" xfId="2510" xr:uid="{C0789E4A-AAE9-4EE9-8EB4-484569C8D628}"/>
    <cellStyle name="Currency 4 2 2" xfId="2511" xr:uid="{44140A69-1183-4D6B-9D4A-D6889EF6415A}"/>
    <cellStyle name="Currency 4 2 2 2" xfId="2512" xr:uid="{BE64508B-FF86-4358-9007-CBEB5BF76871}"/>
    <cellStyle name="Currency 4 2 2 3" xfId="2513" xr:uid="{E14F8F6A-7E27-4D23-A7A0-A9247152AB13}"/>
    <cellStyle name="Currency 4 2 3" xfId="2514" xr:uid="{648C1C6B-D8C6-4B25-B477-7FB5BD3A4F90}"/>
    <cellStyle name="Currency 4 2 4" xfId="2515" xr:uid="{F430C71E-B61F-4EF4-ABAF-3EE62ED40D0A}"/>
    <cellStyle name="Currency 4 2 5" xfId="2516" xr:uid="{F0E53722-0404-4549-9EB1-217A87AF819A}"/>
    <cellStyle name="Currency 4 2 6" xfId="2517" xr:uid="{6EF93F59-E5EF-4393-8FA4-C142B7C04E34}"/>
    <cellStyle name="Currency 4 3" xfId="2518" xr:uid="{B0422914-276E-4378-99AD-C9146E55F76E}"/>
    <cellStyle name="Currency 4 3 2" xfId="2519" xr:uid="{C7D400F0-8C5B-469F-A447-96E13FC4BDB3}"/>
    <cellStyle name="Currency 4 3 3" xfId="2520" xr:uid="{849B7C36-7277-498B-912B-B68F184856B5}"/>
    <cellStyle name="Currency 4 4" xfId="2521" xr:uid="{687E9832-2E92-4974-8E6B-3164191CA886}"/>
    <cellStyle name="Currency 4 5" xfId="2522" xr:uid="{BC266704-58D2-4A28-A32C-229F6B9B573F}"/>
    <cellStyle name="Currency 4 6" xfId="2523" xr:uid="{D8B398EB-E80C-41F9-8B4A-4B22D3A2AA77}"/>
    <cellStyle name="Currency 4 7" xfId="2524" xr:uid="{049C7FF4-6D08-4675-8032-D75D493AC413}"/>
    <cellStyle name="Currency 40" xfId="2525" xr:uid="{55BD8D21-C2C4-4104-BBCB-AEC9E10D3330}"/>
    <cellStyle name="Currency 41" xfId="2526" xr:uid="{4A227C39-FDBF-4186-B323-03D0086ACF26}"/>
    <cellStyle name="Currency 42" xfId="2527" xr:uid="{6190CA31-6DB7-4ABF-9B4C-22FE94A4D784}"/>
    <cellStyle name="Currency 43" xfId="2528" xr:uid="{84024394-A8B8-4DE8-B6FE-C09275ED86C6}"/>
    <cellStyle name="Currency 44" xfId="2529" xr:uid="{FD41DC79-5A9F-46AE-B236-F67005BA535A}"/>
    <cellStyle name="Currency 45" xfId="2530" xr:uid="{79EB539A-1761-47FF-BB8E-CBB18DAD3D21}"/>
    <cellStyle name="Currency 46" xfId="2531" xr:uid="{578362D7-5EA6-4F37-AB48-21B61E8B9A61}"/>
    <cellStyle name="Currency 47" xfId="2532" xr:uid="{710D6546-6568-499F-895E-F3057DC2E869}"/>
    <cellStyle name="Currency 5" xfId="2533" xr:uid="{DC53C160-C67B-4094-AF61-7B10466F95CF}"/>
    <cellStyle name="Currency 5 2" xfId="2534" xr:uid="{3B1D39A7-DAE9-4FF1-A3E8-E58B674A4495}"/>
    <cellStyle name="Currency 5 2 2" xfId="2535" xr:uid="{DF1BD9BA-009C-4369-9DA1-1733BD556721}"/>
    <cellStyle name="Currency 5 2 3" xfId="2536" xr:uid="{AA4823BE-F93E-4643-B368-0AFE4A7EA25F}"/>
    <cellStyle name="Currency 5 3" xfId="2537" xr:uid="{5A0957DA-7A64-4E5A-A4E3-4255DC0F5960}"/>
    <cellStyle name="Currency 5 4" xfId="2538" xr:uid="{4C9879E0-CBF4-466E-BF73-0D7D12797453}"/>
    <cellStyle name="Currency 5 5" xfId="2539" xr:uid="{88F76F8C-720D-42E0-94E7-EA60E46A2220}"/>
    <cellStyle name="Currency 5 6" xfId="2540" xr:uid="{9F27D776-7FEB-4191-BFFB-77B17DEFEBA5}"/>
    <cellStyle name="Currency 6" xfId="2541" xr:uid="{BE1480E2-9DCC-40AE-BB00-3ADBB23DCAAB}"/>
    <cellStyle name="Currency 6 2" xfId="2542" xr:uid="{83974490-971D-4E46-9C93-8A8CDE9B45D0}"/>
    <cellStyle name="Currency 6 2 2" xfId="2543" xr:uid="{A955CA15-9F16-42C0-9EF9-CFE4E6BA4423}"/>
    <cellStyle name="Currency 6 3" xfId="2544" xr:uid="{6A1609A5-DF5F-4633-8516-36E11C2E9463}"/>
    <cellStyle name="Currency 6 4" xfId="2545" xr:uid="{D6F8255A-1506-4FD1-B689-F4D1EA663014}"/>
    <cellStyle name="Currency 6 5" xfId="2546" xr:uid="{971BD8B9-23C8-4BEE-9C46-8F77A35F2090}"/>
    <cellStyle name="Currency 7" xfId="2547" xr:uid="{90AC81CC-B62A-4661-BD2B-A58D4351A63C}"/>
    <cellStyle name="Currency 7 2" xfId="2548" xr:uid="{787854C5-0258-41DE-B93F-9774F592E50B}"/>
    <cellStyle name="Currency 7 3" xfId="2549" xr:uid="{2F32AB13-BC48-4D8E-AB1E-FDFB33698627}"/>
    <cellStyle name="Currency 7 4" xfId="2550" xr:uid="{142A7FBD-060E-4B7C-A5E3-31A187EA6D65}"/>
    <cellStyle name="Currency 8" xfId="2551" xr:uid="{6E63B2F5-7959-4EB9-B5BF-5AB1A4A82B57}"/>
    <cellStyle name="Currency 8 2" xfId="2552" xr:uid="{13A02F2B-DADF-4CDA-B2F5-21CEBCEF7D3D}"/>
    <cellStyle name="Currency 9" xfId="2553" xr:uid="{E7FCF102-DE36-4E27-92DD-A8D3698A014B}"/>
    <cellStyle name="Currency 9 2" xfId="2554" xr:uid="{CFC6BB44-780D-4DE3-B759-8AA197B627A2}"/>
    <cellStyle name="Currency0" xfId="18" xr:uid="{00000000-0005-0000-0000-00000F000000}"/>
    <cellStyle name="Currency0 2" xfId="2555" xr:uid="{58720A39-B827-476F-9A33-A03CC7C972F3}"/>
    <cellStyle name="Currency0 3" xfId="2556" xr:uid="{07B1A992-FC34-49C7-A4F3-5C147F6363C5}"/>
    <cellStyle name="Date" xfId="19" xr:uid="{00000000-0005-0000-0000-000010000000}"/>
    <cellStyle name="Date 2" xfId="2557" xr:uid="{19A0DA68-2B16-4C00-9353-0B2F67B253C0}"/>
    <cellStyle name="Date 3" xfId="2558" xr:uid="{D759D003-3D53-4016-B208-ACCC270CD0C0}"/>
    <cellStyle name="Date 3 2" xfId="2559" xr:uid="{EA049D1A-B216-4B02-B53B-36B9EAC1D2FD}"/>
    <cellStyle name="Date 4" xfId="2560" xr:uid="{08343FF3-AD50-4EC5-9322-D1036AAF30C6}"/>
    <cellStyle name="Date Short" xfId="2561" xr:uid="{9BD052F8-3386-4AE3-A5D5-39766C603222}"/>
    <cellStyle name="EN CO.," xfId="2562" xr:uid="{CF42FF69-74BE-4C7B-9357-02BCE8CAE0E6}"/>
    <cellStyle name="EN CO., 2" xfId="2563" xr:uid="{5734F76E-6A32-4B72-87CF-F94F5CF89748}"/>
    <cellStyle name="EN CO., 3" xfId="2564" xr:uid="{623C003C-CBDE-4CAE-9BC3-0D5E40390656}"/>
    <cellStyle name="EN CO., 4" xfId="2565" xr:uid="{501F44D0-D5EE-4CB6-A2C2-FA0141A3043F}"/>
    <cellStyle name="EN CO., 5" xfId="2566" xr:uid="{D62C1B35-2A8C-42C1-9B81-98B517C5AB1C}"/>
    <cellStyle name="Enter Currency (0)" xfId="2567" xr:uid="{CFC6B154-D450-4863-BE63-5E9211E678F2}"/>
    <cellStyle name="Enter Currency (0) 2" xfId="2568" xr:uid="{2414B484-BA94-4BA5-AEBD-BCDBD9EF065B}"/>
    <cellStyle name="Enter Currency (0) 2 2" xfId="2569" xr:uid="{2180A531-938E-4D0D-94B6-0706A1ABCC0B}"/>
    <cellStyle name="Enter Currency (0) 3" xfId="2570" xr:uid="{2BA7FAA1-0793-4D5D-B3D9-C718700D4981}"/>
    <cellStyle name="Enter Currency (2)" xfId="2571" xr:uid="{2B726559-7FE6-4790-A78B-4C372535DA70}"/>
    <cellStyle name="Enter Currency (2) 2" xfId="2572" xr:uid="{CE8B53FE-64C1-4B8B-84D7-92CE852CF9FA}"/>
    <cellStyle name="Enter Currency (2) 3" xfId="2573" xr:uid="{957D1E0D-891A-4865-B067-679992CAC146}"/>
    <cellStyle name="Enter Units (0)" xfId="2574" xr:uid="{B54133A1-3A0E-4C16-A616-AECBDD8A09A4}"/>
    <cellStyle name="Enter Units (0) 2" xfId="2575" xr:uid="{89A0A992-5BDC-47CB-BC91-46134F9FFBB9}"/>
    <cellStyle name="Enter Units (0) 2 2" xfId="2576" xr:uid="{98FC8F90-EB96-4C40-B546-B34C95F5E082}"/>
    <cellStyle name="Enter Units (0) 3" xfId="2577" xr:uid="{A970D2B2-D4D1-4362-A7A6-5F941B7C6F9C}"/>
    <cellStyle name="Enter Units (1)" xfId="2578" xr:uid="{A47888D4-C3FA-48C0-B610-C196272DE753}"/>
    <cellStyle name="Enter Units (1) 2" xfId="2579" xr:uid="{680D5FD9-FB37-4E90-A412-30CC239349A6}"/>
    <cellStyle name="Enter Units (1) 3" xfId="2580" xr:uid="{50CF2FC0-CEA4-460B-8CEF-52C71BD1B5AC}"/>
    <cellStyle name="Enter Units (2)" xfId="2581" xr:uid="{B6620DE3-326E-4AE7-B265-B4EE8BFAA613}"/>
    <cellStyle name="Enter Units (2) 2" xfId="2582" xr:uid="{0EE6764A-3C86-47C9-A99E-9E855B891E79}"/>
    <cellStyle name="Enter Units (2) 3" xfId="2583" xr:uid="{533444B9-985C-46E9-B8CB-253FF021C040}"/>
    <cellStyle name="Entrée" xfId="2584" xr:uid="{806A0D8D-128B-4BD6-B37B-E56D966AC0B4}"/>
    <cellStyle name="Euro" xfId="2585" xr:uid="{2D567055-47BF-49A0-8747-00C1DB5D1FBC}"/>
    <cellStyle name="Euro 2" xfId="2586" xr:uid="{1FCFE217-A5AC-492A-9304-09CB2997D9A6}"/>
    <cellStyle name="Excel Built-in 20% - Accent1" xfId="20" xr:uid="{00000000-0005-0000-0000-000011000000}"/>
    <cellStyle name="Excel Built-in 20% - Accent1 2" xfId="2587" xr:uid="{5664FB09-F961-423F-8990-C8F6E90865EE}"/>
    <cellStyle name="Explanatory Text 2" xfId="2588" xr:uid="{A3EA63F5-A039-46DB-BC3B-D7C75600FB09}"/>
    <cellStyle name="Fixed" xfId="21" xr:uid="{00000000-0005-0000-0000-000012000000}"/>
    <cellStyle name="Fixed 2" xfId="2589" xr:uid="{5729A679-017A-4DD0-A388-3BD99A771814}"/>
    <cellStyle name="Fixed 3" xfId="2590" xr:uid="{CB5E7149-60A2-4ABF-9081-56115B0DBFA9}"/>
    <cellStyle name="Good 2" xfId="2591" xr:uid="{85A24D52-058B-4CF9-8125-11DEE68CDA8C}"/>
    <cellStyle name="Grey" xfId="22" xr:uid="{00000000-0005-0000-0000-000013000000}"/>
    <cellStyle name="Grey 2" xfId="2592" xr:uid="{70B7EC8C-197A-47E4-8962-F6D7E8266831}"/>
    <cellStyle name="Grey 3" xfId="2593" xr:uid="{C6C96520-E86D-4FA3-8D3E-C9E562A5FAE1}"/>
    <cellStyle name="ha" xfId="2594" xr:uid="{43B3F526-BF7C-4911-812E-EA12E25BE16D}"/>
    <cellStyle name="ha 2" xfId="2595" xr:uid="{4C445A74-4C61-4ABD-AFB4-CD5FC659F8FD}"/>
    <cellStyle name="ha 3" xfId="2596" xr:uid="{B0FFCC60-7F9F-4CF1-8169-FAF2FE63247B}"/>
    <cellStyle name="ha 4" xfId="2597" xr:uid="{D0583F53-FAA9-417F-B430-CF4805A08E4D}"/>
    <cellStyle name="HEADER" xfId="2598" xr:uid="{CC10BBBD-EA52-4AE6-A36F-163A39BA8D55}"/>
    <cellStyle name="HEADER 2" xfId="2599" xr:uid="{3450FFD9-E4E8-4371-939E-A7FEBE9E12C3}"/>
    <cellStyle name="HEADER 3" xfId="2600" xr:uid="{CB949257-5050-436D-935F-215966B75BEF}"/>
    <cellStyle name="HEADER 4" xfId="2601" xr:uid="{A763EA14-0F72-4CA8-BFC2-A44E6D3121C4}"/>
    <cellStyle name="HEADER 5" xfId="2602" xr:uid="{DBF122D2-B2F3-455A-9312-9C16B47E9061}"/>
    <cellStyle name="Header1" xfId="2603" xr:uid="{FA521384-6998-43C0-B89B-8E518E6DDB62}"/>
    <cellStyle name="Header1 2" xfId="2604" xr:uid="{5B9BBE7C-8077-41EF-9964-638512E6DBA2}"/>
    <cellStyle name="Header1 3" xfId="2605" xr:uid="{08DC7E52-4FC5-4779-84F5-E35B5406C091}"/>
    <cellStyle name="Header1 4" xfId="2606" xr:uid="{8AB61605-93C0-4911-8DC3-928109190DAD}"/>
    <cellStyle name="Header2" xfId="2607" xr:uid="{EB667B6D-4E16-49BA-87A2-E0A3E3663D43}"/>
    <cellStyle name="Header2 2" xfId="2608" xr:uid="{42C80449-63C9-40AA-B077-C907F3339165}"/>
    <cellStyle name="Header2 2 2" xfId="2609" xr:uid="{AA64F91A-4290-44B1-95B2-D2DC7EECBF2A}"/>
    <cellStyle name="Header2 3" xfId="2610" xr:uid="{ACA6C52F-3832-41DD-B78B-08C2675641F5}"/>
    <cellStyle name="Header2 3 2" xfId="2611" xr:uid="{CF3BCAA1-3F0C-48B5-B509-68FE7DB95EC4}"/>
    <cellStyle name="Header2 4" xfId="2612" xr:uid="{BF329748-C8C6-4347-99CB-B3A53F40BEAB}"/>
    <cellStyle name="Header2 4 2" xfId="2613" xr:uid="{E980EB92-7213-44A5-8F18-EF0434D9FE81}"/>
    <cellStyle name="Heading 1 2" xfId="23" xr:uid="{00000000-0005-0000-0000-000014000000}"/>
    <cellStyle name="Heading 1 2 2" xfId="2614" xr:uid="{BC3BAA60-E4D9-4434-A73A-0B1972AEF81E}"/>
    <cellStyle name="Heading 2 2" xfId="24" xr:uid="{00000000-0005-0000-0000-000015000000}"/>
    <cellStyle name="Heading 2 2 2" xfId="2615" xr:uid="{E68A8380-B32E-4307-B952-D161406C4661}"/>
    <cellStyle name="Heading 3 2" xfId="2616" xr:uid="{4D98F8B5-1E3E-490A-A686-246790390215}"/>
    <cellStyle name="Heading 4 2" xfId="2617" xr:uid="{D58634E7-F169-4746-BF37-71D96FD01E4F}"/>
    <cellStyle name="Hoa-Scholl" xfId="2618" xr:uid="{C2E6311A-4AF3-4890-908E-486EA4ADEE64}"/>
    <cellStyle name="Hoa-Scholl 2" xfId="2619" xr:uid="{D30C969F-B350-4848-967D-4D64FA8474B6}"/>
    <cellStyle name="Hoa-Scholl 3" xfId="2620" xr:uid="{C75C5FD0-F97F-4668-A5EE-E7D9848F0EDE}"/>
    <cellStyle name="Hoa-Scholl 4" xfId="2621" xr:uid="{C3CC3483-3F2A-46DD-8B55-D732BD707577}"/>
    <cellStyle name="Hyperlink 2" xfId="2622" xr:uid="{BEB65787-9574-4935-8591-51F5AEA52B3F}"/>
    <cellStyle name="i·0" xfId="2623" xr:uid="{DDBD8C72-E481-4D03-A6D2-8393529DC442}"/>
    <cellStyle name="i·0 2" xfId="2624" xr:uid="{D1FD1B01-4832-49AB-8C31-BE92BF09AB28}"/>
    <cellStyle name="i·0 2 2" xfId="2625" xr:uid="{5372EBC8-497C-4E78-A097-4F464760992E}"/>
    <cellStyle name="i·0 3" xfId="2626" xr:uid="{01D54CC7-34A6-42EB-B968-84549382E46B}"/>
    <cellStyle name="Input [yellow]" xfId="25" xr:uid="{00000000-0005-0000-0000-000016000000}"/>
    <cellStyle name="Input [yellow] 2" xfId="2627" xr:uid="{66715A2C-93DB-4CF6-BCBD-4EE33C10D238}"/>
    <cellStyle name="Input [yellow] 3" xfId="2628" xr:uid="{BFB2710B-CD4A-449D-B16A-A83937E21C06}"/>
    <cellStyle name="Input [yellow] 3 2" xfId="2629" xr:uid="{843BBA16-A0DB-40D3-9312-64471D99A64A}"/>
    <cellStyle name="Input [yellow] 4" xfId="2630" xr:uid="{00672D5C-6C24-46B4-A57B-26967E2FC66E}"/>
    <cellStyle name="Input 2" xfId="2631" xr:uid="{27FFB2F6-D5AD-48E8-AE83-8B5DB7BBBBC9}"/>
    <cellStyle name="Input 3" xfId="2632" xr:uid="{146A9EB4-7752-4318-9EAF-2544F7FE23BF}"/>
    <cellStyle name="Input 4" xfId="2633" xr:uid="{3415F12B-AC18-4E61-9C6C-06819CAB9B2B}"/>
    <cellStyle name="Input 5" xfId="2634" xr:uid="{30CC1DC5-1DF2-4D87-94BD-7053CC3A9A19}"/>
    <cellStyle name="Insatisfaisant" xfId="2635" xr:uid="{8B8F429C-A633-4285-963B-AB37FB64EB99}"/>
    <cellStyle name="Ledger 17 x 11 in" xfId="2636" xr:uid="{E7D2FDDF-431A-4566-A2C4-F1D6BE31480D}"/>
    <cellStyle name="Ledger 17 x 11 in 2" xfId="2637" xr:uid="{AE77A40D-E9AB-4A8B-889D-C810338F6DEC}"/>
    <cellStyle name="Ledger 17 x 11 in 2 2" xfId="2638" xr:uid="{6519BE00-6C76-459B-878D-23B828398D6C}"/>
    <cellStyle name="Ledger 17 x 11 in 3" xfId="2639" xr:uid="{89D7BE51-6298-41A6-B596-9BC33B41A313}"/>
    <cellStyle name="Ledger 17 x 11 in 4" xfId="2640" xr:uid="{9A6A9B2B-91DC-446A-A118-58982DBB34AF}"/>
    <cellStyle name="Link Currency (0)" xfId="2641" xr:uid="{1B109FE7-5D67-43B1-8617-9E9E68D39B2C}"/>
    <cellStyle name="Link Currency (0) 2" xfId="2642" xr:uid="{E1D25ADE-9292-42C1-BD93-185297467F18}"/>
    <cellStyle name="Link Currency (0) 2 2" xfId="2643" xr:uid="{FE92E871-E137-438C-99F1-0431E2FAA284}"/>
    <cellStyle name="Link Currency (0) 3" xfId="2644" xr:uid="{2EFF2356-F1EE-4D1A-B6EB-670E915F5A5D}"/>
    <cellStyle name="Link Currency (2)" xfId="2645" xr:uid="{7984D42D-7231-4D6B-98BE-796B99250D5E}"/>
    <cellStyle name="Link Currency (2) 2" xfId="2646" xr:uid="{6E02DF20-7046-407D-9AE4-19178827AE17}"/>
    <cellStyle name="Link Currency (2) 3" xfId="2647" xr:uid="{5F54BB35-2E78-44C5-95AE-AEF4A112FD56}"/>
    <cellStyle name="Link Units (0)" xfId="2648" xr:uid="{8DFD5D60-D003-4ADD-98FB-8148A208564C}"/>
    <cellStyle name="Link Units (0) 2" xfId="2649" xr:uid="{305CFE7B-7007-45CC-945D-29E89B325EA9}"/>
    <cellStyle name="Link Units (0) 2 2" xfId="2650" xr:uid="{2BCD206C-F691-4AB2-88B0-4CCD6F64E574}"/>
    <cellStyle name="Link Units (0) 3" xfId="2651" xr:uid="{A3302A52-9DA2-4167-A4A7-920FDA083BF7}"/>
    <cellStyle name="Link Units (1)" xfId="2652" xr:uid="{865BDF1D-0E81-44BC-983A-4A28A4432EAE}"/>
    <cellStyle name="Link Units (1) 2" xfId="2653" xr:uid="{F9274593-4312-4CC9-BFA2-3AC3CFE876DF}"/>
    <cellStyle name="Link Units (1) 3" xfId="2654" xr:uid="{7B6950D7-8731-4921-A836-2DA269132E05}"/>
    <cellStyle name="Link Units (2)" xfId="2655" xr:uid="{D01B3CBE-B570-474A-814C-6BD36E15383E}"/>
    <cellStyle name="Link Units (2) 2" xfId="2656" xr:uid="{CB8CE967-CEEF-4BEA-95D3-7F25813C693C}"/>
    <cellStyle name="Link Units (2) 3" xfId="2657" xr:uid="{F2F0E978-3F03-420D-85CE-545310BE100D}"/>
    <cellStyle name="Linked Cell 2" xfId="2658" xr:uid="{122253F4-CEBC-474B-AD16-76E78F6844E1}"/>
    <cellStyle name="Milliers [0]_      " xfId="2659" xr:uid="{3E281FCD-DD14-460E-B821-EAFE48D6BD05}"/>
    <cellStyle name="Milliers_      " xfId="2660" xr:uid="{49053962-502F-4324-9B51-FA3B66A6F1DA}"/>
    <cellStyle name="Model" xfId="2661" xr:uid="{E454F9DE-E8A6-4B44-B8BF-2229EFE27ED9}"/>
    <cellStyle name="Model 2" xfId="2662" xr:uid="{746FFE9D-993F-4815-AFE1-316E08105116}"/>
    <cellStyle name="Model 3" xfId="2663" xr:uid="{DE11B285-F339-4AAE-A7B5-C9C722302788}"/>
    <cellStyle name="Model 4" xfId="2664" xr:uid="{80CE2F69-85C5-4D69-BE02-86392340A469}"/>
    <cellStyle name="Model 5" xfId="2665" xr:uid="{8E2B28F9-A48C-40F7-885C-BF20DE254451}"/>
    <cellStyle name="moi" xfId="2666" xr:uid="{2A401E7C-441D-45CE-8EC1-87F87A5DEE02}"/>
    <cellStyle name="moi 2" xfId="2667" xr:uid="{1CE04919-E1C1-4230-9FB6-08FD7BC38747}"/>
    <cellStyle name="moi 3" xfId="2668" xr:uid="{716F0E34-EF3F-4895-B8AF-1A9D1A27AB1D}"/>
    <cellStyle name="moi 4" xfId="2669" xr:uid="{8632E460-D00B-4A9E-9D85-0D5E6156C75A}"/>
    <cellStyle name="Monétaire [0]_      " xfId="2670" xr:uid="{DA9F179B-4799-4E46-ABC6-38441F0617AA}"/>
    <cellStyle name="Monétaire_      " xfId="2671" xr:uid="{3416CA5B-9190-41C6-9C90-058B14193869}"/>
    <cellStyle name="n" xfId="2672" xr:uid="{09EED309-A4E8-4CC0-83F1-00D5619CBA05}"/>
    <cellStyle name="n 2" xfId="2673" xr:uid="{6474DFD7-3648-4136-A0C0-4F077626CD8E}"/>
    <cellStyle name="n 3" xfId="2674" xr:uid="{5A33C88A-1460-41A1-9E4D-140D09F1D77C}"/>
    <cellStyle name="n 4" xfId="2675" xr:uid="{DAE64461-216E-4243-A4B9-ADA1C3C99157}"/>
    <cellStyle name="Neutral 2" xfId="2676" xr:uid="{3C6D5C83-11AC-4686-A866-6B162208976F}"/>
    <cellStyle name="Neutre" xfId="2677" xr:uid="{1B9B5781-E398-4AAC-A023-416A91BEB077}"/>
    <cellStyle name="ÑONVÒ" xfId="2678" xr:uid="{2BD96877-AC93-4BE6-969B-E347363F9885}"/>
    <cellStyle name="ÑONVÒ 2" xfId="2679" xr:uid="{0BF7561E-86CB-4FEA-84EF-5815760F9F96}"/>
    <cellStyle name="ÑONVÒ 2 2" xfId="2680" xr:uid="{A3343724-853D-4284-9E68-A8C06E5C368C}"/>
    <cellStyle name="ÑONVÒ 3" xfId="2681" xr:uid="{4F191EE2-0F61-4910-807B-B8943CC767B5}"/>
    <cellStyle name="ÑONVÒ 3 2" xfId="2682" xr:uid="{84CFA7C6-0B9E-49F4-922D-CE6D2E6C8D04}"/>
    <cellStyle name="ÑONVÒ 4" xfId="2683" xr:uid="{A3CB745C-2B9C-4DDD-B253-3B372AAF6BC3}"/>
    <cellStyle name="ÑONVÒ 4 2" xfId="2684" xr:uid="{E1AB4F81-10CF-479E-9A76-31083185C0AC}"/>
    <cellStyle name="ÑONVÒ 5" xfId="2685" xr:uid="{A85AAC2B-852E-4F16-899A-B55C15537CD3}"/>
    <cellStyle name="Normal" xfId="0" builtinId="0"/>
    <cellStyle name="Normal - Style1" xfId="26" xr:uid="{00000000-0005-0000-0000-000018000000}"/>
    <cellStyle name="Normal - Style1 2" xfId="2686" xr:uid="{496A760F-71ED-478F-ADC5-5DC6129C5208}"/>
    <cellStyle name="Normal - 유형1" xfId="2687" xr:uid="{D88FB6C2-6581-4347-BAB9-93C881B3BA4C}"/>
    <cellStyle name="Normal - 유형1 2" xfId="2688" xr:uid="{ECE91029-C4E9-41F1-9196-E1CF0184BBBB}"/>
    <cellStyle name="Normal - 유형1 2 2" xfId="2689" xr:uid="{658CBD08-AB70-4AE4-A022-F7506791A34A}"/>
    <cellStyle name="Normal - 유형1 3" xfId="2690" xr:uid="{5F86F973-C8DB-41F4-BA76-F53113294A68}"/>
    <cellStyle name="Normal - 유형1 4" xfId="2691" xr:uid="{B0C1917E-1FA1-4A50-B6A6-B425371BEB5C}"/>
    <cellStyle name="Normal - 유형1 5" xfId="2692" xr:uid="{4319F262-61C2-41F5-A791-71C53834DEDE}"/>
    <cellStyle name="Normal 10" xfId="2693" xr:uid="{C049D141-E934-46AE-8E9C-374FC51546F8}"/>
    <cellStyle name="Normal 10 2" xfId="2694" xr:uid="{B8C7CDC5-1973-4744-9B53-3C4ABEFEC1F9}"/>
    <cellStyle name="Normal 10 2 2" xfId="2695" xr:uid="{776124FB-06A8-4E13-A29C-EC01C148A5ED}"/>
    <cellStyle name="Normal 10 2 2 2" xfId="2696" xr:uid="{996EA16A-2E2D-41FF-A789-33A3FAB4118D}"/>
    <cellStyle name="Normal 10 2 3" xfId="2697" xr:uid="{C451708A-4657-4E4B-8642-8E48ED6CBA53}"/>
    <cellStyle name="Normal 10 2 3 2" xfId="2698" xr:uid="{8609434A-1C47-4E88-89A5-0EA0A335739F}"/>
    <cellStyle name="Normal 10 2 4" xfId="2699" xr:uid="{03B3D874-B909-476C-AB1C-B61C13F7F8D6}"/>
    <cellStyle name="Normal 10 2 4 2" xfId="2700" xr:uid="{D090AC51-DEC4-4999-9536-C452B01EA17C}"/>
    <cellStyle name="Normal 10 2 4 3" xfId="2701" xr:uid="{E4F6DF70-0E81-43D7-8818-F50A5457BA73}"/>
    <cellStyle name="Normal 10 2 5" xfId="2702" xr:uid="{86E6C97C-3981-4A27-8689-8A0DCC4D7DB6}"/>
    <cellStyle name="Normal 10 3" xfId="2703" xr:uid="{3B42F771-F34F-4768-94D2-1F8C9B7F4694}"/>
    <cellStyle name="Normal 10 4" xfId="2704" xr:uid="{EA1BF538-BE39-4AB5-B985-0B4B922D9374}"/>
    <cellStyle name="Normal 100" xfId="2705" xr:uid="{908D1747-A2BE-4D37-AC59-7A32E34D48C2}"/>
    <cellStyle name="Normal 101" xfId="2706" xr:uid="{AA15A4CD-EF8E-40FE-8C1C-1CB15E236804}"/>
    <cellStyle name="Normal 102" xfId="2707" xr:uid="{7E358FB3-C2AE-4578-87BB-C3E77F683789}"/>
    <cellStyle name="Normal 103" xfId="2708" xr:uid="{84A63C0D-2E14-4EFE-974D-87471BCA39F7}"/>
    <cellStyle name="Normal 104" xfId="2709" xr:uid="{E5904D92-7A4A-4984-B3FF-8080275B8FA4}"/>
    <cellStyle name="Normal 105" xfId="2710" xr:uid="{C5E1BE63-92CB-486F-B432-623016BB3C1C}"/>
    <cellStyle name="Normal 106" xfId="2711" xr:uid="{4C60D91C-8961-4AFF-B9F2-A5217396DDC8}"/>
    <cellStyle name="Normal 107" xfId="2712" xr:uid="{A3F16A07-AF5C-4E97-84A8-7C0A56EAF084}"/>
    <cellStyle name="Normal 108" xfId="2713" xr:uid="{DCFAA4FB-3CC8-41DA-BD8E-6D15FF939E68}"/>
    <cellStyle name="Normal 109" xfId="2714" xr:uid="{F46BD490-5DC3-40F4-A5E7-25474249B5BC}"/>
    <cellStyle name="Normal 11" xfId="2715" xr:uid="{D3B92557-E43F-46A6-A835-A8BC662AA031}"/>
    <cellStyle name="Normal 11 2" xfId="2716" xr:uid="{821144F5-6095-4A22-A38F-00E188633E71}"/>
    <cellStyle name="Normal 11 2 2" xfId="2717" xr:uid="{8A2B4CEE-F089-4944-A011-F0B7CDF1C25B}"/>
    <cellStyle name="Normal 11 2 2 2" xfId="2718" xr:uid="{F1933CC2-BAEE-41B5-91C5-C513B88BC978}"/>
    <cellStyle name="Normal 11 2 3" xfId="2719" xr:uid="{2876388C-0DA3-4E11-959E-D02B76945AA6}"/>
    <cellStyle name="Normal 11 2 3 2" xfId="2720" xr:uid="{810C5A3D-586C-410D-B87D-37B4CDF2F81A}"/>
    <cellStyle name="Normal 11 2 4" xfId="2721" xr:uid="{49846EA9-AD96-4109-9C12-15C08E49C191}"/>
    <cellStyle name="Normal 11 2 4 2" xfId="2722" xr:uid="{6893D10C-2ACF-4E27-8759-3FFCED648DA9}"/>
    <cellStyle name="Normal 11 2 4 3" xfId="2723" xr:uid="{18F72CAD-CB96-4D0C-857A-7D8D42C7E4FA}"/>
    <cellStyle name="Normal 11 2 5" xfId="2724" xr:uid="{3315F745-C09A-41F1-9001-AD50843A8DF8}"/>
    <cellStyle name="Normal 11 3" xfId="2725" xr:uid="{D039C262-F143-490C-BDB1-9797ADD3A158}"/>
    <cellStyle name="Normal 11 3 2" xfId="2726" xr:uid="{D3600D31-1278-4055-A246-07D12F245767}"/>
    <cellStyle name="Normal 11 4" xfId="2727" xr:uid="{B19FC5C8-A08E-481A-9489-5E3FB902D428}"/>
    <cellStyle name="Normal 11 5" xfId="2728" xr:uid="{A6442431-7B00-48EA-81CD-532C43F6CF42}"/>
    <cellStyle name="Normal 110" xfId="2729" xr:uid="{0CC54114-65F1-4143-8C14-8C0CF2D80D7A}"/>
    <cellStyle name="Normal 111" xfId="2730" xr:uid="{E88D731C-009C-4205-88AC-1386556CA1D4}"/>
    <cellStyle name="Normal 112" xfId="2731" xr:uid="{D0629D4E-08D3-4767-99A4-B670EC8E0B9E}"/>
    <cellStyle name="Normal 113" xfId="2732" xr:uid="{AB349183-8E63-4A98-9810-1CDD26DC9CCF}"/>
    <cellStyle name="Normal 114" xfId="2733" xr:uid="{E3950F81-2788-429A-B022-A74C64AA0FB1}"/>
    <cellStyle name="Normal 115" xfId="2734" xr:uid="{AF024192-4617-41F3-A427-B5760AD33560}"/>
    <cellStyle name="Normal 116" xfId="2735" xr:uid="{704EAAC8-0EAF-4F06-AF8D-923EC3A0250D}"/>
    <cellStyle name="Normal 117" xfId="2736" xr:uid="{BA75ADA3-4DCA-4BC3-ADE9-F38080B8B134}"/>
    <cellStyle name="Normal 118" xfId="2737" xr:uid="{E093AA75-18D5-4A1F-8956-598BF0C410F9}"/>
    <cellStyle name="Normal 119" xfId="2738" xr:uid="{ACD8F9D1-1B0C-4A1D-B899-CFD15B9EE817}"/>
    <cellStyle name="Normal 12" xfId="2739" xr:uid="{3E6D85C5-D752-483B-91E0-5D376D331F10}"/>
    <cellStyle name="Normal 12 2" xfId="2740" xr:uid="{078D97EE-3C50-42DF-AE7E-319653738FA7}"/>
    <cellStyle name="Normal 12 2 2" xfId="2741" xr:uid="{FEA985BD-C15F-41D7-A6EE-1FF080A1A957}"/>
    <cellStyle name="Normal 12 2 2 2" xfId="2742" xr:uid="{C9D95D34-426B-4E7B-ADE1-7B71649C1E96}"/>
    <cellStyle name="Normal 12 2 3" xfId="2743" xr:uid="{DF05C5F0-E94E-4722-A58C-49E2EA13E8E7}"/>
    <cellStyle name="Normal 12 2 4" xfId="2744" xr:uid="{C5D5A378-2927-4406-84CC-D3AFF46C683F}"/>
    <cellStyle name="Normal 12 3" xfId="2745" xr:uid="{3E44BA32-C0FE-4C99-8A94-0AD54B589DE1}"/>
    <cellStyle name="Normal 12 4" xfId="2746" xr:uid="{46EE64E5-4878-458E-8C1C-2BFA67641205}"/>
    <cellStyle name="Normal 120" xfId="2747" xr:uid="{A20F6F1D-14D3-4FCA-BEF5-20B3F29287D5}"/>
    <cellStyle name="Normal 121" xfId="2748" xr:uid="{22E77637-28F1-4BA0-BA9A-2D6C228F4090}"/>
    <cellStyle name="Normal 122" xfId="2749" xr:uid="{E7ABE776-9A28-4B3C-9513-B740B6F11FBA}"/>
    <cellStyle name="Normal 123" xfId="2750" xr:uid="{4D4F7001-BB88-43BB-B49F-24526B4A32F0}"/>
    <cellStyle name="Normal 124" xfId="2751" xr:uid="{EEBDF12A-7B29-41CD-80DA-872BB8D12B8C}"/>
    <cellStyle name="Normal 125" xfId="2752" xr:uid="{0B778312-AE7B-44B9-8D5A-6A8B3B8C8830}"/>
    <cellStyle name="Normal 126" xfId="2753" xr:uid="{1481FC61-1DBC-4AD0-AE1E-32F297A89DA9}"/>
    <cellStyle name="Normal 127" xfId="2754" xr:uid="{063A6AF5-FB01-4806-8851-F773FA2A8B80}"/>
    <cellStyle name="Normal 128" xfId="2755" xr:uid="{AD2FDCA6-C498-4E1F-98CD-25CDD50E3F96}"/>
    <cellStyle name="Normal 129" xfId="2756" xr:uid="{D07D1A78-2246-4E23-9E70-C7D8A9A8D2A0}"/>
    <cellStyle name="Normal 13" xfId="2757" xr:uid="{FFF45851-193D-4516-A09A-8DE72588EA56}"/>
    <cellStyle name="Normal 13 2" xfId="2758" xr:uid="{C9FF6BC7-66A3-490A-8D7E-57E1125A5AE7}"/>
    <cellStyle name="Normal 13 2 2" xfId="2759" xr:uid="{8243515A-3508-4D32-B96A-E4A688341F7D}"/>
    <cellStyle name="Normal 13 3" xfId="2760" xr:uid="{D91B0D98-8853-4EFC-8FBB-860AE08D112B}"/>
    <cellStyle name="Normal 130" xfId="2761" xr:uid="{0E3A8B7E-243B-4979-A927-EE8B35D79FBC}"/>
    <cellStyle name="Normal 131" xfId="2762" xr:uid="{023F3C38-E662-4726-B2C1-66CF85DF1FAD}"/>
    <cellStyle name="Normal 132" xfId="2763" xr:uid="{3A2D0B45-F265-48C5-9F35-61C0C2101C2F}"/>
    <cellStyle name="Normal 133" xfId="1" xr:uid="{00000000-0005-0000-0000-000019000000}"/>
    <cellStyle name="Normal 133 2" xfId="2764" xr:uid="{88B3216D-49EE-4B3C-9CE3-AAE762677925}"/>
    <cellStyle name="Normal 134" xfId="2765" xr:uid="{5D0DA826-C02F-42FE-809B-CBA84C9EEC4A}"/>
    <cellStyle name="Normal 134 2" xfId="2766" xr:uid="{7AF9D337-02C2-4371-AF0F-758129A59A05}"/>
    <cellStyle name="Normal 135" xfId="2767" xr:uid="{D69E4E4D-EBE9-4023-A9BB-C8CC80928313}"/>
    <cellStyle name="Normal 136" xfId="2768" xr:uid="{B5467B98-E6B4-496F-9F20-D7C39568C1DB}"/>
    <cellStyle name="Normal 136 2" xfId="2769" xr:uid="{B741F47B-E8DC-4F8E-B4FB-2C417E137E80}"/>
    <cellStyle name="Normal 137" xfId="2770" xr:uid="{87F38879-0F12-47AB-8C32-54210696952A}"/>
    <cellStyle name="Normal 138" xfId="2771" xr:uid="{1E679F00-7C2D-4592-95AC-3224156A8622}"/>
    <cellStyle name="Normal 139" xfId="2772" xr:uid="{ADC0E6AA-5736-4312-B008-D5B22236E768}"/>
    <cellStyle name="Normal 14" xfId="2773" xr:uid="{CF867666-4BB0-4D8C-B46A-3B4383E60003}"/>
    <cellStyle name="Normal 14 2" xfId="2774" xr:uid="{D1B148A3-C89E-46CF-A51A-70395D129170}"/>
    <cellStyle name="Normal 14 2 2" xfId="2775" xr:uid="{5AA2E0E4-8DB6-405E-ADE3-387F1F5E5062}"/>
    <cellStyle name="Normal 14 3" xfId="2776" xr:uid="{E1BDF199-9B99-49E5-A7E5-DC2F18F8585D}"/>
    <cellStyle name="Normal 14 4" xfId="2777" xr:uid="{877B193D-1338-4212-AEAA-246230914670}"/>
    <cellStyle name="Normal 14 5" xfId="2778" xr:uid="{8258B294-BB4A-4F04-9FCE-9C0CD77D60BD}"/>
    <cellStyle name="Normal 140" xfId="2779" xr:uid="{096967A9-F96E-4EA6-BA27-F333547D3453}"/>
    <cellStyle name="Normal 141" xfId="2780" xr:uid="{36B127FB-B343-4730-BE19-B84933542189}"/>
    <cellStyle name="Normal 142" xfId="2781" xr:uid="{ECAB2938-D274-49EC-90E0-220E0DC72AEE}"/>
    <cellStyle name="Normal 143" xfId="2782" xr:uid="{8A4F72B4-4FDF-4E6E-9CC3-BE22B63FB14E}"/>
    <cellStyle name="Normal 144" xfId="2783" xr:uid="{D3CE8E49-2F51-4A15-946D-3687999AEF19}"/>
    <cellStyle name="Normal 145" xfId="3547" xr:uid="{4367E244-8D49-4143-A28E-62C843092CA8}"/>
    <cellStyle name="Normal 146" xfId="3551" xr:uid="{E8ED992C-CC59-49B9-BDFF-2824EC62ACC0}"/>
    <cellStyle name="Normal 146 3" xfId="3553" xr:uid="{1A5F3C98-7373-46D2-A51C-287437E599DC}"/>
    <cellStyle name="Normal 147" xfId="3552" xr:uid="{D8A7EA2F-F874-4406-87ED-2202B458DBA2}"/>
    <cellStyle name="Normal 147 2" xfId="3555" xr:uid="{E6AF8BC1-1F4E-45F8-AC14-EED5CA86980D}"/>
    <cellStyle name="Normal 15" xfId="2784" xr:uid="{9A9E2401-7B51-40A8-9A9A-A111EB6A09DD}"/>
    <cellStyle name="Normal 15 2" xfId="2785" xr:uid="{BE829750-3C9E-4089-95A6-7C6DCEFB0A3B}"/>
    <cellStyle name="Normal 15 2 2" xfId="2786" xr:uid="{F643CB9D-9CF2-4E25-BA08-F1A498EF20DC}"/>
    <cellStyle name="Normal 15 2 3" xfId="2787" xr:uid="{3313AC5A-2813-4823-A374-138608D24056}"/>
    <cellStyle name="Normal 15 3" xfId="2788" xr:uid="{F89981BF-6EDD-419F-89D8-27E88032E4CA}"/>
    <cellStyle name="Normal 15 3 2" xfId="2789" xr:uid="{DDDC5400-CB70-4637-ABA1-21114E71CCEA}"/>
    <cellStyle name="Normal 15 4" xfId="2790" xr:uid="{573841BB-0EB3-46C1-9AF8-04CFA62AF2F3}"/>
    <cellStyle name="Normal 15 4 2" xfId="2791" xr:uid="{CFCBC91A-E06D-4E2D-B5B2-3937CAA84F25}"/>
    <cellStyle name="Normal 16" xfId="2792" xr:uid="{1EB4D19C-785E-4650-8405-4F6917B749E6}"/>
    <cellStyle name="Normal 16 2" xfId="2793" xr:uid="{F53DA11A-AF31-4CDB-B90A-EFC99BDABA55}"/>
    <cellStyle name="Normal 17" xfId="2794" xr:uid="{30060CC2-2AB6-4F7D-9A90-0C148BD87ADF}"/>
    <cellStyle name="Normal 17 2" xfId="2795" xr:uid="{B9CA7E15-B0EA-42F7-BEC6-CA040EC93994}"/>
    <cellStyle name="Normal 17 2 2" xfId="2796" xr:uid="{7B90300D-5240-4197-8B25-A842D40A43C3}"/>
    <cellStyle name="Normal 17 3" xfId="2797" xr:uid="{3DF8FFB5-E92F-4278-AB37-164DD8993E08}"/>
    <cellStyle name="Normal 18" xfId="2798" xr:uid="{CD32D762-F5D5-4652-8EC6-45064009658F}"/>
    <cellStyle name="Normal 18 2" xfId="2799" xr:uid="{4B4DA582-9916-4966-8521-FB7892B49041}"/>
    <cellStyle name="Normal 18 2 2" xfId="2800" xr:uid="{FE370E96-3680-4AFE-B59F-6D1B7A7BF85C}"/>
    <cellStyle name="Normal 18 3" xfId="2801" xr:uid="{D5B4C67A-2149-4B44-808B-FAB536C390E5}"/>
    <cellStyle name="Normal 19" xfId="2802" xr:uid="{63C0B20C-F565-4766-9823-4194BF25C087}"/>
    <cellStyle name="Normal 19 2" xfId="2803" xr:uid="{94DFD22E-F0DC-4F79-B2DD-C22D66EB46B1}"/>
    <cellStyle name="Normal 19 2 2" xfId="2804" xr:uid="{E7678DAA-B959-4A46-BDCF-CB8595CBC020}"/>
    <cellStyle name="Normal 19 3" xfId="2805" xr:uid="{7A222741-D6D5-4270-B028-AE6DFD59C4F4}"/>
    <cellStyle name="Normal 2" xfId="2" xr:uid="{00000000-0005-0000-0000-00001A000000}"/>
    <cellStyle name="Normal 2 2" xfId="27" xr:uid="{00000000-0005-0000-0000-00001B000000}"/>
    <cellStyle name="Normal 2 2 2" xfId="2807" xr:uid="{72B0EBB0-BB69-41F3-B41B-149F9C5B4117}"/>
    <cellStyle name="Normal 2 2 2 2" xfId="2808" xr:uid="{22903031-65A0-4CDB-8703-235C4065AB23}"/>
    <cellStyle name="Normal 2 2 2 2 2" xfId="2809" xr:uid="{EC3FC7E0-5EBE-4D27-B560-7C517CF19CFB}"/>
    <cellStyle name="Normal 2 2 2 3" xfId="2810" xr:uid="{C08FA16A-A87C-4A8A-999B-D13B46BC6FDB}"/>
    <cellStyle name="Normal 2 2 3" xfId="2811" xr:uid="{CF98A2BB-81D0-4D1D-B6B5-13330F0C64D5}"/>
    <cellStyle name="Normal 2 2 3 2" xfId="2812" xr:uid="{2E4B6DA4-65AC-4191-B308-4E040CBAD67F}"/>
    <cellStyle name="Normal 2 2 3 3" xfId="2813" xr:uid="{C6813D54-20CA-4B7E-AE31-2932B58488E7}"/>
    <cellStyle name="Normal 2 2 4" xfId="2814" xr:uid="{AB0E22DA-C0BC-4463-BE6F-52B68714C637}"/>
    <cellStyle name="Normal 2 2 5" xfId="2815" xr:uid="{8FAFE7DE-112A-4DCE-B418-3F1834482869}"/>
    <cellStyle name="Normal 2 2 6" xfId="2806" xr:uid="{042EEDD6-BD76-4FA9-B1F3-4C0B7391A64A}"/>
    <cellStyle name="Normal 2 3" xfId="54" xr:uid="{00000000-0005-0000-0000-00001C000000}"/>
    <cellStyle name="Normal 2 3 10" xfId="2816" xr:uid="{3B81B587-2627-463B-B698-DBB4A809CCDF}"/>
    <cellStyle name="Normal 2 3 2" xfId="2817" xr:uid="{71DF0DB2-8009-4EEC-A30A-3291ABAFE5B4}"/>
    <cellStyle name="Normal 2 3 2 2" xfId="2818" xr:uid="{6E831DFB-D89D-421C-AD79-943FD419C31E}"/>
    <cellStyle name="Normal 2 3 2 2 2" xfId="3550" xr:uid="{C104BFF7-BADA-4713-832A-2E1B455CFD62}"/>
    <cellStyle name="Normal 2 3 2 3" xfId="2819" xr:uid="{71BE6478-E0EA-4BEA-A504-1A39346044CD}"/>
    <cellStyle name="Normal 2 3 3" xfId="2820" xr:uid="{B4080EE9-8082-4BE0-B708-E7DE155BF155}"/>
    <cellStyle name="Normal 2 3 3 2" xfId="2821" xr:uid="{BB6BE915-FBF5-43F0-905D-A9BEDD06DA11}"/>
    <cellStyle name="Normal 2 3 3 3" xfId="2822" xr:uid="{58533AA5-E2AF-4462-A4A0-6F1FF3FDA787}"/>
    <cellStyle name="Normal 2 3 4" xfId="2823" xr:uid="{E7FE09A7-5F68-41FA-8AE7-26FC53391766}"/>
    <cellStyle name="Normal 2 3 4 2" xfId="2824" xr:uid="{4F0FB2C1-00C3-4E5A-9317-432D487DB357}"/>
    <cellStyle name="Normal 2 3 5" xfId="2825" xr:uid="{742C2293-229D-400C-AFEF-C11570FCD0B6}"/>
    <cellStyle name="Normal 2 3 6" xfId="2826" xr:uid="{396BE97B-51B7-4D2E-8AC3-22963140D517}"/>
    <cellStyle name="Normal 2 3 7" xfId="2827" xr:uid="{E4160C3C-D20B-47A3-B571-D8C638B1388D}"/>
    <cellStyle name="Normal 2 3 8" xfId="2828" xr:uid="{AD8EE99F-3AD9-4E5E-89AD-4856EA586D75}"/>
    <cellStyle name="Normal 2 3 9" xfId="2829" xr:uid="{3C04A1F5-1745-4529-98BC-6C442BDA55A1}"/>
    <cellStyle name="Normal 2 4" xfId="57" xr:uid="{00000000-0005-0000-0000-00001D000000}"/>
    <cellStyle name="Normal 2 4 2" xfId="2831" xr:uid="{52D7F0FB-6B5F-483A-9E6F-FCFDF706BB7F}"/>
    <cellStyle name="Normal 2 4 2 2" xfId="2832" xr:uid="{3325BB67-7F74-449C-83EB-EF2F2315901A}"/>
    <cellStyle name="Normal 2 4 2 3" xfId="3556" xr:uid="{7EDEE82B-4E84-4E1D-BA5B-7F35F6CB7106}"/>
    <cellStyle name="Normal 2 4 3" xfId="2833" xr:uid="{D631F2CE-858C-443B-B693-D03DB2EEA246}"/>
    <cellStyle name="Normal 2 4 4" xfId="2830" xr:uid="{4AF9F4DD-6C5E-4B24-BE75-0893CE5688DD}"/>
    <cellStyle name="Normal 2 5" xfId="2834" xr:uid="{6BDC7727-4CCB-40F8-9394-9E3FE962CC87}"/>
    <cellStyle name="Normal 2 5 2" xfId="2835" xr:uid="{41341A14-821B-4906-83F8-C093B4BE4CCF}"/>
    <cellStyle name="Normal 2 5 3" xfId="2836" xr:uid="{EEAE95B5-AFF3-4E6B-9B3B-69396A88025E}"/>
    <cellStyle name="Normal 2 6" xfId="2837" xr:uid="{619CA449-CFC9-4369-A611-7F20F91E5486}"/>
    <cellStyle name="Normal 2 7" xfId="2838" xr:uid="{FF33E0E6-20D3-4C8A-8196-CC5EFBA26355}"/>
    <cellStyle name="Normal 2_112060-QTM" xfId="28" xr:uid="{00000000-0005-0000-0000-00001E000000}"/>
    <cellStyle name="Normal 20" xfId="2839" xr:uid="{C3DCD37C-8AB2-4D8D-B257-41A6CFC53003}"/>
    <cellStyle name="Normal 20 2" xfId="2840" xr:uid="{6A773195-7299-4BA8-BB58-61E8D5EE8B44}"/>
    <cellStyle name="Normal 20 2 2" xfId="2841" xr:uid="{25D3319D-FDDF-416D-804B-E4CE3869E055}"/>
    <cellStyle name="Normal 20 3" xfId="2842" xr:uid="{33113174-915A-470D-99BD-9FE876993805}"/>
    <cellStyle name="Normal 21" xfId="2843" xr:uid="{44C9876C-2AFD-4687-86B7-AA4E60E16069}"/>
    <cellStyle name="Normal 21 2" xfId="2844" xr:uid="{4411F13F-6B50-4750-8961-419381E3CA4C}"/>
    <cellStyle name="Normal 21 3" xfId="2845" xr:uid="{BB80AA30-C8E8-469E-9D15-1237BEAA2B50}"/>
    <cellStyle name="Normal 22" xfId="2846" xr:uid="{97711304-0568-4C26-BDA1-0E0816F8496B}"/>
    <cellStyle name="Normal 22 2" xfId="2847" xr:uid="{B73C23FB-3879-42DC-9B20-59917A35E5A0}"/>
    <cellStyle name="Normal 22 3" xfId="2848" xr:uid="{03FA3676-F8EB-4A46-8710-B34A8F5C2998}"/>
    <cellStyle name="Normal 23" xfId="2849" xr:uid="{854196C3-3459-46C2-BE77-D224AA965BE1}"/>
    <cellStyle name="Normal 23 2" xfId="2850" xr:uid="{04EFF8F5-070C-435E-8F65-EF350AD76BE8}"/>
    <cellStyle name="Normal 23 3" xfId="2851" xr:uid="{1EDA5CBC-A2E9-412B-B39A-FACF694C9CA7}"/>
    <cellStyle name="Normal 24" xfId="2852" xr:uid="{B8A0185B-074C-4B5B-B99A-491ED434F714}"/>
    <cellStyle name="Normal 24 2" xfId="2853" xr:uid="{2C1CABC4-82EA-4847-8528-05CF83397B6F}"/>
    <cellStyle name="Normal 24 3" xfId="2854" xr:uid="{3DE7AD91-AF62-47DC-9FCC-7A51BBCBA1EA}"/>
    <cellStyle name="Normal 25" xfId="2855" xr:uid="{3443923A-9F25-4816-9308-AE7FAEFEBF36}"/>
    <cellStyle name="Normal 25 2" xfId="2856" xr:uid="{B1CEC6A1-10BA-4E74-9150-D71B2BF332DB}"/>
    <cellStyle name="Normal 25 3" xfId="2857" xr:uid="{5A9EDAC1-6037-4334-95CD-5C7A9A885EB0}"/>
    <cellStyle name="Normal 25 4" xfId="2858" xr:uid="{9145D93F-0885-4717-B808-44FA1302BF9E}"/>
    <cellStyle name="Normal 26" xfId="2859" xr:uid="{83329A00-70F9-414E-BD42-9195A2424154}"/>
    <cellStyle name="Normal 26 2" xfId="2860" xr:uid="{06653A16-1165-46BB-A416-6EDB2022E45E}"/>
    <cellStyle name="Normal 26 3" xfId="2861" xr:uid="{B5962FCA-3008-411F-9729-9E563DF96613}"/>
    <cellStyle name="Normal 27" xfId="2862" xr:uid="{A681167D-99F3-44DA-845A-57918FDD1F6C}"/>
    <cellStyle name="Normal 27 2" xfId="2863" xr:uid="{AC0AA5B6-7A9A-4DCE-95D1-F8EDEB161D69}"/>
    <cellStyle name="Normal 27 3" xfId="2864" xr:uid="{05A20A7E-C724-49D6-AC91-0A5CFF4E8093}"/>
    <cellStyle name="Normal 27 4" xfId="2865" xr:uid="{0ED00E4D-0379-4953-9160-B57652DF3668}"/>
    <cellStyle name="Normal 28" xfId="2866" xr:uid="{1DBC02CC-2C4A-4B35-9C29-9CAFDA1F573C}"/>
    <cellStyle name="Normal 28 2" xfId="2867" xr:uid="{31DC88CE-CD30-46E7-AA4B-D91A0F00CC42}"/>
    <cellStyle name="Normal 28 3" xfId="2868" xr:uid="{BC9A3FA0-AC60-4E6D-BC34-7DE9EA4DDF0E}"/>
    <cellStyle name="Normal 28 4" xfId="2869" xr:uid="{AE5BB511-B079-430F-A66B-661CFC9BA10B}"/>
    <cellStyle name="Normal 29" xfId="2870" xr:uid="{8D904F78-1D3A-4146-91E5-24FCFC7ACD8D}"/>
    <cellStyle name="Normal 29 2" xfId="2871" xr:uid="{7C0DAE1A-B862-4DBF-9050-3B514E1ED16C}"/>
    <cellStyle name="Normal 29 3" xfId="2872" xr:uid="{ACB3CB9D-8340-4CF1-8503-B26891B621BD}"/>
    <cellStyle name="Normal 29 4" xfId="2873" xr:uid="{2144B904-DFBF-4547-8324-6156976E67CD}"/>
    <cellStyle name="Normal 3" xfId="29" xr:uid="{00000000-0005-0000-0000-00001F000000}"/>
    <cellStyle name="Normal 3 2" xfId="30" xr:uid="{00000000-0005-0000-0000-000020000000}"/>
    <cellStyle name="Normal 3 2 2" xfId="2876" xr:uid="{1A6A191E-812F-4D7E-A1C6-57B844BF66DA}"/>
    <cellStyle name="Normal 3 2 2 2" xfId="2877" xr:uid="{46E3FCAC-7EBB-4EFB-B03D-B70071DE74A2}"/>
    <cellStyle name="Normal 3 2 2 3" xfId="2878" xr:uid="{8DF3509D-1FA8-48A0-ADA4-736EBF338C8B}"/>
    <cellStyle name="Normal 3 2 3" xfId="2879" xr:uid="{79B869FC-5D2D-4866-810F-CAF41E5B08F5}"/>
    <cellStyle name="Normal 3 2 4" xfId="2880" xr:uid="{54E2AB75-8177-423E-8D65-1C1F969A72DA}"/>
    <cellStyle name="Normal 3 2 5" xfId="2875" xr:uid="{2CCDB021-5226-44C7-8DC8-C725FF5E53DC}"/>
    <cellStyle name="Normal 3 3" xfId="31" xr:uid="{00000000-0005-0000-0000-000021000000}"/>
    <cellStyle name="Normal 3 3 2" xfId="2882" xr:uid="{A62162F6-418D-4854-AEA9-17F620EEBD70}"/>
    <cellStyle name="Normal 3 3 3" xfId="2883" xr:uid="{90FE3E14-5CE6-4316-ADEA-5287BCFF6E77}"/>
    <cellStyle name="Normal 3 3 4" xfId="2881" xr:uid="{770E4F04-BB8F-4216-9B2D-5489AA4D80B9}"/>
    <cellStyle name="Normal 3 4" xfId="56" xr:uid="{00000000-0005-0000-0000-000022000000}"/>
    <cellStyle name="Normal 3 4 2" xfId="2885" xr:uid="{E7525E8E-61E1-4D28-A1F9-740679F56B29}"/>
    <cellStyle name="Normal 3 4 3" xfId="2884" xr:uid="{EEDB7AD4-411D-4FC2-90CA-80B07420835E}"/>
    <cellStyle name="Normal 3 5" xfId="2886" xr:uid="{704A6E2F-FFBD-41F6-84FF-098CEA8C9233}"/>
    <cellStyle name="Normal 3 5 2" xfId="2887" xr:uid="{5997BC97-22F6-4C9C-A183-8CB8F7F1063B}"/>
    <cellStyle name="Normal 3 6" xfId="2888" xr:uid="{61BE76B1-0B7E-4CA4-A9B2-3AE194F65CF9}"/>
    <cellStyle name="Normal 3 7" xfId="2874" xr:uid="{02B89EAE-6DC9-4739-9DFE-0F62CC812FCC}"/>
    <cellStyle name="Normal 3_111030-111048-111061-QTCN" xfId="32" xr:uid="{00000000-0005-0000-0000-000023000000}"/>
    <cellStyle name="Normal 30" xfId="2889" xr:uid="{4D1DBD51-7F58-41A4-95DB-2E4917DF5C3D}"/>
    <cellStyle name="Normal 30 2" xfId="2890" xr:uid="{5BC1F73C-DEC0-4F52-A762-B504059DB290}"/>
    <cellStyle name="Normal 30 3" xfId="2891" xr:uid="{60909F61-953D-44C6-A171-646C6CE9E030}"/>
    <cellStyle name="Normal 31" xfId="2892" xr:uid="{A972AAE1-89D2-48B7-AA22-9CC989CD90D0}"/>
    <cellStyle name="Normal 31 2" xfId="2893" xr:uid="{2D802EB9-D055-4404-B576-C151A3975E87}"/>
    <cellStyle name="Normal 32" xfId="2894" xr:uid="{58832030-9468-4875-8960-5F8511E4E6E9}"/>
    <cellStyle name="Normal 32 2" xfId="2895" xr:uid="{90E4DFED-36A2-4256-8DFA-C766EFA30538}"/>
    <cellStyle name="Normal 32 3" xfId="2896" xr:uid="{5BD17CE7-A002-4E80-8834-B118F972DE07}"/>
    <cellStyle name="Normal 33" xfId="2897" xr:uid="{28B0F6F6-9855-4E6E-809B-BD57653010F2}"/>
    <cellStyle name="Normal 33 2" xfId="2898" xr:uid="{04F0F3EF-891E-4D19-A725-8017DAE206FD}"/>
    <cellStyle name="Normal 33 3" xfId="2899" xr:uid="{51A48422-4B29-42E8-AA8D-CF194C1AC1ED}"/>
    <cellStyle name="Normal 34" xfId="2900" xr:uid="{0454B44C-4482-4E1A-93EF-5CAAD1902516}"/>
    <cellStyle name="Normal 34 2" xfId="2901" xr:uid="{EE727DF7-31A3-4BD9-8254-4BEE55E4C5E9}"/>
    <cellStyle name="Normal 34 3" xfId="2902" xr:uid="{67B9AD83-8F21-4C38-8FCD-264E7704DA1E}"/>
    <cellStyle name="Normal 35" xfId="2903" xr:uid="{0E53F3CA-7E95-46BC-B315-175F19D0F8BC}"/>
    <cellStyle name="Normal 35 2" xfId="2904" xr:uid="{D77FF60A-3AF0-4449-81B8-4CCC2BAD8618}"/>
    <cellStyle name="Normal 35 3" xfId="2905" xr:uid="{B6E70438-DC9D-4B37-B31B-F64AAA4F2614}"/>
    <cellStyle name="Normal 36" xfId="2906" xr:uid="{ED67548E-50AC-4041-A464-FE7B7C50A01F}"/>
    <cellStyle name="Normal 36 2" xfId="2907" xr:uid="{2F6ADE1C-E320-419C-9E03-57A55D525E2B}"/>
    <cellStyle name="Normal 36 3" xfId="2908" xr:uid="{DA144716-B1BD-48DF-ADCC-F882B68699B3}"/>
    <cellStyle name="Normal 37" xfId="2909" xr:uid="{B8810AFE-3135-4254-BF33-366CA46E5106}"/>
    <cellStyle name="Normal 37 2" xfId="2910" xr:uid="{CF955E5E-E29F-468F-9780-44CC7415820B}"/>
    <cellStyle name="Normal 37 3" xfId="2911" xr:uid="{5291308C-10FB-437D-81E3-30585994864D}"/>
    <cellStyle name="Normal 38" xfId="2912" xr:uid="{DE11DB39-1B16-422E-B693-16B31740901E}"/>
    <cellStyle name="Normal 38 2" xfId="2913" xr:uid="{9FA59CE2-8B90-451B-9A7D-0591A08BDD82}"/>
    <cellStyle name="Normal 38 3" xfId="2914" xr:uid="{1ADF95BD-5B54-466B-89EF-67094E17C4E8}"/>
    <cellStyle name="Normal 39" xfId="2915" xr:uid="{8E568B1A-3AAD-4317-9AD6-18DFAC56BA18}"/>
    <cellStyle name="Normal 39 2" xfId="2916" xr:uid="{2D7694C9-C6ED-4216-92EA-1A6D2A5D5315}"/>
    <cellStyle name="Normal 39 3" xfId="2917" xr:uid="{B0FBDD46-D468-431E-8F09-8B8584395CA5}"/>
    <cellStyle name="Normal 4" xfId="33" xr:uid="{00000000-0005-0000-0000-000024000000}"/>
    <cellStyle name="Normal 4 2" xfId="34" xr:uid="{00000000-0005-0000-0000-000025000000}"/>
    <cellStyle name="Normal 4 2 2" xfId="2920" xr:uid="{D78E4DF5-B247-4B29-8658-C52B39B7B8FF}"/>
    <cellStyle name="Normal 4 2 3" xfId="2921" xr:uid="{59748465-BA1C-43F8-AEA6-4773C06FEB5F}"/>
    <cellStyle name="Normal 4 2 4" xfId="2922" xr:uid="{C610D1F7-5FD1-4913-A79D-71CDEC50BEA7}"/>
    <cellStyle name="Normal 4 2 5" xfId="2919" xr:uid="{AED045D2-0AAE-4BF0-814E-45063DC4D068}"/>
    <cellStyle name="Normal 4 3" xfId="2923" xr:uid="{39910585-2BAB-4993-A41A-7B2C09183AD2}"/>
    <cellStyle name="Normal 4 3 2" xfId="2924" xr:uid="{348C8F22-29F0-4BD3-8F55-4C8A67D2234C}"/>
    <cellStyle name="Normal 4 4" xfId="2925" xr:uid="{41AC4C78-B578-45B1-A866-6343938EA7B5}"/>
    <cellStyle name="Normal 4 4 2" xfId="2926" xr:uid="{2A55DA86-26C0-45BD-904A-C70540370E7F}"/>
    <cellStyle name="Normal 4 5" xfId="2927" xr:uid="{C41020FB-E0B3-4DF4-B4F4-00160B7E08F9}"/>
    <cellStyle name="Normal 4 5 2" xfId="2928" xr:uid="{7855DFCD-C6E6-4253-BE5A-6B2A363A09BE}"/>
    <cellStyle name="Normal 4 6" xfId="2929" xr:uid="{2D5A9E47-8312-4A8B-96DD-730767D5CC93}"/>
    <cellStyle name="Normal 4 7" xfId="2930" xr:uid="{77A3572E-EF34-4734-8F36-2DDE7B233DFB}"/>
    <cellStyle name="Normal 4 8" xfId="2918" xr:uid="{F7A3F078-2CEF-476D-AE14-5E7ECC74A60B}"/>
    <cellStyle name="Normal 40" xfId="2931" xr:uid="{F5DD6590-5974-46FC-BDAA-24F7D2CF8EB2}"/>
    <cellStyle name="Normal 40 2" xfId="2932" xr:uid="{1D433F71-115A-4D3D-8C84-F340F92A47E8}"/>
    <cellStyle name="Normal 40 3" xfId="2933" xr:uid="{AE3A50B9-7F38-4727-AFF2-302A7704ABD6}"/>
    <cellStyle name="Normal 41" xfId="2934" xr:uid="{02B2F1C8-E0BD-4540-86EB-F3BDFC07F954}"/>
    <cellStyle name="Normal 41 2" xfId="2935" xr:uid="{C67B6448-C77A-4336-AE58-A46FD9C75B06}"/>
    <cellStyle name="Normal 41 3" xfId="2936" xr:uid="{DF876A20-D8AE-4783-9815-D706CE374E98}"/>
    <cellStyle name="Normal 42" xfId="2937" xr:uid="{90B9089E-229F-47D9-8E44-3CBC4BDCC998}"/>
    <cellStyle name="Normal 42 2" xfId="2938" xr:uid="{8FD23BBA-D1E4-4E36-8876-AB9586D22D9A}"/>
    <cellStyle name="Normal 43" xfId="2939" xr:uid="{006B56D3-F859-4A5B-9A35-D26380DB942B}"/>
    <cellStyle name="Normal 43 2" xfId="2940" xr:uid="{CF375018-00AA-466F-97B2-94F716C34E5C}"/>
    <cellStyle name="Normal 44" xfId="2941" xr:uid="{176DA27A-C278-4E56-AAE3-EE552310FC08}"/>
    <cellStyle name="Normal 44 2" xfId="2942" xr:uid="{57C6ABCB-DFC3-478A-87E7-470CAE88C9C6}"/>
    <cellStyle name="Normal 45" xfId="2943" xr:uid="{E69E53B8-611A-4F23-90EF-DFAC60C08960}"/>
    <cellStyle name="Normal 45 2" xfId="2944" xr:uid="{84AFCF2E-C663-4AA0-95E7-12B277AD4E65}"/>
    <cellStyle name="Normal 46" xfId="2945" xr:uid="{E2A5365D-9CB0-4F05-B0CB-96B15FF752B4}"/>
    <cellStyle name="Normal 46 2" xfId="2946" xr:uid="{3B3A639E-5981-40DA-A3EF-3EA9028A472D}"/>
    <cellStyle name="Normal 47" xfId="2947" xr:uid="{668EDE6D-67B9-4131-A8D1-97882D35162E}"/>
    <cellStyle name="Normal 47 2" xfId="2948" xr:uid="{384F2A21-79CE-4935-BBA6-4DF7467F1AF9}"/>
    <cellStyle name="Normal 48" xfId="2949" xr:uid="{E336A400-8633-4C46-BAB7-A9B304BF573D}"/>
    <cellStyle name="Normal 48 2" xfId="2950" xr:uid="{04FA5785-AE3B-4EBA-BC67-869BB448E438}"/>
    <cellStyle name="Normal 49" xfId="2951" xr:uid="{522E4604-9CEA-4A6C-8A69-3FDEE21D326D}"/>
    <cellStyle name="Normal 49 2" xfId="2952" xr:uid="{27E16457-59FE-46C5-BCB5-27424C2D6CC0}"/>
    <cellStyle name="Normal 5" xfId="35" xr:uid="{00000000-0005-0000-0000-000026000000}"/>
    <cellStyle name="Normal 5 2" xfId="2954" xr:uid="{3E6CA646-D32F-4239-9E55-8D6B926616B6}"/>
    <cellStyle name="Normal 5 2 2" xfId="2955" xr:uid="{4CD2F668-11DF-484C-8505-051F31F86DD4}"/>
    <cellStyle name="Normal 5 2 3" xfId="2956" xr:uid="{624992A8-6D73-44C9-869A-EB12B1EFD9F5}"/>
    <cellStyle name="Normal 5 3" xfId="2957" xr:uid="{7B9B4AA1-F596-42D6-BDE7-E4D2B8DA4D1F}"/>
    <cellStyle name="Normal 5 3 2" xfId="2958" xr:uid="{7679D6DE-1140-4776-A811-DD33C0EDC959}"/>
    <cellStyle name="Normal 5 3 3" xfId="2959" xr:uid="{124A33FB-239A-4CC0-AE83-8DEC402C7FD2}"/>
    <cellStyle name="Normal 5 4" xfId="2960" xr:uid="{94EF82AF-88DA-4CDC-BDAC-E5C244E94ECE}"/>
    <cellStyle name="Normal 5 4 4 3" xfId="3549" xr:uid="{59CA9E0D-8D7A-475E-9A99-10A4D8936ABD}"/>
    <cellStyle name="Normal 5 5" xfId="2961" xr:uid="{BBF46B49-3C1D-4737-9F8B-084D2A648808}"/>
    <cellStyle name="Normal 5 6" xfId="2962" xr:uid="{14245ABD-530E-4B62-BED9-65649B4CB353}"/>
    <cellStyle name="Normal 5 7" xfId="2953" xr:uid="{11302F74-C6DA-400C-9D40-01CF104AE77E}"/>
    <cellStyle name="Normal 50" xfId="2963" xr:uid="{B0CAB625-D4BB-4F70-A9F3-56C3E18F3DAF}"/>
    <cellStyle name="Normal 50 2" xfId="2964" xr:uid="{1D923656-7A69-4FA4-A774-DBFDCB6BC781}"/>
    <cellStyle name="Normal 51" xfId="2965" xr:uid="{A114325A-620D-4236-A9E1-D5F2C9F1A753}"/>
    <cellStyle name="Normal 51 2" xfId="2966" xr:uid="{A840F4DD-14F9-4028-8D44-D197B8902DAB}"/>
    <cellStyle name="Normal 52" xfId="2967" xr:uid="{BFBD729A-B419-40B4-B46D-02AE043D0FA4}"/>
    <cellStyle name="Normal 52 2" xfId="2968" xr:uid="{549F1120-781B-48FB-9198-1575E78C9D12}"/>
    <cellStyle name="Normal 53" xfId="2969" xr:uid="{CE8778E3-AB57-4D0A-AD25-37AF3323F124}"/>
    <cellStyle name="Normal 53 2" xfId="2970" xr:uid="{199DAEFC-8B5F-471D-BB12-F3C63E699833}"/>
    <cellStyle name="Normal 54" xfId="2971" xr:uid="{AB3CCEE8-F8E7-4A45-9266-B8DEC6D7CA80}"/>
    <cellStyle name="Normal 55" xfId="2972" xr:uid="{B0EE8C43-A858-49BD-9834-7DB8952951A5}"/>
    <cellStyle name="Normal 56" xfId="2973" xr:uid="{3D2F147D-256E-491E-8F80-DD59B0412958}"/>
    <cellStyle name="Normal 57" xfId="2974" xr:uid="{BDDBB703-F021-4289-85D5-D08E72F1B6B8}"/>
    <cellStyle name="Normal 58" xfId="2975" xr:uid="{FA7734D7-C9DD-4739-9D59-41F88ECA63DC}"/>
    <cellStyle name="Normal 59" xfId="2976" xr:uid="{9B3B3AE0-ACC3-4EA0-A7BE-06DA1C7D58A0}"/>
    <cellStyle name="Normal 6" xfId="36" xr:uid="{00000000-0005-0000-0000-000027000000}"/>
    <cellStyle name="Normal 6 2" xfId="2978" xr:uid="{7CE5C636-67A6-4733-9E44-980E7C046276}"/>
    <cellStyle name="Normal 6 2 2" xfId="2979" xr:uid="{EB02B7F5-8F97-4DC3-8195-3D0CEF2867A1}"/>
    <cellStyle name="Normal 6 2 3" xfId="2980" xr:uid="{8D3DE152-2825-43A0-8870-9E4E3A1F33F1}"/>
    <cellStyle name="Normal 6 3" xfId="2981" xr:uid="{99FD9CD1-CB4B-46A1-B8AF-9F261BB0AE5D}"/>
    <cellStyle name="Normal 6 3 2" xfId="2982" xr:uid="{94867F95-6E46-492B-A321-3D10309F69B5}"/>
    <cellStyle name="Normal 6 4" xfId="2983" xr:uid="{F4231737-F305-483C-AA5D-A5996E0D0589}"/>
    <cellStyle name="Normal 6 5" xfId="2984" xr:uid="{A85AE4FE-8CA9-4075-B7FB-C2AB469A5BB6}"/>
    <cellStyle name="Normal 6 6" xfId="2977" xr:uid="{48623074-553D-489E-8525-B6494EE1DBEA}"/>
    <cellStyle name="Normal 60" xfId="2985" xr:uid="{0BA8DFAE-4B3B-409E-B9BC-ACEBAF810E6C}"/>
    <cellStyle name="Normal 61" xfId="2986" xr:uid="{5BB39BA9-AE9B-4261-B9A3-E13EAFA756A4}"/>
    <cellStyle name="Normal 62" xfId="2987" xr:uid="{BA8FC671-FDA9-4FC4-BF5E-D4E8534F5F7F}"/>
    <cellStyle name="Normal 63" xfId="2988" xr:uid="{CAEF4D07-01ED-427A-A992-4B689DD42701}"/>
    <cellStyle name="Normal 64" xfId="2989" xr:uid="{1965A3A4-E366-49E1-9781-7E3F91F1714F}"/>
    <cellStyle name="Normal 65" xfId="2990" xr:uid="{07360F95-93B8-48E6-937C-D7BA112FA22E}"/>
    <cellStyle name="Normal 66" xfId="2991" xr:uid="{9E5417F8-408E-4E67-9BCE-31861EC12698}"/>
    <cellStyle name="Normal 67" xfId="2992" xr:uid="{4525DDDB-57DC-4887-885B-DECDE739A907}"/>
    <cellStyle name="Normal 68" xfId="2993" xr:uid="{0A5C3821-7249-4252-B132-38D4D4DD7FCE}"/>
    <cellStyle name="Normal 69" xfId="2994" xr:uid="{04827364-68B8-497C-BAF5-489D93722B8D}"/>
    <cellStyle name="Normal 7" xfId="55" xr:uid="{00000000-0005-0000-0000-000028000000}"/>
    <cellStyle name="Normal 7 2" xfId="2996" xr:uid="{2FE1B20A-AAFF-415A-8FD9-8778CC75FD3F}"/>
    <cellStyle name="Normal 7 2 2" xfId="2997" xr:uid="{DB4B24A0-E7ED-48B1-88AF-5339B8132041}"/>
    <cellStyle name="Normal 7 3" xfId="2998" xr:uid="{15312EBA-7601-47EB-B5E1-51B3124421BB}"/>
    <cellStyle name="Normal 7 4" xfId="2995" xr:uid="{AAAF569E-C826-44D3-930F-9442A4A30864}"/>
    <cellStyle name="Normal 7 5" xfId="59" xr:uid="{1E094CFC-0EB5-4138-8260-1F7E5AD66DE6}"/>
    <cellStyle name="Normal 7 6" xfId="3554" xr:uid="{36531D09-E851-41FC-A483-F0954E8CC1C7}"/>
    <cellStyle name="Normal 70" xfId="2999" xr:uid="{21C92421-61D3-440C-965C-4E3282D58752}"/>
    <cellStyle name="Normal 71" xfId="3000" xr:uid="{EECEF205-D8E4-4632-AB77-366B3F18879D}"/>
    <cellStyle name="Normal 72" xfId="3001" xr:uid="{C6E74BDB-F048-4C2B-8C59-3CA42E522DA7}"/>
    <cellStyle name="Normal 73" xfId="3002" xr:uid="{9A9B072B-DDDF-466C-A5FB-2C8827B559AC}"/>
    <cellStyle name="Normal 74" xfId="3003" xr:uid="{701F274D-5395-4AB9-92DD-AF9C06D441FC}"/>
    <cellStyle name="Normal 75" xfId="3004" xr:uid="{25F2F3C0-17B8-4849-8B8C-84B6E600BE83}"/>
    <cellStyle name="Normal 76" xfId="3005" xr:uid="{1DD46CDE-B140-4296-9872-B10BFA043B1C}"/>
    <cellStyle name="Normal 77" xfId="3006" xr:uid="{7D5963D9-730B-4EB3-A0CE-A8768267602F}"/>
    <cellStyle name="Normal 78" xfId="3007" xr:uid="{AD2A6A4E-1F86-4ECE-8E3B-B7C7843EBD59}"/>
    <cellStyle name="Normal 79" xfId="3008" xr:uid="{AB522689-BC1A-41B9-911B-8094E982C8DF}"/>
    <cellStyle name="Normal 8" xfId="58" xr:uid="{00000000-0005-0000-0000-000029000000}"/>
    <cellStyle name="Normal 8 2" xfId="61" xr:uid="{E37AB82A-4C0F-4D2A-98EC-96CBCDE8027B}"/>
    <cellStyle name="Normal 8 2 2" xfId="3011" xr:uid="{2566705A-6912-41A3-BBC7-B8E7F7431B3A}"/>
    <cellStyle name="Normal 8 2 2 2" xfId="3012" xr:uid="{03B616EA-B9CC-49DD-A5B8-E28A6DF9441F}"/>
    <cellStyle name="Normal 8 2 3" xfId="3013" xr:uid="{132F92FB-7455-4BC5-BBF6-B7337CC78D7B}"/>
    <cellStyle name="Normal 8 2 3 2" xfId="3014" xr:uid="{BCA79D1C-921F-4F08-A1E0-0D97C3CF7F94}"/>
    <cellStyle name="Normal 8 2 3 3" xfId="3015" xr:uid="{DBBE8688-4AC0-430D-8081-9B4E1757E570}"/>
    <cellStyle name="Normal 8 2 4" xfId="3016" xr:uid="{D8F45998-14D8-4FFF-B6D9-BD76C71691E4}"/>
    <cellStyle name="Normal 8 2 4 2" xfId="3017" xr:uid="{B5F5470E-680D-44E0-B36B-C8CA78C69CF8}"/>
    <cellStyle name="Normal 8 2 4 3" xfId="3018" xr:uid="{692E3477-C630-443D-A876-90200472F865}"/>
    <cellStyle name="Normal 8 2 5" xfId="3019" xr:uid="{F8E2491D-9C0B-48BA-B5CD-B7196211A365}"/>
    <cellStyle name="Normal 8 2 6" xfId="3020" xr:uid="{C73AA512-28AF-4F3E-A3C9-5CA631DD98F4}"/>
    <cellStyle name="Normal 8 2 7" xfId="3010" xr:uid="{426B6143-9AFA-4F65-AEFF-241D4B244B10}"/>
    <cellStyle name="Normal 8 3" xfId="3021" xr:uid="{B43A04C0-CC4D-4B82-BF5B-84C10F482AC8}"/>
    <cellStyle name="Normal 8 3 2" xfId="3022" xr:uid="{9DF103EE-1149-4DAA-83A5-CFF5CF2B8C2E}"/>
    <cellStyle name="Normal 8 3 3" xfId="3023" xr:uid="{063F4F09-5D6B-400B-966A-22C302EC476C}"/>
    <cellStyle name="Normal 8 4" xfId="3024" xr:uid="{301FB79C-593A-4910-9B87-2A1B7DA50E96}"/>
    <cellStyle name="Normal 8 5" xfId="3025" xr:uid="{3526BD9A-B837-4A2C-BCBB-A7337DBED08F}"/>
    <cellStyle name="Normal 8 6" xfId="3026" xr:uid="{1DE737C3-C756-4F45-8339-45BBD1009BC8}"/>
    <cellStyle name="Normal 8 7" xfId="3009" xr:uid="{61BFED9B-C0A1-4568-990E-DF79B76F4779}"/>
    <cellStyle name="Normal 80" xfId="3027" xr:uid="{C7163E31-46EF-41DF-BB11-D7CCBC281AEA}"/>
    <cellStyle name="Normal 81" xfId="3028" xr:uid="{A233BB36-5344-43A1-A312-0E2FDFFA24BD}"/>
    <cellStyle name="Normal 82" xfId="3029" xr:uid="{CB405D6D-A7D1-489F-A00D-B7A8E151E826}"/>
    <cellStyle name="Normal 83" xfId="3030" xr:uid="{624BE4EC-B967-496F-BF75-2FBF177D9AB6}"/>
    <cellStyle name="Normal 84" xfId="3031" xr:uid="{36AC0527-49C6-4175-A4E6-09CA4B52C58B}"/>
    <cellStyle name="Normal 85" xfId="3032" xr:uid="{E768F619-C570-4D49-A34F-E9B7CA3CC5D6}"/>
    <cellStyle name="Normal 86" xfId="3033" xr:uid="{1241A32D-05C9-4182-8275-D9F52E3A9160}"/>
    <cellStyle name="Normal 87" xfId="3034" xr:uid="{5DE517FA-2AA8-46C0-97F2-681980780A58}"/>
    <cellStyle name="Normal 88" xfId="3035" xr:uid="{8837E8CE-03BC-4345-B3B5-C7CD7E4347A5}"/>
    <cellStyle name="Normal 89" xfId="3036" xr:uid="{88A10DFE-6EA1-40C2-ADC6-D929A9C853F6}"/>
    <cellStyle name="Normal 9" xfId="60" xr:uid="{D024FA1D-F4D0-4D9E-80F4-F2A793FA0DC5}"/>
    <cellStyle name="Normal 9 2" xfId="3038" xr:uid="{357F1B42-7961-4B33-8069-EF9BFB53B92F}"/>
    <cellStyle name="Normal 9 2 2" xfId="3039" xr:uid="{356A480F-3DD3-45FF-B037-FA4BBE19D596}"/>
    <cellStyle name="Normal 9 2 2 2" xfId="3040" xr:uid="{F5A0EEE2-E0B0-4430-8966-52B06BF6337E}"/>
    <cellStyle name="Normal 9 2 3" xfId="3041" xr:uid="{0E29D1A1-C98A-4E39-92F0-3B6A8BA8D1A9}"/>
    <cellStyle name="Normal 9 2 3 2" xfId="3042" xr:uid="{32432DC2-5DC0-4D4B-A512-0198C375A443}"/>
    <cellStyle name="Normal 9 2 4" xfId="3043" xr:uid="{95865179-F0C6-40D3-90F6-EF73970B5010}"/>
    <cellStyle name="Normal 9 2 4 2" xfId="3044" xr:uid="{4135BA50-82A3-432F-8543-B5305BB79DD2}"/>
    <cellStyle name="Normal 9 2 5" xfId="3045" xr:uid="{0CD87371-2C65-4384-9F4B-D3543FC75B65}"/>
    <cellStyle name="Normal 9 3" xfId="3046" xr:uid="{A5B888B1-1C77-4CE4-B431-422B5BF5C352}"/>
    <cellStyle name="Normal 9 4" xfId="3047" xr:uid="{17ECE456-A913-419B-A935-1001ED51D6CB}"/>
    <cellStyle name="Normal 9 5" xfId="3048" xr:uid="{F984E1C7-3BBD-4340-A4EE-7CAC50565903}"/>
    <cellStyle name="Normal 9 6" xfId="3037" xr:uid="{45DA9A13-4723-4178-A88E-4730DDC97AD4}"/>
    <cellStyle name="Normal 90" xfId="3049" xr:uid="{E7F646A3-9057-4976-AF47-D56FAB0D9FFC}"/>
    <cellStyle name="Normal 91" xfId="3050" xr:uid="{8595C76D-4464-47B0-B2E7-83070222F60E}"/>
    <cellStyle name="Normal 92" xfId="3051" xr:uid="{3681A481-EE30-4EC1-ADA9-8B9120B1C0D9}"/>
    <cellStyle name="Normal 93" xfId="3052" xr:uid="{8D959368-B00E-48C3-87AF-0DBA20BBC437}"/>
    <cellStyle name="Normal 94" xfId="3053" xr:uid="{51D9908A-2A36-4FF6-8DB0-9C77E2D96056}"/>
    <cellStyle name="Normal 95" xfId="3054" xr:uid="{113F8981-1B51-4605-B7DE-86C49F087421}"/>
    <cellStyle name="Normal 96" xfId="3055" xr:uid="{1E788D3B-9A67-43F7-9DEC-1C1B157F9DFF}"/>
    <cellStyle name="Normal 97" xfId="3056" xr:uid="{4A6CDEA5-BB67-43F9-AE1D-E03AEFB7469F}"/>
    <cellStyle name="Normal 98" xfId="3057" xr:uid="{045EE4B3-1874-4691-B2FE-870535292C40}"/>
    <cellStyle name="Normal 99" xfId="3058" xr:uid="{A5348B60-4D3E-40CD-92EE-8EB55B9E220C}"/>
    <cellStyle name="Note 2" xfId="3059" xr:uid="{ECBB82DF-A7D3-4136-AA96-28029D878787}"/>
    <cellStyle name="Note 2 2" xfId="3060" xr:uid="{DC8B791C-4EA5-484D-8E0E-AC5B56636D02}"/>
    <cellStyle name="Note 2 2 2" xfId="3061" xr:uid="{7718C5AE-1531-4BCA-8C7E-2E4B7FEA7755}"/>
    <cellStyle name="Note 2 2 2 2" xfId="3062" xr:uid="{F6F4803D-7738-4281-B9C1-5FEE418113CB}"/>
    <cellStyle name="Note 2 2 3" xfId="3063" xr:uid="{29CDD701-67D7-4958-B0A3-B9EF22F9C9B7}"/>
    <cellStyle name="Note 2 2 3 2" xfId="3064" xr:uid="{C1349D64-CA11-4C37-A905-4F49F14C93C5}"/>
    <cellStyle name="Note 2 2 4" xfId="3065" xr:uid="{62832A17-F44C-4EF0-9E78-97086B7E9F99}"/>
    <cellStyle name="Note 2 2 4 2" xfId="3066" xr:uid="{BEBD7E47-C90F-4184-8866-00A1469529E9}"/>
    <cellStyle name="Note 2 3" xfId="3067" xr:uid="{B608EAA8-32E4-419D-96E5-7E5CC61DDCD6}"/>
    <cellStyle name="Note 2 3 2" xfId="3068" xr:uid="{F58F1A0A-1075-41EE-B0B1-48B503EEE604}"/>
    <cellStyle name="Note 2 4" xfId="3069" xr:uid="{9F9B05D6-D669-4B1F-B24B-9271DE74B7F4}"/>
    <cellStyle name="Note 2 4 2" xfId="3070" xr:uid="{E610802B-5A27-47A2-BF19-8E24449A1C1A}"/>
    <cellStyle name="Note 2 5" xfId="3071" xr:uid="{BE7340BF-DC71-4253-8FCC-5EBA90BA0BEE}"/>
    <cellStyle name="Note 2 5 2" xfId="3072" xr:uid="{96A18303-06EA-4EA7-B01D-EBAB8F079A9C}"/>
    <cellStyle name="Note 3" xfId="3073" xr:uid="{DEB76010-CBC8-4BF2-A51C-E59DAC809197}"/>
    <cellStyle name="Note 3 2" xfId="3074" xr:uid="{126930F4-D275-4228-8994-632A69D6F607}"/>
    <cellStyle name="Note 4" xfId="3075" xr:uid="{31CB839F-C310-4080-A4E5-4E2247BC2D09}"/>
    <cellStyle name="Note 4 2" xfId="3076" xr:uid="{B259E562-E5D8-4B2A-8173-9690DFB5BDEC}"/>
    <cellStyle name="Note 5" xfId="3077" xr:uid="{3D4E1A1A-ED69-4A5A-B0DC-E6A0D6652E66}"/>
    <cellStyle name="Œ…‹æ_Ø‚è [0.00]_ÆÂ__" xfId="3078" xr:uid="{BCF27F0B-13AF-4D48-8ECF-D27BD83FDD08}"/>
    <cellStyle name="oft Excel]_x000a__x000a_Comment=open=/f ‚ðw’è‚·‚é‚ÆAƒ†[ƒU[’è‹`ŠÖ”‚ðŠÖ”“\‚è•t‚¯‚Ìˆê——‚É“o˜^‚·‚é‚±‚Æ‚ª‚Å‚«‚Ü‚·B_x000a__x000a_Maximized" xfId="3079" xr:uid="{C9F46EC8-B9BC-48AA-B49E-B94B36C027D6}"/>
    <cellStyle name="oft Excel]_x000a__x000a_Comment=open=/f ‚ðZw’è‚·‚é‚ÆAƒ†[ƒU[’è‹`ŠÖ”‚ðŠÖ”“\‚è•t‚¯‚Ìˆê——‚É“o˜^‚·‚é‚±‚Æ‚ª‚Å‚«‚Ü‚·B_x000a__x000a_Maximized" xfId="3080" xr:uid="{504527AB-CBDE-4D08-A9AF-AD5C767E8141}"/>
    <cellStyle name="oft Excel]_x000a__x000a_Comment=open=/f ‚ðŽw’è‚·‚é‚ÆAƒ†[ƒU[’è‹`ŠÖ”‚ðŠÖ”“\‚è•t‚¯‚Ìˆê——‚É“o˜^‚·‚é‚±‚Æ‚ª‚Å‚«‚Ü‚·B_x000a__x000a_Maximized" xfId="3081" xr:uid="{FCFCB50F-22F9-4076-A73E-36FDC5B6094A}"/>
    <cellStyle name="oft Excel]_x000d__x000a_Comment=open=/f ‚ðw’è‚·‚é‚ÆAƒ†[ƒU[’è‹`ŠÖ”‚ðŠÖ”“\‚è•t‚¯‚Ìˆê——‚É“o˜^‚·‚é‚±‚Æ‚ª‚Å‚«‚Ü‚·B_x000d__x000a_Maximized" xfId="3082" xr:uid="{9EF839EE-F0D3-40B5-9857-6F5FBCC297BC}"/>
    <cellStyle name="oft Excel]_x000d__x000a_Comment=open=/f ‚ðw’è‚·‚é‚ÆAƒ†[ƒU[’è‹`ŠÖ”‚ðŠÖ”“\‚è•t‚¯‚Ìˆê——‚É“o˜^‚·‚é‚±‚Æ‚ª‚Å‚«‚Ü‚·B_x000d__x000a_Maximized 2" xfId="3083" xr:uid="{88CDC5A9-5671-4B6A-ABC5-550A5CFB1816}"/>
    <cellStyle name="oft Excel]_x000d__x000a_Comment=open=/f ‚ðw’è‚·‚é‚ÆAƒ†[ƒU[’è‹`ŠÖ”‚ðŠÖ”“\‚è•t‚¯‚Ìˆê——‚É“o˜^‚·‚é‚±‚Æ‚ª‚Å‚«‚Ü‚·B_x000d__x000a_Maximized 3" xfId="3084" xr:uid="{B3CBD1AB-691F-48B1-89E0-5BF10D8E99F2}"/>
    <cellStyle name="oft Excel]_x000d__x000a_Comment=open=/f ‚ðw’è‚·‚é‚ÆAƒ†[ƒU[’è‹`ŠÖ”‚ðŠÖ”“\‚è•t‚¯‚Ìˆê——‚É“o˜^‚·‚é‚±‚Æ‚ª‚Å‚«‚Ü‚·B_x000d__x000a_Maximized 4" xfId="3085" xr:uid="{9A1AF090-B114-465C-8864-75DE80AC1361}"/>
    <cellStyle name="oft Excel]_x000d__x000a_Comment=open=/f ‚ðZw’è‚·‚é‚ÆAƒ†[ƒU[’è‹`ŠÖ”‚ðŠÖ”“\‚è•t‚¯‚Ìˆê——‚É“o˜^‚·‚é‚±‚Æ‚ª‚Å‚«‚Ü‚·B_x000d__x000a_Maximized" xfId="3086" xr:uid="{119B6BEC-303D-417F-BDF0-AC43C1644810}"/>
    <cellStyle name="oft Excel]_x000d__x000a_Comment=open=/f ‚ðŽw’è‚·‚é‚ÆAƒ†[ƒU[’è‹`ŠÖ”‚ðŠÖ”“\‚è•t‚¯‚Ìˆê——‚É“o˜^‚·‚é‚±‚Æ‚ª‚Å‚«‚Ü‚·B_x000d__x000a_Maximized" xfId="3087" xr:uid="{36455D9A-EDC9-4CEF-BE1F-FDA33FC156F3}"/>
    <cellStyle name="oft Excel]_x000d__x000a_Comment=open=/f ‚ðZw’è‚·‚é‚ÆAƒ†[ƒU[’è‹`ŠÖ”‚ðŠÖ”“\‚è•t‚¯‚Ìˆê——‚É“o˜^‚·‚é‚±‚Æ‚ª‚Å‚«‚Ü‚·B_x000d__x000a_Maximized 2" xfId="3088" xr:uid="{F7162484-760E-424B-9C39-1B06E7C98C0D}"/>
    <cellStyle name="oft Excel]_x000d__x000a_Comment=open=/f ‚ðŽw’è‚·‚é‚ÆAƒ†[ƒU[’è‹`ŠÖ”‚ðŠÖ”“\‚è•t‚¯‚Ìˆê——‚É“o˜^‚·‚é‚±‚Æ‚ª‚Å‚«‚Ü‚·B_x000d__x000a_Maximized 2" xfId="3089" xr:uid="{1BBA27C8-CAAD-4F0B-A098-E84699AB9EB2}"/>
    <cellStyle name="oft Excel]_x000d__x000a_Comment=open=/f ‚ðZw’è‚·‚é‚ÆAƒ†[ƒU[’è‹`ŠÖ”‚ðŠÖ”“\‚è•t‚¯‚Ìˆê——‚É“o˜^‚·‚é‚±‚Æ‚ª‚Å‚«‚Ü‚·B_x000d__x000a_Maximized 3" xfId="3090" xr:uid="{8E384292-ED0C-4622-843C-C2055536198A}"/>
    <cellStyle name="oft Excel]_x000d__x000a_Comment=open=/f ‚ðŽw’è‚·‚é‚ÆAƒ†[ƒU[’è‹`ŠÖ”‚ðŠÖ”“\‚è•t‚¯‚Ìˆê——‚É“o˜^‚·‚é‚±‚Æ‚ª‚Å‚«‚Ü‚·B_x000d__x000a_Maximized 3" xfId="3091" xr:uid="{EE60BE88-79A5-43AD-B893-1C3C8EFC14E0}"/>
    <cellStyle name="oft Excel]_x000d__x000a_Comment=open=/f ‚ðZw’è‚·‚é‚ÆAƒ†[ƒU[’è‹`ŠÖ”‚ðŠÖ”“\‚è•t‚¯‚Ìˆê——‚É“o˜^‚·‚é‚±‚Æ‚ª‚Å‚«‚Ü‚·B_x000d__x000a_Maximized 4" xfId="3092" xr:uid="{03D4EF2E-113A-41F7-8D3E-271B5E4ADF60}"/>
    <cellStyle name="oft Excel]_x000d__x000a_Comment=open=/f ‚ðŽw’è‚·‚é‚ÆAƒ†[ƒU[’è‹`ŠÖ”‚ðŠÖ”“\‚è•t‚¯‚Ìˆê——‚É“o˜^‚·‚é‚±‚Æ‚ª‚Å‚«‚Ü‚·B_x000d__x000a_Maximized 4" xfId="3093" xr:uid="{732918F7-A762-4BD4-A9CB-DCE184C1BEAC}"/>
    <cellStyle name="Output 2" xfId="3094" xr:uid="{4303FA64-9D1A-4E3B-BF0B-34F3E7C9AE8F}"/>
    <cellStyle name="Percent [0]" xfId="3095" xr:uid="{D34351EF-8EEC-49CB-AD51-176E5A0B172A}"/>
    <cellStyle name="Percent [0] 2" xfId="3096" xr:uid="{9E88E280-952E-4472-84C3-1B74A95D4696}"/>
    <cellStyle name="Percent [0] 2 2" xfId="3097" xr:uid="{626956B7-9078-4AE4-8AF3-CEDE294DE888}"/>
    <cellStyle name="Percent [0] 3" xfId="3098" xr:uid="{C27EC1C9-673C-4EF0-9F5F-5BE83355829B}"/>
    <cellStyle name="Percent [00]" xfId="3099" xr:uid="{C4D0580B-C274-4471-B563-569F832E7C74}"/>
    <cellStyle name="Percent [00] 2" xfId="3100" xr:uid="{05DC1BC3-EB6D-492B-BC01-BD81A1E0C483}"/>
    <cellStyle name="Percent [00] 2 2" xfId="3101" xr:uid="{49D0A178-EAE7-43B8-829F-D5C0A627B476}"/>
    <cellStyle name="Percent [00] 3" xfId="3102" xr:uid="{B5D31FC7-D513-46EA-8D42-E7F27ACF89D7}"/>
    <cellStyle name="Percent [2]" xfId="37" xr:uid="{00000000-0005-0000-0000-00002A000000}"/>
    <cellStyle name="Percent [2] 2" xfId="3103" xr:uid="{44F5C2DC-6F14-49EE-B3B3-5539995CF9A6}"/>
    <cellStyle name="Percent [2] 2 2" xfId="3104" xr:uid="{C50C532C-C626-46B6-BCB6-47500E0CCD00}"/>
    <cellStyle name="Percent [2] 2 2 2" xfId="3105" xr:uid="{BD277720-7FB3-46EC-A67E-F2C126A3B074}"/>
    <cellStyle name="Percent [2] 2 3" xfId="3106" xr:uid="{587CC6C4-8407-4191-A61E-2A5A0451F01E}"/>
    <cellStyle name="Percent [2] 3" xfId="3107" xr:uid="{C0DF8A67-77F4-4148-9F37-336AE03D3256}"/>
    <cellStyle name="Percent [2] 3 2" xfId="3108" xr:uid="{95211922-A130-436E-A38C-30881A77FB23}"/>
    <cellStyle name="Percent [2] 4" xfId="3109" xr:uid="{6186FCB6-F252-44D5-9B19-8724E4DBB4FA}"/>
    <cellStyle name="Percent [2] 4 2" xfId="3110" xr:uid="{E3454B1B-2952-438D-86C0-556133B4E7E1}"/>
    <cellStyle name="Percent [2] 5" xfId="3111" xr:uid="{FCFA6312-5A07-43E0-9C4E-AA89A63E1A73}"/>
    <cellStyle name="Percent [2] 6" xfId="3112" xr:uid="{3F65F974-CDDE-493A-8B01-A45CF45F5B7D}"/>
    <cellStyle name="Percent 2" xfId="38" xr:uid="{00000000-0005-0000-0000-00002B000000}"/>
    <cellStyle name="Percent 2 2" xfId="39" xr:uid="{00000000-0005-0000-0000-00002C000000}"/>
    <cellStyle name="Percent 2 3" xfId="40" xr:uid="{00000000-0005-0000-0000-00002D000000}"/>
    <cellStyle name="Percent 2 3 2" xfId="3114" xr:uid="{D79BA92C-9330-496D-B190-142D2ABCC59F}"/>
    <cellStyle name="Percent 2 4" xfId="3113" xr:uid="{510956D7-6165-46F0-94DB-CAB545C09473}"/>
    <cellStyle name="Percent 3" xfId="41" xr:uid="{00000000-0005-0000-0000-00002E000000}"/>
    <cellStyle name="PERCENTAGE" xfId="3115" xr:uid="{DA78F715-0911-4392-80D2-A639763F0E95}"/>
    <cellStyle name="PERCENTAGE 2" xfId="3116" xr:uid="{D5C8CC6B-A799-4657-B600-B71F15B4ED3D}"/>
    <cellStyle name="PrePop Currency (0)" xfId="3117" xr:uid="{2393C63C-59D5-4AE3-89E9-F2B6BFF71704}"/>
    <cellStyle name="PrePop Currency (0) 2" xfId="3118" xr:uid="{F9091D81-0DBE-4BF2-9931-576BF9CFCCF8}"/>
    <cellStyle name="PrePop Currency (0) 2 2" xfId="3119" xr:uid="{A4DFE4BE-9137-4878-86EE-2B290EF20590}"/>
    <cellStyle name="PrePop Currency (0) 3" xfId="3120" xr:uid="{565BC430-3815-4099-82A9-E0A014786A24}"/>
    <cellStyle name="PrePop Currency (2)" xfId="3121" xr:uid="{D8B8A4C6-9047-4780-AF1B-B9CE5D942387}"/>
    <cellStyle name="PrePop Currency (2) 2" xfId="3122" xr:uid="{96B9A164-F9B7-4FE8-8458-4890A85E5315}"/>
    <cellStyle name="PrePop Currency (2) 3" xfId="3123" xr:uid="{95798649-77C2-4024-8EE6-B814F0EA72DD}"/>
    <cellStyle name="PrePop Units (0)" xfId="3124" xr:uid="{DAF88E8A-B623-48D4-9802-35C5E002D2E6}"/>
    <cellStyle name="PrePop Units (0) 2" xfId="3125" xr:uid="{9D90BBE1-08AB-4BA3-B444-2A68060DF81C}"/>
    <cellStyle name="PrePop Units (0) 2 2" xfId="3126" xr:uid="{A6FDEC12-E49C-4E82-9DA5-F3644D3AF909}"/>
    <cellStyle name="PrePop Units (0) 3" xfId="3127" xr:uid="{B047A500-A3AF-454A-A602-B63DC0BAA6F2}"/>
    <cellStyle name="PrePop Units (1)" xfId="3128" xr:uid="{E5EACB70-4A39-4445-BF21-1CFC1C1DD873}"/>
    <cellStyle name="PrePop Units (1) 2" xfId="3129" xr:uid="{D195FD68-DAE4-4AB4-9F80-9B27AA25367E}"/>
    <cellStyle name="PrePop Units (1) 3" xfId="3130" xr:uid="{50F3FC4C-44D9-4FAA-BE14-6B13D7508041}"/>
    <cellStyle name="PrePop Units (2)" xfId="3131" xr:uid="{E55AE963-375C-41A9-A2D2-1C8444FD3EB8}"/>
    <cellStyle name="PrePop Units (2) 2" xfId="3132" xr:uid="{04912D3B-07AB-47B7-964E-2DA7CF36DF7D}"/>
    <cellStyle name="PrePop Units (2) 3" xfId="3133" xr:uid="{44F525C7-D1A9-4307-A6AB-BC15C01E1326}"/>
    <cellStyle name="pricing" xfId="3134" xr:uid="{78DE7237-FFCC-401C-BF29-ABB217785D47}"/>
    <cellStyle name="pricing 2" xfId="3135" xr:uid="{B506BDE7-0616-4151-9B35-728E96BB5A65}"/>
    <cellStyle name="pricing 3" xfId="3136" xr:uid="{7236CE80-C556-4692-807B-083F20364541}"/>
    <cellStyle name="pricing 4" xfId="3137" xr:uid="{AB7D8BB1-8521-405F-9292-68AC32D69FD7}"/>
    <cellStyle name="pricing 5" xfId="3138" xr:uid="{785A33CF-EB02-4558-8907-AA59839164CC}"/>
    <cellStyle name="PSChar" xfId="3139" xr:uid="{0872C3CB-D665-4870-BB42-E9BDBE2F876A}"/>
    <cellStyle name="PSChar 2" xfId="3140" xr:uid="{A3AA5430-A628-4BEA-882A-6A96C307D190}"/>
    <cellStyle name="PSChar 2 2" xfId="3141" xr:uid="{B8562EEA-5BF1-451D-8F85-C5A5CE3CE519}"/>
    <cellStyle name="PSChar 3" xfId="3142" xr:uid="{A8BB804E-CD47-4A6C-875A-CA1AC8D3E1B7}"/>
    <cellStyle name="PSChar 4" xfId="3143" xr:uid="{A1478127-826E-48C9-91C3-A8176FE49CF1}"/>
    <cellStyle name="PSHeading" xfId="3144" xr:uid="{D1F4965C-F08B-46F8-8038-4941EA33F724}"/>
    <cellStyle name="PSHeading 2" xfId="3145" xr:uid="{979ED066-9AD2-4CA6-B37A-02FCBC036609}"/>
    <cellStyle name="PSHeading 3" xfId="3146" xr:uid="{AD351C7E-96E6-41A3-A4F9-3E84B2F8076F}"/>
    <cellStyle name="PSHeading 4" xfId="3147" xr:uid="{008E4551-B562-41E2-AA4F-0095C7761A9A}"/>
    <cellStyle name="RowLevel_0" xfId="3148" xr:uid="{7F305558-48BD-4302-9E24-0163DB0333AD}"/>
    <cellStyle name="S—_x0008_" xfId="3149" xr:uid="{0234F42A-FAF8-4E72-9531-2155C63FAA4E}"/>
    <cellStyle name="S—_x0008_ 2" xfId="3150" xr:uid="{8C585FAA-6214-4FF2-B731-B105887EA62B}"/>
    <cellStyle name="S—_x0008_ 2 2" xfId="3151" xr:uid="{2234859E-C407-49AB-92B2-77226BFBA314}"/>
    <cellStyle name="S—_x0008_ 3" xfId="3152" xr:uid="{8253ADF7-74E0-42CC-80B0-0D4EE122A590}"/>
    <cellStyle name="SAPBEXstdData" xfId="42" xr:uid="{00000000-0005-0000-0000-00002F000000}"/>
    <cellStyle name="SAPBEXstdData 2" xfId="3153" xr:uid="{E98BF2A0-93E5-4FA5-82B4-6F3E72FB0617}"/>
    <cellStyle name="SAPBEXstdData 3" xfId="3154" xr:uid="{0EC02893-4E26-4313-B84C-146BF2EF4359}"/>
    <cellStyle name="SAPBEXstdData 3 2" xfId="3155" xr:uid="{41F4570C-83B6-4FF2-A9B4-BD4BFCDFC139}"/>
    <cellStyle name="SAPBEXstdItem" xfId="43" xr:uid="{00000000-0005-0000-0000-000030000000}"/>
    <cellStyle name="SAPBEXstdItem 2" xfId="3156" xr:uid="{6A918D42-CD94-4160-9520-05E625F31241}"/>
    <cellStyle name="SAPBEXstdItem 2 2" xfId="3157" xr:uid="{508864FD-49D3-40E9-BA17-8687A4FE342A}"/>
    <cellStyle name="SAPBEXstdItem 2 2 2" xfId="3158" xr:uid="{EAAB0666-30D3-4C7A-B403-A263D79EA2FA}"/>
    <cellStyle name="SAPBEXstdItem 2 2 2 2" xfId="3159" xr:uid="{D505A53B-5790-4EC6-89C1-FC8DECE38678}"/>
    <cellStyle name="SAPBEXstdItem 2 2 3" xfId="3160" xr:uid="{3515E076-802C-4CEE-B301-EA9FF20FB04C}"/>
    <cellStyle name="SAPBEXstdItem 2 2 3 2" xfId="3161" xr:uid="{11BB3E5D-DEAE-4C63-ABA9-52D878FD4C53}"/>
    <cellStyle name="SAPBEXstdItem 2 2 4" xfId="3162" xr:uid="{A0C424C6-5740-424A-90D8-EE52DE6CCCAE}"/>
    <cellStyle name="SAPBEXstdItem 2 3" xfId="3163" xr:uid="{F3BD1B4A-AE23-48D7-AE70-47B55C3005E3}"/>
    <cellStyle name="SAPBEXstdItem 2 3 2" xfId="3164" xr:uid="{40D4A96B-1124-45CD-9D6F-08989B124E48}"/>
    <cellStyle name="SAPBEXstdItem 2 4" xfId="3165" xr:uid="{2B5560AF-1AF3-4C8A-A4F8-927280261DB8}"/>
    <cellStyle name="SAPBEXstdItem 2 4 2" xfId="3166" xr:uid="{EB5FADAD-9599-4B5E-A740-1E017314D86D}"/>
    <cellStyle name="SAPBEXstdItem 2 5" xfId="3167" xr:uid="{8F746042-996E-4E17-B344-EE508BCA4BB1}"/>
    <cellStyle name="SAPBEXstdItem 3" xfId="3168" xr:uid="{241ED648-4855-4623-A57C-3E26A690144C}"/>
    <cellStyle name="SAPBEXstdItem 3 2" xfId="3169" xr:uid="{B0C3323A-8787-4366-A335-5D1C47143901}"/>
    <cellStyle name="SAPBEXstdItem 3 2 2" xfId="3170" xr:uid="{04E79C29-5F71-4DBC-A791-FB980A629678}"/>
    <cellStyle name="SAPBEXstdItem 3 3" xfId="3171" xr:uid="{430CD197-2F81-4253-B466-9193D7C6C9C3}"/>
    <cellStyle name="SAPBEXstdItem 3 3 2" xfId="3172" xr:uid="{36C04376-135C-4956-882D-CF03E07E07E6}"/>
    <cellStyle name="SAPBEXstdItem 3 4" xfId="3173" xr:uid="{F90A092C-7293-4C80-B856-96AA0FABED91}"/>
    <cellStyle name="SAPBEXstdItem 4" xfId="3174" xr:uid="{933D754F-3677-4FD3-ACD6-F53CFD5E66D8}"/>
    <cellStyle name="SAPBEXstdItem 4 2" xfId="3175" xr:uid="{DBE75074-83BA-4994-937A-1AE5A8116B15}"/>
    <cellStyle name="SAPBEXstdItem 5" xfId="3176" xr:uid="{549189DE-8102-4D95-A5D5-267C14112D54}"/>
    <cellStyle name="SAPBEXstdItem 5 2" xfId="3177" xr:uid="{2DE73B50-E775-487B-AB03-B0AA3609F2D9}"/>
    <cellStyle name="SAPBEXstdItem 5 3" xfId="3178" xr:uid="{9BEF1A14-36D1-46F5-A207-12767C0845A1}"/>
    <cellStyle name="SAPBEXstdItem 6" xfId="3179" xr:uid="{78E7306E-FED9-4A63-A15C-C2C419C216B4}"/>
    <cellStyle name="SAPBEXstdItem 6 2" xfId="3180" xr:uid="{9B82119F-F5BA-4A18-B93D-B5C3CBF1C4DD}"/>
    <cellStyle name="Satisfaisant" xfId="3181" xr:uid="{A8C7F5B5-D6C4-4C5B-BC1F-F6F8DFE1A10E}"/>
    <cellStyle name="Sortie" xfId="3182" xr:uid="{A77AC18D-9331-4B63-B5F6-34BDD2E1B1EC}"/>
    <cellStyle name="Standard_Ordersheet HW 10" xfId="3183" xr:uid="{A673A4FE-508E-47DF-9223-38719A149EEA}"/>
    <cellStyle name="Style 1" xfId="44" xr:uid="{00000000-0005-0000-0000-000031000000}"/>
    <cellStyle name="Style 1 2" xfId="3185" xr:uid="{1AA3D819-3316-4930-9382-DB57F3C35A6A}"/>
    <cellStyle name="Style 1 2 2" xfId="3186" xr:uid="{C9B77A25-81B7-4661-ADB6-CC594042460A}"/>
    <cellStyle name="Style 1 2 3" xfId="3187" xr:uid="{340E9E7F-B728-4E1B-B14A-7E7809D8AF12}"/>
    <cellStyle name="Style 1 3" xfId="3188" xr:uid="{D3289214-665B-40DC-B698-A4E8549EE4D3}"/>
    <cellStyle name="Style 1 4" xfId="3189" xr:uid="{F9A0E84A-007F-46B0-94F9-B1B10BD50500}"/>
    <cellStyle name="Style 1 5" xfId="3184" xr:uid="{E61E8294-2321-48A5-AA30-637C9BE9ACB4}"/>
    <cellStyle name="Style 2" xfId="3190" xr:uid="{1F9D4583-E3DB-4633-9902-C1917067A7E1}"/>
    <cellStyle name="Style 2 2" xfId="3191" xr:uid="{3F9CEF0D-F264-40F2-80FD-DB5E95267557}"/>
    <cellStyle name="Style 2 2 2" xfId="3192" xr:uid="{06AEA6EE-4880-41C2-9855-8404239A8A1C}"/>
    <cellStyle name="Style 2 3" xfId="3193" xr:uid="{0CE293F6-D189-4206-99B5-695CAD8B3DF5}"/>
    <cellStyle name="Style 3" xfId="3194" xr:uid="{203E2CFA-480F-418A-A7E2-3AF3DFA48917}"/>
    <cellStyle name="Style 3 2" xfId="3195" xr:uid="{B3B47E52-D9FE-46A9-8505-AECDDE003586}"/>
    <cellStyle name="Style 3 2 2" xfId="3196" xr:uid="{CA6D4A3D-8B0A-48D8-B7E5-7577D52C0BEC}"/>
    <cellStyle name="Style 3 3" xfId="3197" xr:uid="{01ABB34D-70B0-4E9F-B840-1FFE00DC8408}"/>
    <cellStyle name="Style 4" xfId="3198" xr:uid="{C8D1A5C5-CC66-41CF-B55A-466808EAB9DB}"/>
    <cellStyle name="Style 4 2" xfId="3199" xr:uid="{6B32D2CA-48A4-4C50-A526-2E989BB6BF81}"/>
    <cellStyle name="Style 4 2 2" xfId="3200" xr:uid="{9DD9C64E-ECF9-4DA1-8589-4601030F8387}"/>
    <cellStyle name="Style 4 3" xfId="3201" xr:uid="{B8D6EC38-8A99-40B8-9E50-C7572243FAEF}"/>
    <cellStyle name="subhead" xfId="3202" xr:uid="{7C5132CB-E5FD-41FB-882D-313303306A0A}"/>
    <cellStyle name="subhead 2" xfId="3203" xr:uid="{ED877903-0401-40F0-82EA-E61026D6BC03}"/>
    <cellStyle name="subhead 3" xfId="3204" xr:uid="{343E35DB-F588-4FF5-ACC6-223485D84C8E}"/>
    <cellStyle name="subhead 4" xfId="3205" xr:uid="{E82FA13D-8A49-4848-9918-EED82B7FACC9}"/>
    <cellStyle name="subhead 5" xfId="3206" xr:uid="{3CD41CE7-8A43-46AD-9FF0-1E0176092BE3}"/>
    <cellStyle name="T" xfId="3207" xr:uid="{7AE824D5-5773-4974-9D57-E3F24C2BF215}"/>
    <cellStyle name="T 2" xfId="3208" xr:uid="{28CE1402-F172-44C3-B402-E026C3A077AB}"/>
    <cellStyle name="T 3" xfId="3209" xr:uid="{24FB8349-30D4-4435-AC6E-EC202686F79A}"/>
    <cellStyle name="Text Indent A" xfId="3210" xr:uid="{01114A58-3F6E-4622-ACEB-DA2B4C1FB9B4}"/>
    <cellStyle name="Text Indent B" xfId="3211" xr:uid="{8CCC4B8C-A5EB-4D1D-9E91-C1AA18D60015}"/>
    <cellStyle name="Text Indent B 2" xfId="3212" xr:uid="{893F0B00-78CC-4D77-A4FB-B9F697E27853}"/>
    <cellStyle name="Text Indent B 2 2" xfId="3213" xr:uid="{0B1019C2-1C51-48C4-AF0B-B8CBA198F3D7}"/>
    <cellStyle name="Text Indent B 3" xfId="3214" xr:uid="{50285B2A-BEE8-4D8A-A278-39D7AF30379B}"/>
    <cellStyle name="Text Indent C" xfId="3215" xr:uid="{70B05CEA-ED44-40E4-A92F-B7D6C96876FE}"/>
    <cellStyle name="Text Indent C 2" xfId="3216" xr:uid="{7DE68FC8-D9D9-41E1-8255-E9FBFFC8F44B}"/>
    <cellStyle name="Text Indent C 2 2" xfId="3217" xr:uid="{B561E631-404A-4E32-862D-980F28D28ABF}"/>
    <cellStyle name="Text Indent C 3" xfId="3218" xr:uid="{78891513-51D7-46E7-87ED-19F0B593F87E}"/>
    <cellStyle name="Texte explicatif" xfId="3219" xr:uid="{D6400DAD-E1E2-4296-927C-5AAE3B7CB0FC}"/>
    <cellStyle name="th" xfId="3220" xr:uid="{EE77C228-D7D3-422F-8356-50508B3C7FBD}"/>
    <cellStyle name="þ_x001d_" xfId="3221" xr:uid="{0515B75C-8E31-49AD-A499-8ADFD661A7B2}"/>
    <cellStyle name="th 2" xfId="3222" xr:uid="{9CFAF1EE-F4F7-4EAE-9CAC-E5247246F92C}"/>
    <cellStyle name="þ_x001d_ 2" xfId="3223" xr:uid="{A1A949A7-C1E8-4744-956B-81E00D76E0A4}"/>
    <cellStyle name="th 3" xfId="3224" xr:uid="{7C1AB343-CD3C-47E5-AA5B-FFE606F057D8}"/>
    <cellStyle name="þ_x001d_ 3" xfId="3225" xr:uid="{ED88C81E-8049-4E54-827A-98C91636B461}"/>
    <cellStyle name="th 4" xfId="3226" xr:uid="{C9C3DC7B-5364-4EC5-800F-A89A0B62A015}"/>
    <cellStyle name="þ_x001d_ 4" xfId="3227" xr:uid="{A00CC42E-38EE-4825-A70A-40B3A17CC760}"/>
    <cellStyle name="th 5" xfId="3228" xr:uid="{885A1325-90E5-46A3-B27B-82A69008EA10}"/>
    <cellStyle name="th 6" xfId="3229" xr:uid="{7EF2DB1D-D84D-4577-AB18-CC7D303DD8D3}"/>
    <cellStyle name="th 7" xfId="3230" xr:uid="{951F900E-E5ED-4838-9F8A-C3507257BB2E}"/>
    <cellStyle name="th 8" xfId="3231" xr:uid="{04FE7DF8-5B78-4727-9DDC-F6C6D9028D6F}"/>
    <cellStyle name="th 9" xfId="3232" xr:uid="{F87A40DF-EFDB-4652-A341-17DE6F204E04}"/>
    <cellStyle name="þ_x001d_ð¤_x000c_¯þ_x0014__x000a_¨þU_x0001_À_x0004_ _x0015__x000f__x0001__x0001_" xfId="3233" xr:uid="{50D5C5FA-04FD-4270-BA8B-64B66C44B412}"/>
    <cellStyle name="þ_x001d_ð¤_x000c_¯þ_x0014__x000d_¨þU_x0001_À_x0004_ _x0015__x000f__x0001__x0001_" xfId="3234" xr:uid="{34308311-86F0-4E5B-9206-E9CFF3A53AB7}"/>
    <cellStyle name="þ_x001d_ð¤_x000c_¯þ_x0014__x000d_¨þU_x0001_À_x0004_ _x0015__x000f__x0001__x0001_ 2" xfId="3235" xr:uid="{8953DBC5-A51A-4D58-AF20-A0C86E001962}"/>
    <cellStyle name="þ_x001d_ð¤_x000c_¯þ_x0014__x000d_¨þU_x0001_À_x0004_ _x0015__x000f__x0001__x0001_ 3" xfId="3236" xr:uid="{651EA5AD-C623-40FA-8473-07628D3FDB39}"/>
    <cellStyle name="þ_x001d_ð¤_x000c_¯þ_x0014__x000d_¨þU_x0001_À_x0004_ _x0015__x000f__x0001__x0001_ 4" xfId="3237" xr:uid="{42F8CB08-CE72-417B-BDFB-357F1906959F}"/>
    <cellStyle name="þ_x001d_ð¤_x000c_¯þ_x0014__x000d_¨þU_x0001_À_x0004_ _x0015__x000f__x0001__x0001_ 5" xfId="3238" xr:uid="{DADAD3AC-EA06-4176-9D53-3FE3C6F7B8B8}"/>
    <cellStyle name="þ_x001d_ðK_x000c_F" xfId="3239" xr:uid="{B73DCB16-663B-4655-885B-56589140EEE3}"/>
    <cellStyle name="þ_x001d_ðK_x000c_F 2" xfId="3240" xr:uid="{F04E7754-CD7A-4D41-9A2C-466F8CCEA5D1}"/>
    <cellStyle name="þ_x001d_ðK_x000c_F 3" xfId="3241" xr:uid="{F7ADF94D-9AFD-4DAE-A24F-D2BF7162543B}"/>
    <cellStyle name="þ_x001d_ðK_x000c_F 4" xfId="3242" xr:uid="{95DF7BDF-1E7D-44AA-8117-B37CD90EC34B}"/>
    <cellStyle name="þ_x001d_ðK_x000c_Fý_x001b__x000a_" xfId="3243" xr:uid="{A55150A8-69B6-4B90-B416-B7952D038AAA}"/>
    <cellStyle name="þ_x001d_ðK_x000c_Fý_x001b__x000a_9ýU_x0001_Ð_x0008_¦)_x0007__x0001__x0001_" xfId="3244" xr:uid="{B16666DB-6B66-4BA2-9E15-1E4202C2CB16}"/>
    <cellStyle name="þ_x001d_ðK_x000c_Fý_x001b__x000d_" xfId="3245" xr:uid="{5C5E5338-11E8-4416-A7FC-95975F1C300F}"/>
    <cellStyle name="þ_x001d_ðK_x000c_Fý_x001b__x000d_ 2" xfId="3246" xr:uid="{84C87397-7F88-4EBC-B8E1-C4AAF5FD5509}"/>
    <cellStyle name="þ_x001d_ðK_x000c_Fý_x001b__x000d_ 3" xfId="3247" xr:uid="{DE0E15E3-4C91-4D8A-9FEA-F165A71A0468}"/>
    <cellStyle name="þ_x001d_ðK_x000c_Fý_x001b__x000d_ 4" xfId="3248" xr:uid="{BA984FD1-E4CD-44F0-B322-34B1597A0378}"/>
    <cellStyle name="þ_x001d_ðK_x000c_Fý_x001b__x000d_9ýU_x0001_Ð_x0008_¦)_x0007__x0001__x0001_" xfId="3249" xr:uid="{46153912-53FE-4497-A003-359590327B9C}"/>
    <cellStyle name="þ_x001d_ðK_x000c_Fý_x001b__x000d_9ýU_x0001_Ð_x0008_¦)_x0007__x0001__x0001_ 2" xfId="3250" xr:uid="{9FF27ADC-2983-4FB3-A071-C304DD0847FC}"/>
    <cellStyle name="þ_x001d_ðK_x000c_Fý_x001b__x000d_9ýU_x0001_Ð_x0008_¦)_x0007__x0001__x0001_ 3" xfId="3251" xr:uid="{54ABD014-982A-4A8D-A31A-1CC7C987BAC8}"/>
    <cellStyle name="þ_x001d_ðK_x000c_Fý_x001b__x000d_9ýU_x0001_Ð_x0008_¦)_x0007__x0001__x0001_ 4" xfId="3252" xr:uid="{AF9404CD-ADFA-426C-A50A-E16E6763FB0B}"/>
    <cellStyle name="Times New Roman" xfId="45" xr:uid="{00000000-0005-0000-0000-000032000000}"/>
    <cellStyle name="Times New Roman 2" xfId="3253" xr:uid="{D0C79485-8678-494C-AEF1-E094D677A1F4}"/>
    <cellStyle name="Times New Roman 3" xfId="3254" xr:uid="{9F070CF7-AC9C-4915-93E3-A7CC557A49C4}"/>
    <cellStyle name="Title 2" xfId="3255" xr:uid="{4BBBC65C-8252-4ADF-8455-05A61DC50808}"/>
    <cellStyle name="Titre" xfId="3256" xr:uid="{2E393DA9-32A0-49A1-8E23-05DF9C124FCD}"/>
    <cellStyle name="Titre 1" xfId="3257" xr:uid="{76806275-6073-4B38-85EF-5C33E43DA375}"/>
    <cellStyle name="Titre 2" xfId="3258" xr:uid="{F245E6DC-8697-4C8A-8AFE-FA8898870DEF}"/>
    <cellStyle name="Titre 3" xfId="3259" xr:uid="{6CE10385-3E24-47D7-8A69-8C057EA008F8}"/>
    <cellStyle name="Titre 4" xfId="3260" xr:uid="{BFDA8FDA-FCBA-45BA-81EB-0952E87AC169}"/>
    <cellStyle name="Total 2" xfId="46" xr:uid="{00000000-0005-0000-0000-000033000000}"/>
    <cellStyle name="Total 2 2" xfId="3261" xr:uid="{9D4614A3-62FF-4D05-9B71-D4E1018F84FC}"/>
    <cellStyle name="trang" xfId="3262" xr:uid="{262C8A56-724E-42D3-8D15-2ABC756C862C}"/>
    <cellStyle name="trang 2" xfId="3263" xr:uid="{B8688E29-CDB4-4FCB-A15D-FBF7A01F0336}"/>
    <cellStyle name="trang 3" xfId="3264" xr:uid="{5E9BB747-5237-48C2-AE43-F64F56C2DB68}"/>
    <cellStyle name="trang 4" xfId="3265" xr:uid="{BA52EDE8-7ACD-4B09-A8B4-A635F40AFCD9}"/>
    <cellStyle name="tuan" xfId="3266" xr:uid="{BF0C7EF2-97F5-4EBB-B318-80D5F69E933F}"/>
    <cellStyle name="tuan 2" xfId="3267" xr:uid="{264E58CF-A0FF-4C03-BADC-FD4FA559E5DB}"/>
    <cellStyle name="tuan 3" xfId="3268" xr:uid="{6A2EC758-8B0A-4F79-88A0-EA76B5CFD287}"/>
    <cellStyle name="tuan 4" xfId="3269" xr:uid="{712C2A9B-258D-41AA-9133-788A2B2D77E4}"/>
    <cellStyle name="tuan 5" xfId="3270" xr:uid="{8E044BC9-36B0-4792-B81D-562A6A4A40C9}"/>
    <cellStyle name="tuan1" xfId="3271" xr:uid="{00E8DCAD-E5E8-46E2-8F63-5E2AA415BE90}"/>
    <cellStyle name="tuan1 2" xfId="3272" xr:uid="{6AAE5405-8750-482A-A27A-A70F67D99927}"/>
    <cellStyle name="tuan1 3" xfId="3273" xr:uid="{5BFCCCA9-0605-4E3A-B7C2-AA2529FB0607}"/>
    <cellStyle name="tuan1 4" xfId="3274" xr:uid="{599AF9E7-037B-4EE7-AF2F-5E4C54954AB2}"/>
    <cellStyle name="tuan1 5" xfId="3275" xr:uid="{E698D0C7-927F-4C2A-B098-17433F0E814C}"/>
    <cellStyle name="tuan2" xfId="3276" xr:uid="{65955257-CEA4-406B-BB9F-E9320BEF7F2E}"/>
    <cellStyle name="tuan2 2" xfId="3277" xr:uid="{6D150577-4568-4371-A479-48CDA08D1E78}"/>
    <cellStyle name="tuan2 3" xfId="3278" xr:uid="{82F41876-7FDD-4F72-A1E3-4C4589CC0646}"/>
    <cellStyle name="tuan2 4" xfId="3279" xr:uid="{5AAE2C0B-7173-4EA3-A189-F02A7E6FF4BF}"/>
    <cellStyle name="tuan2 5" xfId="3280" xr:uid="{158389B4-9210-4FB1-9ADE-61CFBCB4CC02}"/>
    <cellStyle name="Vérification" xfId="3281" xr:uid="{15FABA6F-2356-4844-B33B-6E83C2C52F26}"/>
    <cellStyle name="viet" xfId="3282" xr:uid="{796FE764-A900-46BE-9253-35A2CBB0656C}"/>
    <cellStyle name="viet2" xfId="3283" xr:uid="{06A833E9-EC7C-4F1B-A514-4496EA190179}"/>
    <cellStyle name="viet2 2" xfId="3284" xr:uid="{496D2768-5192-4337-9398-7D3DE681C43B}"/>
    <cellStyle name="viet2 3" xfId="3285" xr:uid="{D19C66E8-258F-4E34-BCAB-A1688B951365}"/>
    <cellStyle name="viet2 4" xfId="3286" xr:uid="{B0D8D45F-12F5-4AFD-B062-F89D6AD7A7FF}"/>
    <cellStyle name="VN new romanNormal" xfId="3287" xr:uid="{C7069F61-E34C-4855-90D3-7C2A155879E1}"/>
    <cellStyle name="VN new romanNormal 2" xfId="3288" xr:uid="{D90C4135-1DB9-4975-9136-C74B3FCB93A8}"/>
    <cellStyle name="VN new romanNormal 3" xfId="3289" xr:uid="{79B8EE32-A206-48C1-AC59-F659E8F98133}"/>
    <cellStyle name="VN new romanNormal 4" xfId="3290" xr:uid="{251D6856-8E6C-424C-92DA-C15E1402126B}"/>
    <cellStyle name="VN time new roman" xfId="3291" xr:uid="{585FFB5F-4269-42CA-A770-E423E21BB556}"/>
    <cellStyle name="VN time new roman 2" xfId="3292" xr:uid="{72220D13-2DF6-4551-BC84-6572D161076C}"/>
    <cellStyle name="VN time new roman 3" xfId="3293" xr:uid="{5F668346-CA2B-4F81-A122-00300279E2AE}"/>
    <cellStyle name="VN time new roman 4" xfId="3294" xr:uid="{0DF6C7FC-1433-47DE-9CB7-EAA0D603E0D6}"/>
    <cellStyle name="vnhead1" xfId="3295" xr:uid="{26E1CB5F-5E3B-43D3-8133-AA7476162017}"/>
    <cellStyle name="vnhead1 2" xfId="3296" xr:uid="{D5FC28E5-8C90-4023-9AE1-02307AAED8B8}"/>
    <cellStyle name="vnhead1 2 2" xfId="3297" xr:uid="{1C95C550-663F-42B6-A53A-EBC0BFDA5733}"/>
    <cellStyle name="vnhead1 3" xfId="3298" xr:uid="{6274FAB8-49BF-4E0E-AC55-A574A642ABD8}"/>
    <cellStyle name="vnhead1 3 2" xfId="3299" xr:uid="{2CAB16D8-F02B-4B15-BB6C-389053FE0D76}"/>
    <cellStyle name="vnhead1 4" xfId="3300" xr:uid="{6463F164-CB77-4DDC-8353-98732513321C}"/>
    <cellStyle name="vnhead1 4 2" xfId="3301" xr:uid="{D66386D8-F076-400F-AD43-43A5B6FE059C}"/>
    <cellStyle name="vnhead3" xfId="3302" xr:uid="{9D84EDE5-83D1-4936-9F34-4340501D9D57}"/>
    <cellStyle name="vnhead3 2" xfId="3303" xr:uid="{2E866851-A99F-4633-851E-C9F6048E6A47}"/>
    <cellStyle name="vnhead3 2 2" xfId="3304" xr:uid="{219C9501-9114-4EF5-8E67-D485288A8DD1}"/>
    <cellStyle name="vnhead3 3" xfId="3305" xr:uid="{0E4BDF0F-ECC9-41E5-8EBA-72D7C01FAC83}"/>
    <cellStyle name="vnhead3 3 2" xfId="3306" xr:uid="{25406D98-6CFC-49BA-8260-4D2E0F04A70E}"/>
    <cellStyle name="vnhead3 4" xfId="3307" xr:uid="{34B6760C-A87E-4A02-82FF-1B181AF43FA0}"/>
    <cellStyle name="vnhead3 4 2" xfId="3308" xr:uid="{DB374BBA-577F-436B-9641-7322866B37BA}"/>
    <cellStyle name="vnhead3 5" xfId="3309" xr:uid="{DEBFBCE3-C36D-4C62-A54E-74AE57D45156}"/>
    <cellStyle name="vntxt1" xfId="3310" xr:uid="{F0204FD1-C180-4710-9EC3-0E34BA247842}"/>
    <cellStyle name="vntxt1 2" xfId="3311" xr:uid="{B21040EB-53DE-4402-AE2B-0B3A3E478C88}"/>
    <cellStyle name="vntxt1 3" xfId="3312" xr:uid="{684E6BEC-251B-4D62-B85A-F021F59F743E}"/>
    <cellStyle name="vntxt2" xfId="3313" xr:uid="{7AEDF3EA-3438-4577-B4B7-84C85FA395CF}"/>
    <cellStyle name="vntxt2 2" xfId="3314" xr:uid="{F7CC0C63-E200-4A8A-B6DF-55E7A0EC7A53}"/>
    <cellStyle name="vntxt2 3" xfId="3315" xr:uid="{101B0E3D-A866-4547-A8EA-037DDAA16B8D}"/>
    <cellStyle name="vntxt2 4" xfId="3316" xr:uid="{38897EEF-6125-439D-91C8-0E2B421FB308}"/>
    <cellStyle name="Warning Text 2" xfId="3317" xr:uid="{6D9BE242-099E-4B7D-9992-6F715B01D60C}"/>
    <cellStyle name="xuan" xfId="3318" xr:uid="{12E0D543-B7A9-4C2D-98C9-BBD2311923AF}"/>
    <cellStyle name="xuan 2" xfId="3319" xr:uid="{879812C5-8EBD-40D5-9610-E62997DE91CB}"/>
    <cellStyle name="xuan 3" xfId="3320" xr:uid="{9F39DFF9-C3C6-4EC0-97D6-894E932386FA}"/>
    <cellStyle name="xuan 4" xfId="3321" xr:uid="{F4C265D2-F203-4355-9095-7A71A2CD123C}"/>
    <cellStyle name="Обычный_Лист1" xfId="47" xr:uid="{00000000-0005-0000-0000-000034000000}"/>
    <cellStyle name=" [0.00]_ Att. 1- Cover" xfId="3322" xr:uid="{DB37F166-C02F-49D1-91EC-9AB44D943BE5}"/>
    <cellStyle name="_ Att. 1- Cover" xfId="3323" xr:uid="{42F35273-B0A4-4262-9909-3BC97F340559}"/>
    <cellStyle name="?_ Att. 1- Cover" xfId="3324" xr:uid="{B149E53E-56B9-4245-B456-1FF76A2ED4F9}"/>
    <cellStyle name="똿뗦먛귟 [0.00]_PRODUCT DETAIL Q1" xfId="48" xr:uid="{00000000-0005-0000-0000-000035000000}"/>
    <cellStyle name="똿뗦먛귟_PRODUCT DETAIL Q1" xfId="49" xr:uid="{00000000-0005-0000-0000-000036000000}"/>
    <cellStyle name="믅됞 [0.00]_PRODUCT DETAIL Q1" xfId="50" xr:uid="{00000000-0005-0000-0000-000037000000}"/>
    <cellStyle name="믅됞_PRODUCT DETAIL Q1" xfId="51" xr:uid="{00000000-0005-0000-0000-000038000000}"/>
    <cellStyle name="백분율_95" xfId="3325" xr:uid="{148D9F08-8AEE-4F5D-B1B5-E2DAF33B7113}"/>
    <cellStyle name="뷭?_BOOKSHIP" xfId="52" xr:uid="{00000000-0005-0000-0000-00003A000000}"/>
    <cellStyle name="콤마 [ - 유형1" xfId="3326" xr:uid="{56A6A469-8598-4E7A-A544-05E075ABB637}"/>
    <cellStyle name="콤마 [ - 유형1 2" xfId="3327" xr:uid="{A4F6BC62-954F-41F6-9120-7B5E4366F590}"/>
    <cellStyle name="콤마 [ - 유형1 2 2" xfId="3328" xr:uid="{067E44DC-1965-4977-9D97-FA50F0D7F2E1}"/>
    <cellStyle name="콤마 [ - 유형1 2 3" xfId="3329" xr:uid="{BC5ADAB0-12B9-4779-B9FD-1D7067F8442B}"/>
    <cellStyle name="콤마 [ - 유형1 3" xfId="3330" xr:uid="{A99BC1F5-854F-4342-BC40-F607867B4DE3}"/>
    <cellStyle name="콤마 [ - 유형1 4" xfId="3331" xr:uid="{0AB168D3-28BC-47AD-BC27-C0DAC74A1E34}"/>
    <cellStyle name="콤마 [ - 유형2" xfId="3332" xr:uid="{77174FC2-80DA-4B52-9A9C-0963772CAD43}"/>
    <cellStyle name="콤마 [ - 유형2 2" xfId="3333" xr:uid="{25E98553-11ED-4F7F-884E-704DD79C41A2}"/>
    <cellStyle name="콤마 [ - 유형2 2 2" xfId="3334" xr:uid="{067B4407-681E-49D7-9D80-CFA1350FB5EF}"/>
    <cellStyle name="콤마 [ - 유형2 2 3" xfId="3335" xr:uid="{4E6FC9C1-BCF8-4735-98EE-C30F581A9F58}"/>
    <cellStyle name="콤마 [ - 유형2 3" xfId="3336" xr:uid="{715830B9-39F0-4BFA-9DA9-FF62102ECB0F}"/>
    <cellStyle name="콤마 [ - 유형2 4" xfId="3337" xr:uid="{049589CD-6A81-432F-B65C-E08E96C04618}"/>
    <cellStyle name="콤마 [ - 유형3" xfId="3338" xr:uid="{73DAEE1D-F71F-483D-A152-C5449A202C58}"/>
    <cellStyle name="콤마 [ - 유형3 2" xfId="3339" xr:uid="{106DAD5F-A921-4E47-8590-BE6438B1000F}"/>
    <cellStyle name="콤마 [ - 유형3 2 2" xfId="3340" xr:uid="{C2C1523F-5C28-4E1B-8BCE-2C13263EFE25}"/>
    <cellStyle name="콤마 [ - 유형3 2 3" xfId="3341" xr:uid="{AC60FBEA-C78F-4145-80F3-D21B78270A33}"/>
    <cellStyle name="콤마 [ - 유형3 3" xfId="3342" xr:uid="{9207B825-BD2D-48DE-9DCB-649F15765D85}"/>
    <cellStyle name="콤마 [ - 유형3 4" xfId="3343" xr:uid="{45581055-FB24-46CB-A923-708DE152A466}"/>
    <cellStyle name="콤마 [ - 유형4" xfId="3344" xr:uid="{7E9798D8-C8B8-435B-8619-0012886D5DFD}"/>
    <cellStyle name="콤마 [ - 유형4 2" xfId="3345" xr:uid="{DB975353-C8D4-4801-9020-D99129271455}"/>
    <cellStyle name="콤마 [ - 유형4 2 2" xfId="3346" xr:uid="{7710AE6B-F69C-43F0-9643-DBFA82D0DA71}"/>
    <cellStyle name="콤마 [ - 유형4 2 3" xfId="3347" xr:uid="{631DE105-9EB0-42BA-B8DF-600ED1F6208B}"/>
    <cellStyle name="콤마 [ - 유형4 3" xfId="3348" xr:uid="{05DE493D-8CB7-489D-8EEB-88778236828C}"/>
    <cellStyle name="콤마 [ - 유형4 4" xfId="3349" xr:uid="{70625FBB-5BF1-4C51-A9F8-F601EBA020EE}"/>
    <cellStyle name="콤마 [ - 유형5" xfId="3350" xr:uid="{FDEB90B0-A0A2-45E3-A9E9-D5C3A3932520}"/>
    <cellStyle name="콤마 [ - 유형5 2" xfId="3351" xr:uid="{F9C4566F-ACF9-47EE-B6AB-9341BFDDB69E}"/>
    <cellStyle name="콤마 [ - 유형5 2 2" xfId="3352" xr:uid="{D3D39094-6C10-4450-AAE1-FFE8731E54EE}"/>
    <cellStyle name="콤마 [ - 유형5 2 3" xfId="3353" xr:uid="{DF7BD6F1-5D08-4F89-9A47-518CA01B227D}"/>
    <cellStyle name="콤마 [ - 유형5 3" xfId="3354" xr:uid="{E61C9DAD-DB92-41D5-9872-4C4CC0131B86}"/>
    <cellStyle name="콤마 [ - 유형5 4" xfId="3355" xr:uid="{712E6918-A583-4BE1-BA0A-27386A400660}"/>
    <cellStyle name="콤마 [ - 유형6" xfId="3356" xr:uid="{6F901A7F-7FE0-404F-8DD9-AE62E8232B20}"/>
    <cellStyle name="콤마 [ - 유형6 2" xfId="3357" xr:uid="{7A666ACC-C58E-4BB2-8564-DB551FFFE7BA}"/>
    <cellStyle name="콤마 [ - 유형6 2 2" xfId="3358" xr:uid="{33CD9D1C-AE10-46BF-8AD8-9DFAC0EE14FE}"/>
    <cellStyle name="콤마 [ - 유형6 2 3" xfId="3359" xr:uid="{A92E5448-3679-4923-BD9D-FABDB7D5887D}"/>
    <cellStyle name="콤마 [ - 유형6 3" xfId="3360" xr:uid="{3AE0048F-7D32-4515-A5D6-40EB8127913E}"/>
    <cellStyle name="콤마 [ - 유형6 4" xfId="3361" xr:uid="{988C8498-164A-491D-B1BE-A8AE60D532AE}"/>
    <cellStyle name="콤마 [ - 유형7" xfId="3362" xr:uid="{5D064B8F-0628-4513-A50D-607ACD664F96}"/>
    <cellStyle name="콤마 [ - 유형7 2" xfId="3363" xr:uid="{220F2E96-5BF7-4706-934A-478D8BE64434}"/>
    <cellStyle name="콤마 [ - 유형7 2 2" xfId="3364" xr:uid="{5652C833-A8B3-4324-8689-5DF8F53BAB01}"/>
    <cellStyle name="콤마 [ - 유형7 2 3" xfId="3365" xr:uid="{920CC9FA-AB9C-4286-A9CD-F6E55C58B136}"/>
    <cellStyle name="콤마 [ - 유형7 3" xfId="3366" xr:uid="{F37F27B1-ADE5-4D2B-8478-3FDC0D205D7A}"/>
    <cellStyle name="콤마 [ - 유형7 4" xfId="3367" xr:uid="{EA38084B-A409-496B-9E41-2A7DA8DDD35E}"/>
    <cellStyle name="콤마 [ - 유형8" xfId="3368" xr:uid="{71A1B020-70E7-411E-800C-F21E4AF93FE1}"/>
    <cellStyle name="콤마 [ - 유형8 2" xfId="3369" xr:uid="{B29B2131-DF79-465A-A748-CBFF23F9615A}"/>
    <cellStyle name="콤마 [ - 유형8 2 2" xfId="3370" xr:uid="{B32CE7E1-438A-4354-81D2-E92212B3F13E}"/>
    <cellStyle name="콤마 [ - 유형8 2 3" xfId="3371" xr:uid="{E014E879-434B-4AD8-9288-DC410DE4EACC}"/>
    <cellStyle name="콤마 [ - 유형8 3" xfId="3372" xr:uid="{6F6D428D-BA35-4F36-93B9-C19303FAC2C7}"/>
    <cellStyle name="콤마 [ - 유형8 4" xfId="3373" xr:uid="{303754C5-3450-493D-A45C-AD6AC17B56F1}"/>
    <cellStyle name="콤마 [0]_0004 MECH COST  " xfId="3374" xr:uid="{9EE4C7F4-74AB-443C-9582-D5CEF5EF47F0}"/>
    <cellStyle name="콤마_0004 MECH COST  " xfId="3375" xr:uid="{7732FDC6-213C-4EF3-A025-8ED30F2B05A7}"/>
    <cellStyle name="통화 [0]_00ss ordersheet" xfId="3376" xr:uid="{3BEDEDA3-EA98-4A0D-916F-55A2285E54DF}"/>
    <cellStyle name="통화_00ss ordersheet" xfId="3377" xr:uid="{54DCEB90-CA71-4F58-AF32-DD22FDF4CABF}"/>
    <cellStyle name="표준_(정보부문)월별인원계획" xfId="53" xr:uid="{00000000-0005-0000-0000-00003F000000}"/>
    <cellStyle name="一般 2" xfId="3378" xr:uid="{7AB662E4-EE33-447A-9AB5-CDC063E4C388}"/>
    <cellStyle name="一般 2 2" xfId="3379" xr:uid="{0B6F1B9A-3126-43DE-B8B0-F7E4E6389FDF}"/>
    <cellStyle name="一般 2 2 2" xfId="3380" xr:uid="{E4260356-552E-4371-B696-087153D3390A}"/>
    <cellStyle name="一般 2 2 3" xfId="3381" xr:uid="{049920D4-B33F-40CF-A807-DA150CF60551}"/>
    <cellStyle name="一般 2 3" xfId="3382" xr:uid="{CD52CCBE-CD42-49A1-8246-1B27AE64C740}"/>
    <cellStyle name="一般 2 4" xfId="3383" xr:uid="{A6B8D967-23AF-4932-B550-F4D4A05F924E}"/>
    <cellStyle name="一般 2 5" xfId="3384" xr:uid="{B10DDE17-A1EF-4B3D-99E3-FA2552FD698F}"/>
    <cellStyle name="一般_00Q3902REV.1" xfId="3385" xr:uid="{EFB649DA-130F-481F-9B48-FD0E6FA5BA27}"/>
    <cellStyle name="中等" xfId="3386" xr:uid="{5590592D-3D35-4B14-AF5F-8B2460DC99B1}"/>
    <cellStyle name="中等 2" xfId="3387" xr:uid="{53D5FD71-5269-48A8-AFE2-5C9C9F847C41}"/>
    <cellStyle name="中等 2 2" xfId="3388" xr:uid="{25A2F979-EE43-4FA8-B711-0C812EF354C8}"/>
    <cellStyle name="中等 3" xfId="3389" xr:uid="{CEAD34CD-425E-4371-8AE7-C659D1F39D33}"/>
    <cellStyle name="中等 4" xfId="3390" xr:uid="{BB603B2C-2660-4923-9E69-C33037C4E546}"/>
    <cellStyle name="備註" xfId="3391" xr:uid="{3ED15F9C-5F6A-4B44-A986-94FE3E91FC2B}"/>
    <cellStyle name="備註 2" xfId="3392" xr:uid="{609D5C1F-01EA-4F9D-B4C6-29AA17B348AF}"/>
    <cellStyle name="備註 2 2" xfId="3393" xr:uid="{BC3D44E6-13C2-4C59-AD27-2BFAF5862065}"/>
    <cellStyle name="備註 2 2 2" xfId="3394" xr:uid="{9D4ACCCB-A60D-432B-B4C4-9006B4921C1D}"/>
    <cellStyle name="備註 2 3" xfId="3395" xr:uid="{DF0DA4E3-D2CE-4660-AD6C-B1E47637FB29}"/>
    <cellStyle name="備註 2 3 2" xfId="3396" xr:uid="{0F89110A-D4F2-46C3-8E34-67DF51388D4D}"/>
    <cellStyle name="備註 2 4" xfId="3397" xr:uid="{CD2C720D-DF44-45DA-8120-E95FA0FD87EE}"/>
    <cellStyle name="備註 2 4 2" xfId="3398" xr:uid="{78B7E055-E976-4186-9809-9A8D4C7A7929}"/>
    <cellStyle name="備註 3" xfId="3399" xr:uid="{C6F5FCF3-0386-4D1F-825B-ED5B8BF14F80}"/>
    <cellStyle name="備註 3 2" xfId="3400" xr:uid="{E1D1E4C9-2664-47E6-9E17-F42BD26027A1}"/>
    <cellStyle name="備註 4" xfId="3401" xr:uid="{D07E03A4-DF8D-453C-A691-9AD51FA2E5F2}"/>
    <cellStyle name="備註 4 2" xfId="3402" xr:uid="{5BC05360-BA58-446E-96EB-589A3EB539E0}"/>
    <cellStyle name="備註 5" xfId="3403" xr:uid="{7A581C3D-0906-4C18-B173-3EE04D2442D4}"/>
    <cellStyle name="備註 5 2" xfId="3404" xr:uid="{1EAF1BA5-BF44-470C-8D68-59E7E3A208D9}"/>
    <cellStyle name="千分位[0]_00Q3902REV.1" xfId="3405" xr:uid="{A97BF063-C2D1-4970-AA17-6EBE5974DA44}"/>
    <cellStyle name="千分位_00Q3902REV.1" xfId="3406" xr:uid="{0680B9EE-F5DA-4AA9-8E1D-D5BE48EC83B8}"/>
    <cellStyle name="合計" xfId="3407" xr:uid="{3205DBFE-A710-435B-9540-8E7637F19777}"/>
    <cellStyle name="合計 2" xfId="3408" xr:uid="{564EFC4D-3D48-4D5A-B4E9-0C3277CAB7D1}"/>
    <cellStyle name="合計 2 2" xfId="3409" xr:uid="{2A7C0566-6341-4023-A299-23AA456A37AF}"/>
    <cellStyle name="合計 2 3" xfId="3410" xr:uid="{31E44E52-5808-431B-847C-6A0E68491FD7}"/>
    <cellStyle name="合計 3" xfId="3411" xr:uid="{F144011E-AB75-4D34-A62A-3B607AA080F4}"/>
    <cellStyle name="合計 3 2" xfId="3412" xr:uid="{27967196-A645-4843-BCA2-225E18E15B76}"/>
    <cellStyle name="合計 4" xfId="3413" xr:uid="{2DFD7C10-0396-4E10-9DC5-A04657A90413}"/>
    <cellStyle name="合計 4 2" xfId="3414" xr:uid="{F1E8CA72-0821-4E7A-B807-EC50C95E99D5}"/>
    <cellStyle name="壞" xfId="3415" xr:uid="{EC5FCC40-3267-4588-8E49-D99819603D39}"/>
    <cellStyle name="壞 2" xfId="3416" xr:uid="{24E39C75-2D15-4EE6-8DDB-C0550F847646}"/>
    <cellStyle name="壞 2 2" xfId="3417" xr:uid="{81177065-4E55-4E7E-9F98-34B432DBEB37}"/>
    <cellStyle name="壞 3" xfId="3418" xr:uid="{00781903-C2C9-47E9-AD32-0652D75E3770}"/>
    <cellStyle name="壞 4" xfId="3419" xr:uid="{A01504D7-37C1-4390-A02B-10C7B4A7B0F0}"/>
    <cellStyle name="壞_FANTASTS PACKING LIST 12-01-11" xfId="3420" xr:uid="{805CD151-9A22-4BF7-ABDF-4BF909B8F326}"/>
    <cellStyle name="壞_FANTASTS PACKING LIST 12-01-11 2" xfId="3421" xr:uid="{A22052FC-AA6F-420D-9AAE-8FA30AB85FC8}"/>
    <cellStyle name="壞_If Enterprise 12-1-2011-DHL-01ctn-USA-Born Yesterday" xfId="3422" xr:uid="{2D8A595D-4D7A-4616-852C-4F3D10537006}"/>
    <cellStyle name="壞_If Enterprise 12-1-2011-DHL-01ctn-USA-Born Yesterday 2" xfId="3423" xr:uid="{63AD2A72-C430-422C-A83C-E638103AF5A9}"/>
    <cellStyle name="壞_Kotai fabric Purchase order TINWELL  BISMARK" xfId="3424" xr:uid="{848A1396-3134-491B-BB3C-B05CBA08DF6E}"/>
    <cellStyle name="壞_Kotai fabric Purchase order TINWELL  BISMARK 2" xfId="3425" xr:uid="{C9BFD640-4FAA-4438-AC2E-AF92BE4B91DE}"/>
    <cellStyle name="壞_Kotai fabric Purchase order TINWELL  BISMARK 3" xfId="3426" xr:uid="{C3D787B9-2C4E-4AF8-A2F1-72F48612C22E}"/>
    <cellStyle name="壞_Kotai fabric Purchase order TINWELL  BISMARK 4" xfId="3427" xr:uid="{0A8953F7-FD51-455D-AA29-DB3355BBE48E}"/>
    <cellStyle name="好" xfId="3428" xr:uid="{E5813504-CFA5-4C27-8728-37BE0546CF56}"/>
    <cellStyle name="好 2" xfId="3429" xr:uid="{0A98D111-3C7B-49B2-BF6B-BC191E80C184}"/>
    <cellStyle name="好 2 2" xfId="3430" xr:uid="{7288BCED-8BE1-460B-A5D4-B29C17783A49}"/>
    <cellStyle name="好 3" xfId="3431" xr:uid="{C7D6F38B-DD96-427B-BF8F-9EDD7261B813}"/>
    <cellStyle name="好 4" xfId="3432" xr:uid="{6FF81E55-6663-4C4F-B730-F91516404BE4}"/>
    <cellStyle name="好_Kotai fabric Purchase order TINWELL  BISMARK" xfId="3433" xr:uid="{605CA811-3E74-45E7-A844-9DFF506DA07F}"/>
    <cellStyle name="好_Kotai fabric Purchase order TINWELL  BISMARK 2" xfId="3434" xr:uid="{06257454-0EC6-4896-A0A2-8D9AC0A4DF3B}"/>
    <cellStyle name="好_Kotai fabric Purchase order TINWELL  BISMARK 3" xfId="3435" xr:uid="{0F9250C3-B719-4250-9AC0-486600414B56}"/>
    <cellStyle name="好_Kotai fabric Purchase order TINWELL  BISMARK 4" xfId="3436" xr:uid="{861F6D78-DB58-4ED3-A55D-7BE615EEA9AD}"/>
    <cellStyle name="常规 2" xfId="3437" xr:uid="{FA9FC99F-546C-4E82-8129-A5A39144CD79}"/>
    <cellStyle name="常规 3" xfId="3438" xr:uid="{A80CDE6A-AFDE-430F-BE0D-13051080CB74}"/>
    <cellStyle name="常规_1712 # ZHE ZIANG CHENGDA" xfId="3439" xr:uid="{7C2E6E27-3B8D-4CA7-BB5B-E89B979DDF9A}"/>
    <cellStyle name="桁区切り_工費" xfId="3440" xr:uid="{11C45A54-9ADF-4E6E-A369-988A46D15B54}"/>
    <cellStyle name="標準_工費" xfId="3441" xr:uid="{E7D01091-2CFE-4BB5-A2C9-123672E9CBDF}"/>
    <cellStyle name="標題" xfId="3442" xr:uid="{8E6297A7-3A5C-4D30-89A7-46B846F3B5C5}"/>
    <cellStyle name="標題 1" xfId="3443" xr:uid="{5B7ECFDB-0166-4DD1-92D0-C10867D917D1}"/>
    <cellStyle name="標題 1 2" xfId="3444" xr:uid="{27EE3EC2-0F8F-4CA8-9129-A82168942073}"/>
    <cellStyle name="標題 1 2 2" xfId="3445" xr:uid="{1D948D24-A846-405C-A8F7-4739FCB42135}"/>
    <cellStyle name="標題 1 3" xfId="3446" xr:uid="{B3016A3C-64DD-449C-8A21-30F9715C0C69}"/>
    <cellStyle name="標題 1 4" xfId="3447" xr:uid="{57BAF830-D258-4342-BB42-96BFE05809C7}"/>
    <cellStyle name="標題 2" xfId="3448" xr:uid="{79F996C5-2F1D-4724-8FA7-F29C619E3656}"/>
    <cellStyle name="標題 2 2" xfId="3449" xr:uid="{14D8CEA8-4F0D-49FC-B5BC-0995012EE99F}"/>
    <cellStyle name="標題 2 2 2" xfId="3450" xr:uid="{1C69BF80-7E29-4025-BDB7-D306C8C21F97}"/>
    <cellStyle name="標題 2 3" xfId="3451" xr:uid="{4757BFAC-7EC8-4CF3-85E6-B85FA9CAC60E}"/>
    <cellStyle name="標題 2 4" xfId="3452" xr:uid="{AD59C8D0-BCE9-4A50-8F63-0D4E36898946}"/>
    <cellStyle name="標題 3" xfId="3453" xr:uid="{B20D0EFA-9712-437C-B082-7721EE3EE8D2}"/>
    <cellStyle name="標題 3 2" xfId="3454" xr:uid="{EEF103AF-F785-4054-B340-A7A6BF3F47FA}"/>
    <cellStyle name="標題 3 2 2" xfId="3455" xr:uid="{3C7AA6BD-974D-4635-A966-65B2A27792C1}"/>
    <cellStyle name="標題 3 3" xfId="3456" xr:uid="{4DC09E41-8036-4F59-92FB-845DC5FEAE84}"/>
    <cellStyle name="標題 3 4" xfId="3457" xr:uid="{4A7B2A64-6314-42A4-8DD8-F4E270ADAD71}"/>
    <cellStyle name="標題 4" xfId="3458" xr:uid="{252593A1-46D5-4CE0-9966-595022BE3327}"/>
    <cellStyle name="標題 4 2" xfId="3459" xr:uid="{294B019E-7DEC-4BFD-B00B-C8F5B55006F9}"/>
    <cellStyle name="標題 4 2 2" xfId="3460" xr:uid="{A3637345-4505-497E-9DED-E015BF24E93E}"/>
    <cellStyle name="標題 4 3" xfId="3461" xr:uid="{E6C9EFE8-BAF6-4A05-A77D-86BA818663B6}"/>
    <cellStyle name="標題 4 4" xfId="3462" xr:uid="{7927BF23-8F2C-4A7E-8ACB-9A2E8A492069}"/>
    <cellStyle name="標題 5" xfId="3463" xr:uid="{16532830-85B1-4241-9BD7-0D71BEA1A2B8}"/>
    <cellStyle name="標題 5 2" xfId="3464" xr:uid="{BFE3D692-5757-4AA1-B810-F275C698E99D}"/>
    <cellStyle name="標題 6" xfId="3465" xr:uid="{819B122E-ADEC-4BD4-8298-A01D6FDA927C}"/>
    <cellStyle name="標題 7" xfId="3466" xr:uid="{CBDC1526-5D27-4142-B388-F6AC5A0A045D}"/>
    <cellStyle name="標題_FANTASTS PACKING LIST 12-01-11" xfId="3467" xr:uid="{8A5F7850-4C9A-4E87-A2F7-CDC99354BA99}"/>
    <cellStyle name="檢查儲存格" xfId="3468" xr:uid="{AEDD8E99-04D5-4BED-9AA9-62D7B784DFB7}"/>
    <cellStyle name="檢查儲存格 2" xfId="3469" xr:uid="{21E86C2B-74A8-4949-8020-CC4665383855}"/>
    <cellStyle name="檢查儲存格 2 2" xfId="3470" xr:uid="{362F0760-CCED-407C-8A94-453ED63E9573}"/>
    <cellStyle name="檢查儲存格 3" xfId="3471" xr:uid="{E5732D92-AFC0-4D45-8CD7-A2F7D6EA1115}"/>
    <cellStyle name="檢查儲存格 4" xfId="3472" xr:uid="{B6088280-227C-4DA5-A3EF-30066CB2AACD}"/>
    <cellStyle name="計算方式" xfId="3473" xr:uid="{964CC1DE-A17E-44A4-854C-DD011BFC3EB6}"/>
    <cellStyle name="計算方式 2" xfId="3474" xr:uid="{AEFAD8B4-4E04-42BA-96BC-C70282A747E2}"/>
    <cellStyle name="計算方式 2 2" xfId="3475" xr:uid="{CF3BB88B-A31D-4BB5-AF80-C63C7355503E}"/>
    <cellStyle name="計算方式 2 3" xfId="3476" xr:uid="{2FCBB12D-8214-4577-91B4-8EBAC585CEC8}"/>
    <cellStyle name="計算方式 3" xfId="3477" xr:uid="{1D848C40-0F1A-4858-82BC-D6CE91B6A697}"/>
    <cellStyle name="計算方式 3 2" xfId="3478" xr:uid="{13458923-3743-4F69-8F55-D08725B4FE4C}"/>
    <cellStyle name="計算方式 4" xfId="3479" xr:uid="{05EB9D6B-E403-4FA2-877D-3166A7377B1D}"/>
    <cellStyle name="計算方式 4 2" xfId="3480" xr:uid="{96491DFB-208E-483D-9F09-4581F580E418}"/>
    <cellStyle name="計算方式 5" xfId="3481" xr:uid="{4C5E1F2B-0D09-45F9-BB13-1086B787CCF6}"/>
    <cellStyle name="說明文字" xfId="3482" xr:uid="{73905B65-F277-4E58-B058-BF2E3A8A0810}"/>
    <cellStyle name="說明文字 2" xfId="3483" xr:uid="{C34BA50E-01DC-4AF9-8E8C-0C9A81215C75}"/>
    <cellStyle name="說明文字 2 2" xfId="3484" xr:uid="{56E56899-56F9-44C0-A26D-0C8961792690}"/>
    <cellStyle name="說明文字 3" xfId="3485" xr:uid="{421139AF-8732-42D6-A198-B3B6D1830E3B}"/>
    <cellStyle name="說明文字 4" xfId="3486" xr:uid="{B50072DD-96E7-4A8C-9DAD-0A09846BC0F7}"/>
    <cellStyle name="警告文字" xfId="3487" xr:uid="{4882DB83-D777-477E-9D0F-2B6DA2116C2D}"/>
    <cellStyle name="警告文字 2" xfId="3488" xr:uid="{CDBADCDA-C858-4067-B661-C44E84E68394}"/>
    <cellStyle name="警告文字 2 2" xfId="3489" xr:uid="{7E39C75E-C95E-4544-8607-D164FAAE036E}"/>
    <cellStyle name="警告文字 3" xfId="3490" xr:uid="{42DD8104-7628-4BA9-AD81-EC5B301CBC24}"/>
    <cellStyle name="警告文字 4" xfId="3491" xr:uid="{525E3D6E-025C-48F3-9FB7-FEF7D25C2B7B}"/>
    <cellStyle name="貨幣 [0]_00Q3902REV.1" xfId="3492" xr:uid="{DA9DC751-6CE1-4008-AA98-4E9DFECBCEC1}"/>
    <cellStyle name="貨幣[0]_BRE" xfId="3493" xr:uid="{A725D1DB-E638-4124-B6A2-9A432314B67E}"/>
    <cellStyle name="貨幣_00Q3902REV.1" xfId="3494" xr:uid="{598E2B7A-ADEA-44E6-8BEF-00370B739957}"/>
    <cellStyle name="輔色1" xfId="3495" xr:uid="{E4289304-5D7D-411E-BEC7-11BE43764F24}"/>
    <cellStyle name="輔色1 2" xfId="3496" xr:uid="{B1C5D4AB-4978-4D9E-8CE9-34B81DBE44E6}"/>
    <cellStyle name="輔色1 2 2" xfId="3497" xr:uid="{89FFC612-DFE1-49A5-9896-E2FFFA0AA610}"/>
    <cellStyle name="輔色1 3" xfId="3498" xr:uid="{55565BC3-9643-4320-9119-44058F65C0C7}"/>
    <cellStyle name="輔色1 4" xfId="3499" xr:uid="{B1161226-EB80-48FF-841A-606A99735232}"/>
    <cellStyle name="輔色2" xfId="3500" xr:uid="{F6016A36-3EC2-45F5-BCE0-D78E29F8230D}"/>
    <cellStyle name="輔色2 2" xfId="3501" xr:uid="{1BA47B21-065D-4C30-899A-D3E5ED9AF97A}"/>
    <cellStyle name="輔色2 2 2" xfId="3502" xr:uid="{91348F74-86FF-43D9-B168-8CB9E6A17EE8}"/>
    <cellStyle name="輔色2 3" xfId="3503" xr:uid="{B173F494-C1CE-4D75-97BA-06F50DBE3195}"/>
    <cellStyle name="輔色2 4" xfId="3504" xr:uid="{6DA45F70-261C-4842-8012-B286C8041739}"/>
    <cellStyle name="輔色3" xfId="3505" xr:uid="{9C0FEC25-BBBD-4BDA-B374-77320530EAAE}"/>
    <cellStyle name="輔色3 2" xfId="3506" xr:uid="{9D115172-BCC6-412B-A142-73C2B9907DBC}"/>
    <cellStyle name="輔色3 2 2" xfId="3507" xr:uid="{40DB2080-719F-40BB-BA8A-A5130ADB5075}"/>
    <cellStyle name="輔色3 3" xfId="3508" xr:uid="{1B755D35-ABFA-437E-B349-1ECFEF599CDD}"/>
    <cellStyle name="輔色3 4" xfId="3509" xr:uid="{C5D74E3C-6570-412D-AF64-C9ED593920B0}"/>
    <cellStyle name="輔色4" xfId="3510" xr:uid="{F1EAC939-8351-4A3E-A57A-B3DC2E97AB54}"/>
    <cellStyle name="輔色4 2" xfId="3511" xr:uid="{0E4DBD1A-E9AF-4B43-A270-35491710A88D}"/>
    <cellStyle name="輔色4 2 2" xfId="3512" xr:uid="{604057FC-D697-40E6-8FB8-43F7C1F63FDF}"/>
    <cellStyle name="輔色4 3" xfId="3513" xr:uid="{969A1764-C2C5-4B3D-979F-4DD151F0C2FA}"/>
    <cellStyle name="輔色4 4" xfId="3514" xr:uid="{733B28AA-5137-495F-988F-9F04200DC95A}"/>
    <cellStyle name="輔色5" xfId="3515" xr:uid="{C655110F-C6DA-4F82-8BBE-84CFD4023495}"/>
    <cellStyle name="輔色5 2" xfId="3516" xr:uid="{2E16FAAD-85D1-482C-9B76-8579B82E9F74}"/>
    <cellStyle name="輔色5 2 2" xfId="3517" xr:uid="{B5D3B8A6-0D33-4553-A8B9-0C9978FB2718}"/>
    <cellStyle name="輔色5 3" xfId="3518" xr:uid="{D73FD2AA-8476-463F-AC1E-C037C7DE756A}"/>
    <cellStyle name="輔色5 4" xfId="3519" xr:uid="{403BE314-433B-4144-A3A1-3328B7139551}"/>
    <cellStyle name="輔色6" xfId="3520" xr:uid="{2D04F0D0-6EA3-4A01-813C-DA911F87859D}"/>
    <cellStyle name="輔色6 2" xfId="3521" xr:uid="{F8FD86E3-BA78-4EFB-BB6D-C8783CBF5DBE}"/>
    <cellStyle name="輔色6 2 2" xfId="3522" xr:uid="{9EE1DC06-B5A7-46CE-8874-EC4CB76396CD}"/>
    <cellStyle name="輔色6 3" xfId="3523" xr:uid="{8AD666D1-8845-4BDC-87CA-9076CF1EF637}"/>
    <cellStyle name="輔色6 4" xfId="3524" xr:uid="{55EC02D7-3D5E-4BEF-85C5-0E47BBD24C8D}"/>
    <cellStyle name="輸入" xfId="3525" xr:uid="{69748C32-DB6C-4E9D-B6F0-A3558E18A79A}"/>
    <cellStyle name="輸入 2" xfId="3526" xr:uid="{6149F20A-5B32-4D3A-A216-5F8FC144B98E}"/>
    <cellStyle name="輸入 2 2" xfId="3527" xr:uid="{B7CEC5BA-1EFB-4302-93EA-0D0C56287CA4}"/>
    <cellStyle name="輸入 2 3" xfId="3528" xr:uid="{F61D3BE1-D43A-411A-B7AF-A6B12636D2C1}"/>
    <cellStyle name="輸入 3" xfId="3529" xr:uid="{7AD27C09-4C35-45A3-B01E-59F0D5C1F805}"/>
    <cellStyle name="輸入 3 2" xfId="3530" xr:uid="{6F3C266A-30D7-4024-8668-B80C357DA7BA}"/>
    <cellStyle name="輸入 4" xfId="3531" xr:uid="{55640259-4DA5-4C7A-92A0-2BC3B20DE75A}"/>
    <cellStyle name="輸入 4 2" xfId="3532" xr:uid="{CF388C7C-168D-4ADB-8AF6-42C1B0A00F5B}"/>
    <cellStyle name="輸入 5" xfId="3533" xr:uid="{E31B16D6-B90C-4F07-8BF2-7D1B0E56FE2C}"/>
    <cellStyle name="輸出" xfId="3534" xr:uid="{3000D373-4F23-4712-A5F5-0D3EF34009EE}"/>
    <cellStyle name="輸出 2" xfId="3535" xr:uid="{921585BB-EF08-49F4-96DC-5EAE6B81FCD6}"/>
    <cellStyle name="輸出 2 2" xfId="3536" xr:uid="{429036BE-8229-4097-8445-A28BC4A847A2}"/>
    <cellStyle name="輸出 2 3" xfId="3537" xr:uid="{E196E428-B75E-4898-B90E-300B1C6CBEC1}"/>
    <cellStyle name="輸出 3" xfId="3538" xr:uid="{1EE214F4-0E9B-4877-B53A-B2872B742384}"/>
    <cellStyle name="輸出 3 2" xfId="3539" xr:uid="{6CEE28B4-B97B-451F-B048-1DBE0FB148CF}"/>
    <cellStyle name="輸出 4" xfId="3540" xr:uid="{9271D859-E6E5-4D26-BD3F-B4233926DAA4}"/>
    <cellStyle name="輸出 4 2" xfId="3541" xr:uid="{6D039D59-5993-4ACC-8455-C8BFEF687DBF}"/>
    <cellStyle name="連結的儲存格" xfId="3542" xr:uid="{A2E179A2-7287-488B-B1BF-E2FCCBEA3E1F}"/>
    <cellStyle name="連結的儲存格 2" xfId="3543" xr:uid="{8C8E91D3-F31C-4581-A2E6-C81CFCE0FFFF}"/>
    <cellStyle name="連結的儲存格 2 2" xfId="3544" xr:uid="{73FA4FE6-EA58-4578-8B0F-31E4CCCDB1D7}"/>
    <cellStyle name="連結的儲存格 3" xfId="3545" xr:uid="{B1878DE5-379C-41F0-9EE7-64C4065785C5}"/>
    <cellStyle name="連結的儲存格 4" xfId="3546" xr:uid="{384A1DCA-F14A-4045-AA04-6A37722CDA7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21" Type="http://schemas.openxmlformats.org/officeDocument/2006/relationships/externalLink" Target="externalLinks/externalLink12.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microsoft.com/office/2017/06/relationships/rdRichValueStructure" Target="richData/rdrichvaluestructure.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36" Type="http://schemas.openxmlformats.org/officeDocument/2006/relationships/customXml" Target="../customXml/item2.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 Id="rId30" Type="http://schemas.microsoft.com/office/2022/10/relationships/richValueRel" Target="richData/richValueRel.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16.png"/><Relationship Id="rId7" Type="http://schemas.openxmlformats.org/officeDocument/2006/relationships/image" Target="../media/image20.jpeg"/><Relationship Id="rId2" Type="http://schemas.openxmlformats.org/officeDocument/2006/relationships/image" Target="../media/image15.png"/><Relationship Id="rId1" Type="http://schemas.openxmlformats.org/officeDocument/2006/relationships/image" Target="../media/image14.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1.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89647</xdr:rowOff>
    </xdr:from>
    <xdr:to>
      <xdr:col>11</xdr:col>
      <xdr:colOff>298450</xdr:colOff>
      <xdr:row>26</xdr:row>
      <xdr:rowOff>168088</xdr:rowOff>
    </xdr:to>
    <xdr:pic>
      <xdr:nvPicPr>
        <xdr:cNvPr id="2" name="Picture 1">
          <a:extLst>
            <a:ext uri="{FF2B5EF4-FFF2-40B4-BE49-F238E27FC236}">
              <a16:creationId xmlns:a16="http://schemas.microsoft.com/office/drawing/2014/main" id="{2B647FA4-A571-C71B-10C3-A44175F59F1F}"/>
            </a:ext>
          </a:extLst>
        </xdr:cNvPr>
        <xdr:cNvPicPr>
          <a:picLocks noChangeAspect="1"/>
        </xdr:cNvPicPr>
      </xdr:nvPicPr>
      <xdr:blipFill rotWithShape="1">
        <a:blip xmlns:r="http://schemas.openxmlformats.org/officeDocument/2006/relationships" r:embed="rId1"/>
        <a:srcRect l="2577" t="3219" r="2227" b="8445"/>
        <a:stretch/>
      </xdr:blipFill>
      <xdr:spPr>
        <a:xfrm>
          <a:off x="0" y="2801471"/>
          <a:ext cx="6954744" cy="3776382"/>
        </a:xfrm>
        <a:prstGeom prst="rect">
          <a:avLst/>
        </a:prstGeom>
      </xdr:spPr>
    </xdr:pic>
    <xdr:clientData/>
  </xdr:twoCellAnchor>
  <xdr:twoCellAnchor editAs="oneCell">
    <xdr:from>
      <xdr:col>11</xdr:col>
      <xdr:colOff>324969</xdr:colOff>
      <xdr:row>9</xdr:row>
      <xdr:rowOff>44825</xdr:rowOff>
    </xdr:from>
    <xdr:to>
      <xdr:col>20</xdr:col>
      <xdr:colOff>481852</xdr:colOff>
      <xdr:row>29</xdr:row>
      <xdr:rowOff>19961</xdr:rowOff>
    </xdr:to>
    <xdr:pic>
      <xdr:nvPicPr>
        <xdr:cNvPr id="3" name="Picture 2">
          <a:extLst>
            <a:ext uri="{FF2B5EF4-FFF2-40B4-BE49-F238E27FC236}">
              <a16:creationId xmlns:a16="http://schemas.microsoft.com/office/drawing/2014/main" id="{8AD4A79D-9DCF-5A8A-DB79-C98D20441FB0}"/>
            </a:ext>
          </a:extLst>
        </xdr:cNvPr>
        <xdr:cNvPicPr>
          <a:picLocks noChangeAspect="1"/>
        </xdr:cNvPicPr>
      </xdr:nvPicPr>
      <xdr:blipFill rotWithShape="1">
        <a:blip xmlns:r="http://schemas.openxmlformats.org/officeDocument/2006/relationships" r:embed="rId2"/>
        <a:srcRect l="13480" t="8006" b="2117"/>
        <a:stretch/>
      </xdr:blipFill>
      <xdr:spPr>
        <a:xfrm>
          <a:off x="6981263" y="1949825"/>
          <a:ext cx="5602942" cy="5353960"/>
        </a:xfrm>
        <a:prstGeom prst="rect">
          <a:avLst/>
        </a:prstGeom>
      </xdr:spPr>
    </xdr:pic>
    <xdr:clientData/>
  </xdr:twoCellAnchor>
  <xdr:oneCellAnchor>
    <xdr:from>
      <xdr:col>14</xdr:col>
      <xdr:colOff>414618</xdr:colOff>
      <xdr:row>21</xdr:row>
      <xdr:rowOff>257735</xdr:rowOff>
    </xdr:from>
    <xdr:ext cx="2947148" cy="1575688"/>
    <xdr:sp macro="" textlink="">
      <xdr:nvSpPr>
        <xdr:cNvPr id="4" name="TextBox 3">
          <a:extLst>
            <a:ext uri="{FF2B5EF4-FFF2-40B4-BE49-F238E27FC236}">
              <a16:creationId xmlns:a16="http://schemas.microsoft.com/office/drawing/2014/main" id="{B588B2D1-7025-E30F-E84C-354FA2BC67B6}"/>
            </a:ext>
          </a:extLst>
        </xdr:cNvPr>
        <xdr:cNvSpPr txBox="1"/>
      </xdr:nvSpPr>
      <xdr:spPr>
        <a:xfrm>
          <a:off x="8886265" y="5210735"/>
          <a:ext cx="2947148" cy="1575688"/>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lang="vi-VN" sz="1400">
              <a:solidFill>
                <a:srgbClr val="FF0000"/>
              </a:solidFill>
            </a:rPr>
            <a:t>Đường ráp vai đang nằm 3/4" về sau khi để áo nằm phẳng. Vui lòng cân bằng trở lại thân trước, để đường ráp vai nằm ngay tại cao vai/ vai tự nhiên của người mặc</a:t>
          </a:r>
          <a:r>
            <a:rPr lang="en-US" sz="1400">
              <a:solidFill>
                <a:srgbClr val="FF0000"/>
              </a:solidFill>
            </a:rPr>
            <a:t> -</a:t>
          </a:r>
          <a:r>
            <a:rPr lang="en-US" sz="1400" baseline="0">
              <a:solidFill>
                <a:srgbClr val="FF0000"/>
              </a:solidFill>
            </a:rPr>
            <a:t> điều chỉnh dài nách áo trước và sao cho điều chỉnh này</a:t>
          </a:r>
          <a:r>
            <a:rPr lang="vi-VN" sz="1400">
              <a:solidFill>
                <a:srgbClr val="FF0000"/>
              </a:solidFill>
            </a:rPr>
            <a:t>.</a:t>
          </a:r>
          <a:endParaRPr lang="en-US" sz="14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990600</xdr:colOff>
      <xdr:row>89</xdr:row>
      <xdr:rowOff>95250</xdr:rowOff>
    </xdr:from>
    <xdr:to>
      <xdr:col>15</xdr:col>
      <xdr:colOff>781549</xdr:colOff>
      <xdr:row>114</xdr:row>
      <xdr:rowOff>187094</xdr:rowOff>
    </xdr:to>
    <xdr:pic>
      <xdr:nvPicPr>
        <xdr:cNvPr id="4" name="Picture 3">
          <a:extLst>
            <a:ext uri="{FF2B5EF4-FFF2-40B4-BE49-F238E27FC236}">
              <a16:creationId xmlns:a16="http://schemas.microsoft.com/office/drawing/2014/main" id="{BD3F4EAA-8F87-850C-57BA-1C4719814590}"/>
            </a:ext>
          </a:extLst>
        </xdr:cNvPr>
        <xdr:cNvPicPr>
          <a:picLocks noChangeAspect="1"/>
        </xdr:cNvPicPr>
      </xdr:nvPicPr>
      <xdr:blipFill>
        <a:blip xmlns:r="http://schemas.openxmlformats.org/officeDocument/2006/relationships" r:embed="rId1"/>
        <a:stretch>
          <a:fillRect/>
        </a:stretch>
      </xdr:blipFill>
      <xdr:spPr>
        <a:xfrm>
          <a:off x="17335500" y="41776650"/>
          <a:ext cx="5753599" cy="4663844"/>
        </a:xfrm>
        <a:prstGeom prst="rect">
          <a:avLst/>
        </a:prstGeom>
      </xdr:spPr>
    </xdr:pic>
    <xdr:clientData/>
  </xdr:twoCellAnchor>
  <xdr:twoCellAnchor editAs="oneCell">
    <xdr:from>
      <xdr:col>14</xdr:col>
      <xdr:colOff>1</xdr:colOff>
      <xdr:row>4</xdr:row>
      <xdr:rowOff>0</xdr:rowOff>
    </xdr:from>
    <xdr:to>
      <xdr:col>15</xdr:col>
      <xdr:colOff>1733551</xdr:colOff>
      <xdr:row>8</xdr:row>
      <xdr:rowOff>298568</xdr:rowOff>
    </xdr:to>
    <xdr:pic>
      <xdr:nvPicPr>
        <xdr:cNvPr id="6" name="Picture 5">
          <a:extLst>
            <a:ext uri="{FF2B5EF4-FFF2-40B4-BE49-F238E27FC236}">
              <a16:creationId xmlns:a16="http://schemas.microsoft.com/office/drawing/2014/main" id="{F4495072-E4DE-4B24-B1BE-C7025A046C4F}"/>
            </a:ext>
          </a:extLst>
        </xdr:cNvPr>
        <xdr:cNvPicPr>
          <a:picLocks noChangeAspect="1"/>
        </xdr:cNvPicPr>
      </xdr:nvPicPr>
      <xdr:blipFill>
        <a:blip xmlns:r="http://schemas.openxmlformats.org/officeDocument/2006/relationships" r:embed="rId1"/>
        <a:stretch>
          <a:fillRect/>
        </a:stretch>
      </xdr:blipFill>
      <xdr:spPr>
        <a:xfrm>
          <a:off x="21393151" y="1905000"/>
          <a:ext cx="2647950" cy="21464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3</xdr:row>
      <xdr:rowOff>381000</xdr:rowOff>
    </xdr:from>
    <xdr:to>
      <xdr:col>15</xdr:col>
      <xdr:colOff>1272282</xdr:colOff>
      <xdr:row>8</xdr:row>
      <xdr:rowOff>324268</xdr:rowOff>
    </xdr:to>
    <xdr:pic>
      <xdr:nvPicPr>
        <xdr:cNvPr id="2" name="Picture 1">
          <a:extLst>
            <a:ext uri="{FF2B5EF4-FFF2-40B4-BE49-F238E27FC236}">
              <a16:creationId xmlns:a16="http://schemas.microsoft.com/office/drawing/2014/main" id="{BD1D0EA8-E514-4F79-94EC-1DABEB6FDECD}"/>
            </a:ext>
          </a:extLst>
        </xdr:cNvPr>
        <xdr:cNvPicPr>
          <a:picLocks noChangeAspect="1"/>
        </xdr:cNvPicPr>
      </xdr:nvPicPr>
      <xdr:blipFill>
        <a:blip xmlns:r="http://schemas.openxmlformats.org/officeDocument/2006/relationships" r:embed="rId1"/>
        <a:stretch>
          <a:fillRect/>
        </a:stretch>
      </xdr:blipFill>
      <xdr:spPr>
        <a:xfrm>
          <a:off x="20802600" y="1889760"/>
          <a:ext cx="2735322" cy="2221648"/>
        </a:xfrm>
        <a:prstGeom prst="rect">
          <a:avLst/>
        </a:prstGeom>
      </xdr:spPr>
    </xdr:pic>
    <xdr:clientData/>
  </xdr:twoCellAnchor>
  <xdr:twoCellAnchor editAs="oneCell">
    <xdr:from>
      <xdr:col>10</xdr:col>
      <xdr:colOff>1262063</xdr:colOff>
      <xdr:row>89</xdr:row>
      <xdr:rowOff>75789</xdr:rowOff>
    </xdr:from>
    <xdr:to>
      <xdr:col>15</xdr:col>
      <xdr:colOff>533400</xdr:colOff>
      <xdr:row>114</xdr:row>
      <xdr:rowOff>254378</xdr:rowOff>
    </xdr:to>
    <xdr:pic>
      <xdr:nvPicPr>
        <xdr:cNvPr id="3" name="Picture 2">
          <a:extLst>
            <a:ext uri="{FF2B5EF4-FFF2-40B4-BE49-F238E27FC236}">
              <a16:creationId xmlns:a16="http://schemas.microsoft.com/office/drawing/2014/main" id="{4830FE7E-AD00-4956-8078-94D3B1ECD968}"/>
            </a:ext>
          </a:extLst>
        </xdr:cNvPr>
        <xdr:cNvPicPr>
          <a:picLocks noChangeAspect="1"/>
        </xdr:cNvPicPr>
      </xdr:nvPicPr>
      <xdr:blipFill>
        <a:blip xmlns:r="http://schemas.openxmlformats.org/officeDocument/2006/relationships" r:embed="rId2"/>
        <a:stretch>
          <a:fillRect/>
        </a:stretch>
      </xdr:blipFill>
      <xdr:spPr>
        <a:xfrm>
          <a:off x="17561243" y="66865089"/>
          <a:ext cx="5066347" cy="4704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7062794</xdr:colOff>
      <xdr:row>19</xdr:row>
      <xdr:rowOff>173770</xdr:rowOff>
    </xdr:from>
    <xdr:to>
      <xdr:col>2</xdr:col>
      <xdr:colOff>1748565</xdr:colOff>
      <xdr:row>19</xdr:row>
      <xdr:rowOff>1904999</xdr:rowOff>
    </xdr:to>
    <xdr:pic>
      <xdr:nvPicPr>
        <xdr:cNvPr id="2" name="Picture 1">
          <a:extLst>
            <a:ext uri="{FF2B5EF4-FFF2-40B4-BE49-F238E27FC236}">
              <a16:creationId xmlns:a16="http://schemas.microsoft.com/office/drawing/2014/main" id="{2A85A517-BB3B-48EE-B506-EA7D24A8CED6}"/>
            </a:ext>
          </a:extLst>
        </xdr:cNvPr>
        <xdr:cNvPicPr>
          <a:picLocks noChangeAspect="1"/>
        </xdr:cNvPicPr>
      </xdr:nvPicPr>
      <xdr:blipFill>
        <a:blip xmlns:r="http://schemas.openxmlformats.org/officeDocument/2006/relationships" r:embed="rId1"/>
        <a:stretch>
          <a:fillRect/>
        </a:stretch>
      </xdr:blipFill>
      <xdr:spPr>
        <a:xfrm rot="16200000">
          <a:off x="11598215" y="24822949"/>
          <a:ext cx="1731229" cy="2915371"/>
        </a:xfrm>
        <a:prstGeom prst="rect">
          <a:avLst/>
        </a:prstGeom>
      </xdr:spPr>
    </xdr:pic>
    <xdr:clientData/>
  </xdr:twoCellAnchor>
  <xdr:twoCellAnchor editAs="oneCell">
    <xdr:from>
      <xdr:col>1</xdr:col>
      <xdr:colOff>7294563</xdr:colOff>
      <xdr:row>35</xdr:row>
      <xdr:rowOff>171453</xdr:rowOff>
    </xdr:from>
    <xdr:to>
      <xdr:col>2</xdr:col>
      <xdr:colOff>758062</xdr:colOff>
      <xdr:row>35</xdr:row>
      <xdr:rowOff>1827338</xdr:rowOff>
    </xdr:to>
    <xdr:pic>
      <xdr:nvPicPr>
        <xdr:cNvPr id="8" name="Picture 7">
          <a:extLst>
            <a:ext uri="{FF2B5EF4-FFF2-40B4-BE49-F238E27FC236}">
              <a16:creationId xmlns:a16="http://schemas.microsoft.com/office/drawing/2014/main" id="{5AE43E85-0BA1-19DA-0C14-6EE8900B135C}"/>
            </a:ext>
          </a:extLst>
        </xdr:cNvPr>
        <xdr:cNvPicPr>
          <a:picLocks noChangeAspect="1"/>
        </xdr:cNvPicPr>
      </xdr:nvPicPr>
      <xdr:blipFill>
        <a:blip xmlns:r="http://schemas.openxmlformats.org/officeDocument/2006/relationships" r:embed="rId2"/>
        <a:stretch>
          <a:fillRect/>
        </a:stretch>
      </xdr:blipFill>
      <xdr:spPr>
        <a:xfrm>
          <a:off x="11237913" y="45567603"/>
          <a:ext cx="1693099" cy="1655885"/>
        </a:xfrm>
        <a:prstGeom prst="rect">
          <a:avLst/>
        </a:prstGeom>
      </xdr:spPr>
    </xdr:pic>
    <xdr:clientData/>
  </xdr:twoCellAnchor>
  <xdr:twoCellAnchor editAs="oneCell">
    <xdr:from>
      <xdr:col>1</xdr:col>
      <xdr:colOff>7002271</xdr:colOff>
      <xdr:row>27</xdr:row>
      <xdr:rowOff>428626</xdr:rowOff>
    </xdr:from>
    <xdr:to>
      <xdr:col>2</xdr:col>
      <xdr:colOff>3040467</xdr:colOff>
      <xdr:row>27</xdr:row>
      <xdr:rowOff>1238249</xdr:rowOff>
    </xdr:to>
    <xdr:pic>
      <xdr:nvPicPr>
        <xdr:cNvPr id="9" name="Picture 8">
          <a:extLst>
            <a:ext uri="{FF2B5EF4-FFF2-40B4-BE49-F238E27FC236}">
              <a16:creationId xmlns:a16="http://schemas.microsoft.com/office/drawing/2014/main" id="{0347AA28-7E11-6FF8-FDF8-AEC53F1293D7}"/>
            </a:ext>
          </a:extLst>
        </xdr:cNvPr>
        <xdr:cNvPicPr>
          <a:picLocks noChangeAspect="1"/>
        </xdr:cNvPicPr>
      </xdr:nvPicPr>
      <xdr:blipFill rotWithShape="1">
        <a:blip xmlns:r="http://schemas.openxmlformats.org/officeDocument/2006/relationships" r:embed="rId3"/>
        <a:srcRect l="21406" r="22681"/>
        <a:stretch/>
      </xdr:blipFill>
      <xdr:spPr>
        <a:xfrm rot="16200000">
          <a:off x="12674707" y="37732990"/>
          <a:ext cx="809623" cy="4267796"/>
        </a:xfrm>
        <a:prstGeom prst="rect">
          <a:avLst/>
        </a:prstGeom>
      </xdr:spPr>
    </xdr:pic>
    <xdr:clientData/>
  </xdr:twoCellAnchor>
  <xdr:twoCellAnchor editAs="oneCell">
    <xdr:from>
      <xdr:col>1</xdr:col>
      <xdr:colOff>7307262</xdr:colOff>
      <xdr:row>23</xdr:row>
      <xdr:rowOff>71437</xdr:rowOff>
    </xdr:from>
    <xdr:to>
      <xdr:col>2</xdr:col>
      <xdr:colOff>873379</xdr:colOff>
      <xdr:row>23</xdr:row>
      <xdr:rowOff>1500186</xdr:rowOff>
    </xdr:to>
    <xdr:pic>
      <xdr:nvPicPr>
        <xdr:cNvPr id="6" name="Picture 5">
          <a:extLst>
            <a:ext uri="{FF2B5EF4-FFF2-40B4-BE49-F238E27FC236}">
              <a16:creationId xmlns:a16="http://schemas.microsoft.com/office/drawing/2014/main" id="{070DF168-7BA3-4C36-978E-C3B38F3017C4}"/>
            </a:ext>
          </a:extLst>
        </xdr:cNvPr>
        <xdr:cNvPicPr>
          <a:picLocks noChangeAspect="1"/>
        </xdr:cNvPicPr>
      </xdr:nvPicPr>
      <xdr:blipFill>
        <a:blip xmlns:r="http://schemas.openxmlformats.org/officeDocument/2006/relationships" r:embed="rId4"/>
        <a:stretch>
          <a:fillRect/>
        </a:stretch>
      </xdr:blipFill>
      <xdr:spPr>
        <a:xfrm rot="16200000">
          <a:off x="11434096" y="32806353"/>
          <a:ext cx="1428749" cy="1795717"/>
        </a:xfrm>
        <a:prstGeom prst="rect">
          <a:avLst/>
        </a:prstGeom>
      </xdr:spPr>
    </xdr:pic>
    <xdr:clientData/>
  </xdr:twoCellAnchor>
  <xdr:twoCellAnchor editAs="oneCell">
    <xdr:from>
      <xdr:col>1</xdr:col>
      <xdr:colOff>6799262</xdr:colOff>
      <xdr:row>29</xdr:row>
      <xdr:rowOff>344488</xdr:rowOff>
    </xdr:from>
    <xdr:to>
      <xdr:col>2</xdr:col>
      <xdr:colOff>1577285</xdr:colOff>
      <xdr:row>29</xdr:row>
      <xdr:rowOff>1543050</xdr:rowOff>
    </xdr:to>
    <xdr:pic>
      <xdr:nvPicPr>
        <xdr:cNvPr id="7" name="Picture 6">
          <a:extLst>
            <a:ext uri="{FF2B5EF4-FFF2-40B4-BE49-F238E27FC236}">
              <a16:creationId xmlns:a16="http://schemas.microsoft.com/office/drawing/2014/main" id="{4B1CF398-1216-4231-B0AF-420F4F5297DD}"/>
            </a:ext>
          </a:extLst>
        </xdr:cNvPr>
        <xdr:cNvPicPr>
          <a:picLocks noChangeAspect="1"/>
        </xdr:cNvPicPr>
      </xdr:nvPicPr>
      <xdr:blipFill rotWithShape="1">
        <a:blip xmlns:r="http://schemas.openxmlformats.org/officeDocument/2006/relationships" r:embed="rId5"/>
        <a:srcRect l="2608" r="2771"/>
        <a:stretch/>
      </xdr:blipFill>
      <xdr:spPr>
        <a:xfrm>
          <a:off x="10742612" y="43226038"/>
          <a:ext cx="3007623" cy="1198562"/>
        </a:xfrm>
        <a:prstGeom prst="rect">
          <a:avLst/>
        </a:prstGeom>
      </xdr:spPr>
    </xdr:pic>
    <xdr:clientData/>
  </xdr:twoCellAnchor>
  <xdr:twoCellAnchor>
    <xdr:from>
      <xdr:col>1</xdr:col>
      <xdr:colOff>6581773</xdr:colOff>
      <xdr:row>37</xdr:row>
      <xdr:rowOff>219076</xdr:rowOff>
    </xdr:from>
    <xdr:to>
      <xdr:col>2</xdr:col>
      <xdr:colOff>1304924</xdr:colOff>
      <xdr:row>37</xdr:row>
      <xdr:rowOff>1405056</xdr:rowOff>
    </xdr:to>
    <xdr:pic>
      <xdr:nvPicPr>
        <xdr:cNvPr id="23" name="Picture 22">
          <a:extLst>
            <a:ext uri="{FF2B5EF4-FFF2-40B4-BE49-F238E27FC236}">
              <a16:creationId xmlns:a16="http://schemas.microsoft.com/office/drawing/2014/main" id="{162FD9CF-102A-4CBF-8B4D-0CC29EDF6F77}"/>
            </a:ext>
          </a:extLst>
        </xdr:cNvPr>
        <xdr:cNvPicPr>
          <a:picLocks noChangeAspect="1"/>
        </xdr:cNvPicPr>
      </xdr:nvPicPr>
      <xdr:blipFill rotWithShape="1">
        <a:blip xmlns:r="http://schemas.openxmlformats.org/officeDocument/2006/relationships" r:embed="rId6"/>
        <a:srcRect l="12198" t="31779"/>
        <a:stretch/>
      </xdr:blipFill>
      <xdr:spPr>
        <a:xfrm>
          <a:off x="10525123" y="48548926"/>
          <a:ext cx="2952751" cy="1185980"/>
        </a:xfrm>
        <a:prstGeom prst="rect">
          <a:avLst/>
        </a:prstGeom>
      </xdr:spPr>
    </xdr:pic>
    <xdr:clientData/>
  </xdr:twoCellAnchor>
  <xdr:twoCellAnchor>
    <xdr:from>
      <xdr:col>1</xdr:col>
      <xdr:colOff>6824670</xdr:colOff>
      <xdr:row>41</xdr:row>
      <xdr:rowOff>351769</xdr:rowOff>
    </xdr:from>
    <xdr:to>
      <xdr:col>1</xdr:col>
      <xdr:colOff>7998682</xdr:colOff>
      <xdr:row>41</xdr:row>
      <xdr:rowOff>2546538</xdr:rowOff>
    </xdr:to>
    <xdr:pic>
      <xdr:nvPicPr>
        <xdr:cNvPr id="27" name="Picture 26">
          <a:extLst>
            <a:ext uri="{FF2B5EF4-FFF2-40B4-BE49-F238E27FC236}">
              <a16:creationId xmlns:a16="http://schemas.microsoft.com/office/drawing/2014/main" id="{7B8BC739-AF10-C650-4477-7FC0973EE44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10768020" y="55596769"/>
          <a:ext cx="1174012" cy="2194769"/>
        </a:xfrm>
        <a:prstGeom prst="rect">
          <a:avLst/>
        </a:prstGeom>
      </xdr:spPr>
    </xdr:pic>
    <xdr:clientData/>
  </xdr:twoCellAnchor>
  <xdr:twoCellAnchor>
    <xdr:from>
      <xdr:col>1</xdr:col>
      <xdr:colOff>7929562</xdr:colOff>
      <xdr:row>0</xdr:row>
      <xdr:rowOff>71437</xdr:rowOff>
    </xdr:from>
    <xdr:to>
      <xdr:col>2</xdr:col>
      <xdr:colOff>1775629</xdr:colOff>
      <xdr:row>3</xdr:row>
      <xdr:rowOff>304800</xdr:rowOff>
    </xdr:to>
    <xdr:pic>
      <xdr:nvPicPr>
        <xdr:cNvPr id="3" name="Picture 2">
          <a:extLst>
            <a:ext uri="{FF2B5EF4-FFF2-40B4-BE49-F238E27FC236}">
              <a16:creationId xmlns:a16="http://schemas.microsoft.com/office/drawing/2014/main" id="{73F253EF-9F1A-4646-963B-CCEDD8F1F57C}"/>
            </a:ext>
          </a:extLst>
        </xdr:cNvPr>
        <xdr:cNvPicPr>
          <a:picLocks noChangeAspect="1"/>
        </xdr:cNvPicPr>
      </xdr:nvPicPr>
      <xdr:blipFill>
        <a:blip xmlns:r="http://schemas.openxmlformats.org/officeDocument/2006/relationships" r:embed="rId8"/>
        <a:stretch>
          <a:fillRect/>
        </a:stretch>
      </xdr:blipFill>
      <xdr:spPr>
        <a:xfrm>
          <a:off x="11872912" y="71437"/>
          <a:ext cx="2075667" cy="16430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MINHHUNG\Truyentai\Phong-A-TPHCM\HTM\Gia%20dinh\DUTOA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ESD\P3(Qg-Bao)\Kiemtr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DT-DLUC\TAN-PHU\K-99HDuc.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sites/COMMERCIAL/Shared%20Documents/General/2-CUSTOMER-FOLDER/AIME%20LEON%20DORE/4-SS25/1-SAMPLE/2-STYLE-FILE/CUTTING%20DOCKET/MAINLINE/1.%20SS25WR013%20Casual%20Swim%20Trunk/DBTDLYNTEX-DOMEX2003.xls?1D2E2E76" TargetMode="External"/><Relationship Id="rId1" Type="http://schemas.openxmlformats.org/officeDocument/2006/relationships/externalLinkPath" Target="file:///\\1D2E2E76\DBTDLYNTEX-DOMEX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SVR\Un-Available\PLANNING\OFFICE%20PRODUCTION%20PLANNING-20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SVR\Un-Available\DT-DLUC\TAN-PHU\TAN-BINH\KL-TBIN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MINHHUNG\Truyentai\Phong-A-TPHCM\HTM\CANHAN\MUNG\THOP9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2\c\Thang%20KT%202001\Ho%20so%20thau\Du%20thau%20Huu%20Lung%20-%20Lang%20S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INHHUNG\Truyentai\Phong-A-TPHCM\TVT\PTHO\DUTOANW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INHHUNG\Truyentai\Phong-A-TPHCM\HTM\DUTOAN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2\c\Phong%20Kinh%20Te\LUC\EXCEL\Th&#199;u\Du%20thau%20Y&#170;n%20Minh%20-%20H&#181;%20Gia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2\c\LVTD\MSOffice\EXCEL\LUC\DT%20DZ%2022+TBA%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2\c\LVTD\MSOffice\EXCEL\LUC\HY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254\data%20viking\PHONG@\LinhLEAN\422004(1).SO%2520DO%2520M%25E1%25BB%259A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iking-svr\price%20for%20worker\DOCUME~1\GOSTEP\LOCALS~1\Temp\Copy%20of%20QUI%20TRIN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INHHUNG\Truyentai\Phong-A-TPHCM\TVT\PTHO\Duy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P"/>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emtra"/>
      <sheetName val="Kiemtra.xls"/>
    </sheetNames>
    <definedNames>
      <definedName name="K_1"/>
      <definedName name="K_2"/>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ong"/>
      <sheetName val="Tke"/>
      <sheetName val="KL-dao"/>
      <sheetName val="KL-TLap"/>
      <sheetName val="kpTong2"/>
      <sheetName val="Kp-dao"/>
      <sheetName val="kpTLap"/>
      <sheetName val="kpTH"/>
      <sheetName val="TH-KLuon"/>
      <sheetName val="pt-VTu"/>
      <sheetName val="dg-VTu"/>
      <sheetName val="TH-VTu"/>
      <sheetName val="Vat Tu"/>
      <sheetName val="kp-dth"/>
      <sheetName val="xnKLuon"/>
    </sheetNames>
    <sheetDataSet>
      <sheetData sheetId="0"/>
      <sheetData sheetId="1"/>
      <sheetData sheetId="2"/>
      <sheetData sheetId="3"/>
      <sheetData sheetId="4" refreshError="1"/>
      <sheetData sheetId="5"/>
      <sheetData sheetId="6"/>
      <sheetData sheetId="7" refreshError="1"/>
      <sheetData sheetId="8"/>
      <sheetData sheetId="9"/>
      <sheetData sheetId="10">
        <row r="6">
          <cell r="C6" t="str">
            <v>BL10-48</v>
          </cell>
          <cell r="D6" t="str">
            <v>Caùi</v>
          </cell>
          <cell r="E6">
            <v>6000</v>
          </cell>
        </row>
        <row r="7">
          <cell r="C7" t="str">
            <v>BOTDA</v>
          </cell>
          <cell r="D7" t="str">
            <v>Kg</v>
          </cell>
          <cell r="E7">
            <v>320</v>
          </cell>
        </row>
        <row r="8">
          <cell r="C8" t="str">
            <v>BUYDOI</v>
          </cell>
          <cell r="D8" t="str">
            <v>Caùi</v>
          </cell>
          <cell r="E8">
            <v>90000</v>
          </cell>
        </row>
        <row r="9">
          <cell r="C9" t="str">
            <v>BUYDON</v>
          </cell>
          <cell r="D9" t="str">
            <v>Caùi</v>
          </cell>
          <cell r="E9">
            <v>70000</v>
          </cell>
        </row>
        <row r="10">
          <cell r="C10" t="str">
            <v>NABDOI</v>
          </cell>
          <cell r="D10" t="str">
            <v>Caùi</v>
          </cell>
          <cell r="E10">
            <v>56000</v>
          </cell>
        </row>
        <row r="11">
          <cell r="C11" t="str">
            <v>NABDON</v>
          </cell>
          <cell r="D11" t="str">
            <v>Caùi</v>
          </cell>
          <cell r="E11">
            <v>44000</v>
          </cell>
        </row>
        <row r="12">
          <cell r="C12" t="str">
            <v>CAT</v>
          </cell>
          <cell r="D12" t="str">
            <v>M3</v>
          </cell>
          <cell r="E12">
            <v>40026</v>
          </cell>
        </row>
        <row r="13">
          <cell r="C13" t="str">
            <v>CPSD</v>
          </cell>
          <cell r="D13" t="str">
            <v>M3</v>
          </cell>
          <cell r="E13">
            <v>55000</v>
          </cell>
        </row>
        <row r="14">
          <cell r="C14" t="str">
            <v>CUA-B40</v>
          </cell>
          <cell r="D14" t="str">
            <v>M2</v>
          </cell>
          <cell r="E14">
            <v>280000</v>
          </cell>
        </row>
        <row r="15">
          <cell r="C15" t="str">
            <v>GMK70D</v>
          </cell>
          <cell r="D15" t="str">
            <v>Caùi</v>
          </cell>
          <cell r="E15">
            <v>35000</v>
          </cell>
        </row>
        <row r="16">
          <cell r="C16" t="str">
            <v>GMK70N</v>
          </cell>
          <cell r="D16" t="str">
            <v>Caùi</v>
          </cell>
          <cell r="E16">
            <v>25000</v>
          </cell>
        </row>
        <row r="17">
          <cell r="C17" t="str">
            <v>GS-MK</v>
          </cell>
          <cell r="D17" t="str">
            <v>kg</v>
          </cell>
          <cell r="E17">
            <v>9500</v>
          </cell>
        </row>
        <row r="18">
          <cell r="C18" t="str">
            <v>GOVAN</v>
          </cell>
          <cell r="D18" t="str">
            <v>M3</v>
          </cell>
          <cell r="E18">
            <v>2200000</v>
          </cell>
        </row>
        <row r="19">
          <cell r="C19" t="str">
            <v>KEM1MM</v>
          </cell>
          <cell r="D19" t="str">
            <v>Kg</v>
          </cell>
          <cell r="E19">
            <v>6000</v>
          </cell>
        </row>
        <row r="20">
          <cell r="C20" t="str">
            <v>LUOI-B40</v>
          </cell>
          <cell r="D20" t="str">
            <v>M2</v>
          </cell>
          <cell r="E20">
            <v>25000</v>
          </cell>
        </row>
        <row r="21">
          <cell r="C21" t="str">
            <v>OXY</v>
          </cell>
          <cell r="D21" t="str">
            <v>Chai</v>
          </cell>
          <cell r="E21">
            <v>40000</v>
          </cell>
        </row>
        <row r="22">
          <cell r="C22" t="str">
            <v>QUEHAN</v>
          </cell>
          <cell r="D22" t="str">
            <v>Kg</v>
          </cell>
          <cell r="E22">
            <v>9000</v>
          </cell>
        </row>
        <row r="23">
          <cell r="C23" t="str">
            <v>SON-CS</v>
          </cell>
          <cell r="D23" t="str">
            <v>Kg</v>
          </cell>
          <cell r="E23">
            <v>16000</v>
          </cell>
        </row>
        <row r="24">
          <cell r="C24" t="str">
            <v>SOI</v>
          </cell>
          <cell r="D24" t="str">
            <v>Kg</v>
          </cell>
          <cell r="E24">
            <v>600</v>
          </cell>
        </row>
        <row r="25">
          <cell r="C25" t="str">
            <v>THEP-HINH</v>
          </cell>
          <cell r="D25" t="str">
            <v>Kg</v>
          </cell>
          <cell r="E25">
            <v>4700</v>
          </cell>
        </row>
        <row r="26">
          <cell r="C26" t="str">
            <v>THEP-TRON</v>
          </cell>
          <cell r="D26" t="str">
            <v>Kg</v>
          </cell>
          <cell r="E26">
            <v>4450</v>
          </cell>
        </row>
        <row r="27">
          <cell r="C27" t="str">
            <v>THEP-10</v>
          </cell>
          <cell r="D27" t="str">
            <v>Kg</v>
          </cell>
          <cell r="E27">
            <v>4350</v>
          </cell>
        </row>
        <row r="28">
          <cell r="C28" t="str">
            <v>XM</v>
          </cell>
          <cell r="D28" t="str">
            <v>Kg</v>
          </cell>
          <cell r="E28">
            <v>1020</v>
          </cell>
        </row>
        <row r="29">
          <cell r="C29" t="str">
            <v>XM-TR</v>
          </cell>
          <cell r="D29" t="str">
            <v>Kg</v>
          </cell>
          <cell r="E29">
            <v>1900</v>
          </cell>
        </row>
        <row r="30">
          <cell r="C30" t="str">
            <v>XANG</v>
          </cell>
          <cell r="D30" t="str">
            <v>Kg</v>
          </cell>
          <cell r="E30">
            <v>4400</v>
          </cell>
        </row>
        <row r="31">
          <cell r="C31" t="str">
            <v>DINH</v>
          </cell>
          <cell r="D31" t="str">
            <v>Kg</v>
          </cell>
          <cell r="E31">
            <v>6000</v>
          </cell>
        </row>
        <row r="32">
          <cell r="C32" t="str">
            <v>DA-015</v>
          </cell>
          <cell r="D32" t="str">
            <v>M3</v>
          </cell>
          <cell r="E32">
            <v>100000</v>
          </cell>
        </row>
        <row r="33">
          <cell r="C33" t="str">
            <v>DA-05</v>
          </cell>
          <cell r="D33" t="str">
            <v>M3</v>
          </cell>
          <cell r="E33">
            <v>100000</v>
          </cell>
        </row>
        <row r="34">
          <cell r="C34" t="str">
            <v>DA1-2</v>
          </cell>
          <cell r="D34" t="str">
            <v>M3</v>
          </cell>
          <cell r="E34">
            <v>140000</v>
          </cell>
        </row>
        <row r="35">
          <cell r="C35" t="str">
            <v>DA2-4</v>
          </cell>
          <cell r="D35" t="str">
            <v>M3</v>
          </cell>
          <cell r="E35">
            <v>135000</v>
          </cell>
        </row>
        <row r="36">
          <cell r="C36" t="str">
            <v>DA4-6</v>
          </cell>
          <cell r="D36" t="str">
            <v>M3</v>
          </cell>
          <cell r="E36">
            <v>115000</v>
          </cell>
        </row>
        <row r="37">
          <cell r="C37" t="str">
            <v>DHCUON</v>
          </cell>
          <cell r="D37" t="str">
            <v>M2</v>
          </cell>
          <cell r="E37">
            <v>220000</v>
          </cell>
        </row>
        <row r="38">
          <cell r="C38" t="str">
            <v>DAT-DEN</v>
          </cell>
          <cell r="D38" t="str">
            <v>Kg</v>
          </cell>
          <cell r="E38">
            <v>7000</v>
          </cell>
        </row>
        <row r="39">
          <cell r="C39" t="str">
            <v>COC-TRAM</v>
          </cell>
          <cell r="D39" t="str">
            <v>m</v>
          </cell>
          <cell r="E39">
            <v>2750</v>
          </cell>
        </row>
        <row r="40">
          <cell r="C40" t="str">
            <v>CU-TRAM</v>
          </cell>
          <cell r="D40" t="str">
            <v>Caây</v>
          </cell>
          <cell r="E40">
            <v>11000</v>
          </cell>
        </row>
        <row r="41">
          <cell r="C41" t="str">
            <v>DAY-KEM</v>
          </cell>
          <cell r="D41" t="str">
            <v>Kg</v>
          </cell>
          <cell r="E41">
            <v>6000</v>
          </cell>
        </row>
        <row r="42">
          <cell r="C42" t="str">
            <v>GACH-THE</v>
          </cell>
          <cell r="D42" t="str">
            <v>Vieân</v>
          </cell>
          <cell r="E42">
            <v>220</v>
          </cell>
        </row>
        <row r="43">
          <cell r="C43" t="str">
            <v>GB-XM20</v>
          </cell>
          <cell r="D43" t="str">
            <v>Vieân</v>
          </cell>
          <cell r="E43">
            <v>2800</v>
          </cell>
        </row>
        <row r="44">
          <cell r="C44" t="str">
            <v>CERA20X15</v>
          </cell>
          <cell r="D44" t="str">
            <v>Vieân</v>
          </cell>
          <cell r="E44">
            <v>2600</v>
          </cell>
        </row>
        <row r="45">
          <cell r="C45" t="str">
            <v>G-CSAU</v>
          </cell>
          <cell r="D45" t="str">
            <v>M2</v>
          </cell>
          <cell r="E45">
            <v>88000</v>
          </cell>
        </row>
        <row r="46">
          <cell r="C46" t="str">
            <v>GO-VKHUO</v>
          </cell>
          <cell r="D46" t="str">
            <v>m3</v>
          </cell>
          <cell r="E46">
            <v>2200000</v>
          </cell>
        </row>
        <row r="47">
          <cell r="C47" t="str">
            <v>DAN-BT</v>
          </cell>
          <cell r="D47" t="str">
            <v>Caùi</v>
          </cell>
          <cell r="E47">
            <v>28000</v>
          </cell>
        </row>
        <row r="48">
          <cell r="C48" t="str">
            <v>BTNN</v>
          </cell>
          <cell r="D48" t="str">
            <v>Taán</v>
          </cell>
          <cell r="E48">
            <v>320000</v>
          </cell>
        </row>
        <row r="49">
          <cell r="C49" t="str">
            <v>CUI</v>
          </cell>
          <cell r="D49" t="str">
            <v>Ster</v>
          </cell>
          <cell r="E49">
            <v>160000</v>
          </cell>
        </row>
        <row r="50">
          <cell r="C50" t="str">
            <v>MAZUT</v>
          </cell>
          <cell r="D50" t="str">
            <v>Kg</v>
          </cell>
          <cell r="E50">
            <v>3400</v>
          </cell>
        </row>
        <row r="51">
          <cell r="C51" t="str">
            <v>NHUADAC</v>
          </cell>
          <cell r="D51" t="str">
            <v>Kg</v>
          </cell>
          <cell r="E51">
            <v>2450</v>
          </cell>
        </row>
        <row r="52">
          <cell r="C52" t="str">
            <v>NEPGO</v>
          </cell>
          <cell r="D52" t="str">
            <v>m</v>
          </cell>
          <cell r="E52">
            <v>2500</v>
          </cell>
        </row>
        <row r="53">
          <cell r="C53" t="str">
            <v>0X4</v>
          </cell>
          <cell r="D53" t="str">
            <v>m3</v>
          </cell>
          <cell r="E53">
            <v>100000</v>
          </cell>
        </row>
      </sheetData>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6"/>
      <sheetName val="19-8 TH"/>
      <sheetName val="TH9"/>
      <sheetName val="TH8"/>
      <sheetName val="TH7"/>
      <sheetName val="19-9"/>
      <sheetName val="7-11"/>
      <sheetName val="17-3"/>
      <sheetName val="24-3"/>
      <sheetName val="31-3"/>
      <sheetName val="11-4"/>
      <sheetName val="15-4"/>
      <sheetName val="14-4"/>
      <sheetName val="5-5"/>
      <sheetName val="BM"/>
      <sheetName val="He s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v>4.6000000000000001E-4</v>
          </cell>
          <cell r="B1">
            <v>1.08E-3</v>
          </cell>
          <cell r="C1">
            <v>1.49E-3</v>
          </cell>
          <cell r="D1">
            <v>1.83E-3</v>
          </cell>
          <cell r="E1">
            <v>2.1800000000000001E-3</v>
          </cell>
          <cell r="F1">
            <v>2.3800000000000002E-3</v>
          </cell>
          <cell r="G1">
            <v>2.5200000000000001E-3</v>
          </cell>
          <cell r="H1">
            <v>2.5899999999999999E-3</v>
          </cell>
          <cell r="I1">
            <v>2.66E-3</v>
          </cell>
          <cell r="J1">
            <v>2.7299999999999998E-3</v>
          </cell>
          <cell r="K1">
            <v>2.7899999999999999E-3</v>
          </cell>
          <cell r="L1">
            <v>2.8400000000000001E-3</v>
          </cell>
          <cell r="M1">
            <v>2.8800000000000002E-3</v>
          </cell>
          <cell r="N1">
            <v>2.9199999999999999E-3</v>
          </cell>
          <cell r="O1">
            <v>2.96E-3</v>
          </cell>
          <cell r="P1">
            <v>3.0000000000000001E-3</v>
          </cell>
          <cell r="Q1">
            <v>3.0400000000000002E-3</v>
          </cell>
          <cell r="R1">
            <v>3.0799999999999998E-3</v>
          </cell>
          <cell r="S1">
            <v>3.1199999999999999E-3</v>
          </cell>
          <cell r="T1">
            <v>3.1199999999999999E-3</v>
          </cell>
          <cell r="U1">
            <v>3.1199999999999999E-3</v>
          </cell>
          <cell r="V1">
            <v>3.1199999999999999E-3</v>
          </cell>
          <cell r="W1">
            <v>3.1199999999999999E-3</v>
          </cell>
          <cell r="X1">
            <v>3.1199999999999999E-3</v>
          </cell>
          <cell r="Y1">
            <v>3.1199999999999999E-3</v>
          </cell>
          <cell r="Z1">
            <v>3.1199999999999999E-3</v>
          </cell>
          <cell r="AA1">
            <v>3.1199999999999999E-3</v>
          </cell>
          <cell r="AB1">
            <v>3.1199999999999999E-3</v>
          </cell>
          <cell r="AC1">
            <v>3.1199999999999999E-3</v>
          </cell>
          <cell r="AD1">
            <v>3.1199999999999999E-3</v>
          </cell>
          <cell r="AE1">
            <v>3.1199999999999999E-3</v>
          </cell>
          <cell r="AF1">
            <v>3.1199999999999999E-3</v>
          </cell>
          <cell r="AG1">
            <v>3.1199999999999999E-3</v>
          </cell>
          <cell r="AH1">
            <v>3.1199999999999999E-3</v>
          </cell>
          <cell r="AI1">
            <v>3.1199999999999999E-3</v>
          </cell>
          <cell r="AJ1">
            <v>3.1199999999999999E-3</v>
          </cell>
          <cell r="AK1">
            <v>3.1199999999999999E-3</v>
          </cell>
          <cell r="AL1">
            <v>3.1199999999999999E-3</v>
          </cell>
          <cell r="AM1">
            <v>3.1199999999999999E-3</v>
          </cell>
          <cell r="AN1">
            <v>3.1199999999999999E-3</v>
          </cell>
          <cell r="AO1">
            <v>3.1199999999999999E-3</v>
          </cell>
          <cell r="AP1">
            <v>3.1199999999999999E-3</v>
          </cell>
          <cell r="AQ1">
            <v>3.1199999999999999E-3</v>
          </cell>
          <cell r="AR1">
            <v>3.1199999999999999E-3</v>
          </cell>
          <cell r="AS1">
            <v>3.1199999999999999E-3</v>
          </cell>
          <cell r="AT1">
            <v>3.1199999999999999E-3</v>
          </cell>
          <cell r="AU1">
            <v>3.1199999999999999E-3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K)"/>
      <sheetName val="OFFICE PLANNING (K)"/>
      <sheetName val="FACTORY PLANNING (K)"/>
      <sheetName val="GENERAL (W)"/>
      <sheetName val="OFFICE PLANNING (W) CMP"/>
      <sheetName val="OFFICE PLANNING (W)"/>
      <sheetName val="FACTORY PLANNING (W)"/>
    </sheetNames>
    <sheetDataSet>
      <sheetData sheetId="0">
        <row r="7">
          <cell r="C7" t="str">
            <v>GGF7216-C1</v>
          </cell>
        </row>
        <row r="8">
          <cell r="C8" t="str">
            <v>GGF7219-C1</v>
          </cell>
        </row>
        <row r="10">
          <cell r="C10" t="str">
            <v>POLO</v>
          </cell>
        </row>
        <row r="12">
          <cell r="C12" t="str">
            <v>30T49</v>
          </cell>
        </row>
        <row r="14">
          <cell r="C14" t="str">
            <v>TTM0635</v>
          </cell>
        </row>
        <row r="15">
          <cell r="C15" t="str">
            <v>TTL0389</v>
          </cell>
        </row>
        <row r="16">
          <cell r="C16" t="str">
            <v>TSL0130</v>
          </cell>
        </row>
        <row r="17">
          <cell r="C17" t="str">
            <v>TTM0482</v>
          </cell>
        </row>
        <row r="19">
          <cell r="C19" t="str">
            <v>BMUN115</v>
          </cell>
        </row>
        <row r="20">
          <cell r="C20" t="str">
            <v>BMUN113</v>
          </cell>
        </row>
        <row r="21">
          <cell r="C21" t="str">
            <v>BMUN111</v>
          </cell>
        </row>
        <row r="22">
          <cell r="C22" t="str">
            <v>BMUN123</v>
          </cell>
        </row>
        <row r="23">
          <cell r="C23" t="str">
            <v>BMUN114</v>
          </cell>
        </row>
        <row r="24">
          <cell r="C24" t="str">
            <v>BMUN124</v>
          </cell>
        </row>
        <row r="25">
          <cell r="C25" t="str">
            <v>BMUN125</v>
          </cell>
        </row>
        <row r="26">
          <cell r="C26" t="str">
            <v>BMUN118</v>
          </cell>
        </row>
        <row r="27">
          <cell r="C27" t="str">
            <v>BMUN117</v>
          </cell>
        </row>
        <row r="28">
          <cell r="C28" t="str">
            <v>BMUN119</v>
          </cell>
        </row>
        <row r="29">
          <cell r="C29" t="str">
            <v>GMUN027</v>
          </cell>
        </row>
        <row r="30">
          <cell r="C30" t="str">
            <v>GMUN020</v>
          </cell>
        </row>
        <row r="31">
          <cell r="C31" t="str">
            <v>GMUN024</v>
          </cell>
        </row>
        <row r="32">
          <cell r="C32" t="str">
            <v>GMUN026</v>
          </cell>
        </row>
        <row r="33">
          <cell r="C33" t="str">
            <v>GMUN019</v>
          </cell>
        </row>
        <row r="34">
          <cell r="C34" t="str">
            <v>GMUN038</v>
          </cell>
        </row>
        <row r="35">
          <cell r="C35" t="str">
            <v>GMUN008</v>
          </cell>
        </row>
        <row r="36">
          <cell r="C36" t="str">
            <v>GMUN018</v>
          </cell>
        </row>
        <row r="37">
          <cell r="C37" t="str">
            <v>GMUN021</v>
          </cell>
        </row>
        <row r="38">
          <cell r="C38" t="str">
            <v>GMUN039</v>
          </cell>
        </row>
        <row r="39">
          <cell r="C39" t="str">
            <v>MUN376</v>
          </cell>
        </row>
        <row r="40">
          <cell r="C40" t="str">
            <v>MUN350</v>
          </cell>
        </row>
        <row r="41">
          <cell r="C41" t="str">
            <v>MUN344</v>
          </cell>
        </row>
        <row r="42">
          <cell r="C42" t="str">
            <v>MUN353</v>
          </cell>
        </row>
        <row r="43">
          <cell r="C43" t="str">
            <v>MUN365</v>
          </cell>
        </row>
        <row r="44">
          <cell r="C44" t="str">
            <v>MUN345</v>
          </cell>
        </row>
        <row r="45">
          <cell r="C45" t="str">
            <v>MUN362</v>
          </cell>
        </row>
        <row r="46">
          <cell r="C46" t="str">
            <v>MUN363</v>
          </cell>
        </row>
        <row r="47">
          <cell r="C47" t="str">
            <v>MUN351</v>
          </cell>
        </row>
        <row r="48">
          <cell r="C48" t="str">
            <v>MUN349</v>
          </cell>
        </row>
        <row r="49">
          <cell r="C49" t="str">
            <v>MUN360</v>
          </cell>
        </row>
        <row r="50">
          <cell r="C50" t="str">
            <v>MUN358</v>
          </cell>
        </row>
        <row r="51">
          <cell r="C51" t="str">
            <v>MUN343</v>
          </cell>
        </row>
        <row r="52">
          <cell r="C52" t="str">
            <v>GMUN037</v>
          </cell>
        </row>
        <row r="54">
          <cell r="C54" t="str">
            <v>JUMPER W HOOD- LADIES</v>
          </cell>
        </row>
        <row r="55">
          <cell r="C55" t="str">
            <v>JUMPER W HOOD- MEN</v>
          </cell>
        </row>
        <row r="56">
          <cell r="C56" t="str">
            <v>DRL0262-W C1</v>
          </cell>
        </row>
        <row r="57">
          <cell r="C57" t="str">
            <v>DRL0262-W C2</v>
          </cell>
        </row>
        <row r="58">
          <cell r="C58" t="str">
            <v>DRL0262-W C3</v>
          </cell>
        </row>
        <row r="59">
          <cell r="C59" t="str">
            <v>MWL0003-W C1</v>
          </cell>
        </row>
        <row r="60">
          <cell r="C60" t="str">
            <v>MWL0003-W C2</v>
          </cell>
        </row>
        <row r="61">
          <cell r="C61" t="str">
            <v>MWL0003-W C3</v>
          </cell>
        </row>
        <row r="62">
          <cell r="C62" t="str">
            <v>PAL0334-W</v>
          </cell>
        </row>
        <row r="63">
          <cell r="C63" t="str">
            <v>SKL0149-W C1</v>
          </cell>
        </row>
        <row r="64">
          <cell r="C64" t="str">
            <v>SKL0149-W C2</v>
          </cell>
        </row>
        <row r="65">
          <cell r="C65" t="str">
            <v>SKL0149-W C3</v>
          </cell>
        </row>
        <row r="66">
          <cell r="C66" t="str">
            <v>TSL0168-W C1</v>
          </cell>
        </row>
        <row r="67">
          <cell r="C67" t="str">
            <v>TSL0168-W C2</v>
          </cell>
        </row>
        <row r="68">
          <cell r="C68" t="str">
            <v>TSL0168-W C3</v>
          </cell>
        </row>
        <row r="69">
          <cell r="C69" t="str">
            <v>TSL0168-W C4</v>
          </cell>
        </row>
        <row r="70">
          <cell r="C70" t="str">
            <v>TSL0168-W C5</v>
          </cell>
        </row>
        <row r="71">
          <cell r="C71" t="str">
            <v>TSL0168-W C6</v>
          </cell>
        </row>
        <row r="72">
          <cell r="C72" t="str">
            <v>TSL0171-W C1</v>
          </cell>
        </row>
        <row r="73">
          <cell r="C73" t="str">
            <v>TSL0171-W C2</v>
          </cell>
        </row>
        <row r="74">
          <cell r="C74" t="str">
            <v>TSL0171-W C3</v>
          </cell>
        </row>
        <row r="75">
          <cell r="C75" t="str">
            <v>TSL0171-W C4</v>
          </cell>
        </row>
        <row r="76">
          <cell r="C76" t="str">
            <v>TSL0171-W C5</v>
          </cell>
        </row>
        <row r="77">
          <cell r="C77" t="str">
            <v>TSL0171-W C6</v>
          </cell>
        </row>
        <row r="78">
          <cell r="C78" t="str">
            <v>TTL0350-W C1</v>
          </cell>
        </row>
        <row r="79">
          <cell r="C79" t="str">
            <v>TTL0350-W C2</v>
          </cell>
        </row>
        <row r="80">
          <cell r="C80" t="str">
            <v>TTL0350-W C3</v>
          </cell>
        </row>
        <row r="81">
          <cell r="C81" t="str">
            <v>TTL0350-W C4</v>
          </cell>
        </row>
        <row r="82">
          <cell r="C82" t="str">
            <v>TTL0350-W C5</v>
          </cell>
        </row>
        <row r="83">
          <cell r="C83" t="str">
            <v>TTL0350-W C6</v>
          </cell>
        </row>
        <row r="84">
          <cell r="C84" t="str">
            <v>TTL0350-W C7</v>
          </cell>
        </row>
        <row r="85">
          <cell r="C85" t="str">
            <v>TTL0367-W C1</v>
          </cell>
        </row>
        <row r="86">
          <cell r="C86" t="str">
            <v>TTL0367-W C2</v>
          </cell>
        </row>
        <row r="87">
          <cell r="C87" t="str">
            <v>TTL0367-W C3</v>
          </cell>
        </row>
        <row r="88">
          <cell r="C88" t="str">
            <v>TTM0510-W C1</v>
          </cell>
        </row>
        <row r="89">
          <cell r="C89" t="str">
            <v>TTM0510-W C2</v>
          </cell>
        </row>
        <row r="90">
          <cell r="C90" t="str">
            <v>TTM0510-W C3</v>
          </cell>
        </row>
        <row r="91">
          <cell r="C91" t="str">
            <v>TTM0675-W C1</v>
          </cell>
        </row>
        <row r="92">
          <cell r="C92" t="str">
            <v>TTM0675-W C2</v>
          </cell>
        </row>
        <row r="93">
          <cell r="C93" t="str">
            <v>TTM0675-W C3</v>
          </cell>
        </row>
        <row r="94">
          <cell r="C94" t="str">
            <v>TSL0139-W C1</v>
          </cell>
        </row>
        <row r="95">
          <cell r="C95" t="str">
            <v>TSL0139-W C2</v>
          </cell>
        </row>
        <row r="96">
          <cell r="C96" t="str">
            <v>TTL0306-W C1</v>
          </cell>
        </row>
        <row r="97">
          <cell r="C97" t="str">
            <v>TTL0306-W C2</v>
          </cell>
        </row>
        <row r="98">
          <cell r="C98" t="str">
            <v>TTM0475-WC1</v>
          </cell>
        </row>
        <row r="99">
          <cell r="C99" t="str">
            <v>TTM0475-WC2</v>
          </cell>
        </row>
        <row r="101">
          <cell r="C101" t="str">
            <v>MEN1-C1</v>
          </cell>
        </row>
        <row r="102">
          <cell r="C102" t="str">
            <v>MEN1-C2</v>
          </cell>
        </row>
        <row r="103">
          <cell r="C103" t="str">
            <v>MEN1-C3</v>
          </cell>
        </row>
        <row r="104">
          <cell r="C104" t="str">
            <v>MEN1-C4</v>
          </cell>
        </row>
        <row r="105">
          <cell r="C105" t="str">
            <v>MEN 2-C1</v>
          </cell>
        </row>
        <row r="106">
          <cell r="C106" t="str">
            <v>MEN 2-C2</v>
          </cell>
        </row>
        <row r="107">
          <cell r="C107" t="str">
            <v>MEN 3-C1</v>
          </cell>
        </row>
        <row r="108">
          <cell r="C108" t="str">
            <v>MEN 3-C2</v>
          </cell>
        </row>
        <row r="109">
          <cell r="C109" t="str">
            <v>MEN 3-C3</v>
          </cell>
        </row>
        <row r="110">
          <cell r="C110" t="str">
            <v>MEN 3-C4</v>
          </cell>
        </row>
        <row r="111">
          <cell r="C111" t="str">
            <v>MEN 3-C5</v>
          </cell>
        </row>
        <row r="112">
          <cell r="C112" t="str">
            <v>MEN 4-C1</v>
          </cell>
        </row>
        <row r="113">
          <cell r="C113" t="str">
            <v>MEN 4-C1/1</v>
          </cell>
        </row>
        <row r="114">
          <cell r="C114" t="str">
            <v>MEN 4-C2</v>
          </cell>
        </row>
        <row r="115">
          <cell r="C115" t="str">
            <v>MEN 4-C3</v>
          </cell>
        </row>
        <row r="116">
          <cell r="C116" t="str">
            <v>MEN 4-C3/1</v>
          </cell>
        </row>
        <row r="117">
          <cell r="C117" t="str">
            <v>MEN 4-C4</v>
          </cell>
        </row>
        <row r="118">
          <cell r="C118" t="str">
            <v>MEN 4-C4/1</v>
          </cell>
        </row>
        <row r="119">
          <cell r="C119" t="str">
            <v>MEN 4-C5</v>
          </cell>
        </row>
        <row r="120">
          <cell r="C120" t="str">
            <v>MEN 4-C5/1</v>
          </cell>
        </row>
        <row r="127">
          <cell r="C127" t="str">
            <v>Style</v>
          </cell>
        </row>
        <row r="129">
          <cell r="C129" t="str">
            <v>ZTC085-C1</v>
          </cell>
        </row>
        <row r="130">
          <cell r="C130" t="str">
            <v>ZTC085-C2</v>
          </cell>
        </row>
        <row r="131">
          <cell r="C131" t="str">
            <v>ZTC085-C3</v>
          </cell>
        </row>
        <row r="132">
          <cell r="C132" t="str">
            <v>ZTC085-C4</v>
          </cell>
        </row>
        <row r="133">
          <cell r="C133" t="str">
            <v>ZTC104-C1</v>
          </cell>
        </row>
        <row r="134">
          <cell r="C134" t="str">
            <v>ZTC104-C2</v>
          </cell>
        </row>
        <row r="135">
          <cell r="C135" t="str">
            <v>ZTC104-C3</v>
          </cell>
        </row>
        <row r="136">
          <cell r="C136" t="str">
            <v>ZTC104-C4</v>
          </cell>
        </row>
        <row r="138">
          <cell r="C138" t="str">
            <v>FTM0247-C1</v>
          </cell>
        </row>
        <row r="139">
          <cell r="C139" t="str">
            <v>FTM0247-C2</v>
          </cell>
        </row>
        <row r="140">
          <cell r="C140" t="str">
            <v>PAL0342-C1</v>
          </cell>
        </row>
        <row r="141">
          <cell r="C141" t="str">
            <v>PAL0342-C2</v>
          </cell>
        </row>
        <row r="142">
          <cell r="C142" t="str">
            <v>PAL0342-C3</v>
          </cell>
        </row>
        <row r="143">
          <cell r="C143" t="str">
            <v>PAL0342-C4</v>
          </cell>
        </row>
        <row r="144">
          <cell r="C144" t="str">
            <v>PAM0295-C1</v>
          </cell>
        </row>
        <row r="145">
          <cell r="C145" t="str">
            <v>PAM0295-C2</v>
          </cell>
        </row>
        <row r="148">
          <cell r="C148" t="str">
            <v>GU2001T-C1</v>
          </cell>
        </row>
        <row r="149">
          <cell r="C149" t="str">
            <v>GU2001T-C2</v>
          </cell>
        </row>
        <row r="150">
          <cell r="C150" t="str">
            <v>GU2002T-C1</v>
          </cell>
        </row>
        <row r="151">
          <cell r="C151" t="str">
            <v>GU2002T-C2</v>
          </cell>
        </row>
        <row r="152">
          <cell r="C152" t="str">
            <v>GU2002T-C3</v>
          </cell>
        </row>
        <row r="153">
          <cell r="C153" t="str">
            <v>GU2003T-C1</v>
          </cell>
        </row>
        <row r="154">
          <cell r="C154" t="str">
            <v>GU2003T-C2</v>
          </cell>
        </row>
        <row r="155">
          <cell r="C155" t="str">
            <v>GU2004T</v>
          </cell>
        </row>
        <row r="156">
          <cell r="C156" t="str">
            <v>GU2005T-C1</v>
          </cell>
        </row>
        <row r="157">
          <cell r="C157" t="str">
            <v>GU2005T-C2</v>
          </cell>
        </row>
        <row r="158">
          <cell r="C158" t="str">
            <v>GU2006T-C1</v>
          </cell>
        </row>
        <row r="159">
          <cell r="C159" t="str">
            <v>GU2006T-C2</v>
          </cell>
        </row>
        <row r="160">
          <cell r="C160" t="str">
            <v>GU2006T-C3</v>
          </cell>
        </row>
        <row r="161">
          <cell r="C161" t="str">
            <v>GU2007T-C1</v>
          </cell>
        </row>
        <row r="162">
          <cell r="C162" t="str">
            <v>GU2007T-C2</v>
          </cell>
        </row>
        <row r="163">
          <cell r="C163" t="str">
            <v>GU2008T-C1</v>
          </cell>
        </row>
        <row r="164">
          <cell r="C164" t="str">
            <v>GU2008T-C2</v>
          </cell>
        </row>
        <row r="165">
          <cell r="C165" t="str">
            <v>GU2009T-C1</v>
          </cell>
        </row>
        <row r="166">
          <cell r="C166" t="str">
            <v>GU2009T-C2</v>
          </cell>
        </row>
        <row r="167">
          <cell r="C167" t="str">
            <v>GU2010T-C1</v>
          </cell>
        </row>
        <row r="168">
          <cell r="C168" t="str">
            <v>GU2010T-C2</v>
          </cell>
        </row>
        <row r="169">
          <cell r="C169" t="str">
            <v>GU2010T-C3</v>
          </cell>
        </row>
        <row r="170">
          <cell r="C170" t="str">
            <v>GU2012T-C1</v>
          </cell>
        </row>
        <row r="171">
          <cell r="C171" t="str">
            <v>GU2012T-C2</v>
          </cell>
        </row>
        <row r="172">
          <cell r="C172" t="str">
            <v>GU2012T-C3</v>
          </cell>
        </row>
        <row r="177">
          <cell r="C177" t="str">
            <v>GGF8016-C1</v>
          </cell>
        </row>
        <row r="178">
          <cell r="C178" t="str">
            <v>GGF8016-C2</v>
          </cell>
        </row>
        <row r="179">
          <cell r="C179" t="str">
            <v>GGF8064-C1</v>
          </cell>
        </row>
        <row r="180">
          <cell r="C180" t="str">
            <v>GGF8064-C2</v>
          </cell>
        </row>
        <row r="181">
          <cell r="C181" t="str">
            <v>GGF8064-C3</v>
          </cell>
        </row>
        <row r="182">
          <cell r="C182" t="str">
            <v>GGF8044-C1</v>
          </cell>
        </row>
        <row r="183">
          <cell r="C183" t="str">
            <v>GGF8044-C2</v>
          </cell>
        </row>
        <row r="184">
          <cell r="C184" t="str">
            <v>GGF8202</v>
          </cell>
        </row>
        <row r="185">
          <cell r="C185" t="str">
            <v>GGF8192</v>
          </cell>
        </row>
        <row r="186">
          <cell r="C186" t="str">
            <v>GGF8195</v>
          </cell>
        </row>
        <row r="187">
          <cell r="C187" t="str">
            <v>GGF8190</v>
          </cell>
        </row>
        <row r="188">
          <cell r="C188" t="str">
            <v>GGF8193</v>
          </cell>
        </row>
        <row r="189">
          <cell r="C189" t="str">
            <v>GGF8196</v>
          </cell>
        </row>
        <row r="190">
          <cell r="C190" t="str">
            <v>GGF8191</v>
          </cell>
        </row>
        <row r="191">
          <cell r="C191" t="str">
            <v>GGF8194</v>
          </cell>
        </row>
        <row r="192">
          <cell r="C192" t="str">
            <v>GGF8197</v>
          </cell>
        </row>
        <row r="193">
          <cell r="C193" t="str">
            <v>GGF8087</v>
          </cell>
        </row>
        <row r="194">
          <cell r="C194" t="str">
            <v>GGF8058-C1</v>
          </cell>
        </row>
        <row r="195">
          <cell r="C195" t="str">
            <v>GGF8058-C2</v>
          </cell>
        </row>
        <row r="196">
          <cell r="C196" t="str">
            <v>GGF8037-C1</v>
          </cell>
        </row>
        <row r="197">
          <cell r="C197" t="str">
            <v>GGF8037-C2</v>
          </cell>
        </row>
        <row r="198">
          <cell r="C198" t="str">
            <v>GGF8037-C3</v>
          </cell>
        </row>
        <row r="199">
          <cell r="C199" t="str">
            <v>GGF8065-C1</v>
          </cell>
        </row>
        <row r="200">
          <cell r="C200" t="str">
            <v>GGF8065-C2</v>
          </cell>
        </row>
        <row r="201">
          <cell r="C201" t="str">
            <v>GGF8065-C3</v>
          </cell>
        </row>
        <row r="202">
          <cell r="C202" t="str">
            <v>GGF8066-C1</v>
          </cell>
        </row>
        <row r="203">
          <cell r="C203" t="str">
            <v>GGF8066-C2</v>
          </cell>
        </row>
        <row r="204">
          <cell r="C204" t="str">
            <v>GGF8066-C3</v>
          </cell>
        </row>
        <row r="205">
          <cell r="C205" t="str">
            <v>GGF8077</v>
          </cell>
        </row>
        <row r="206">
          <cell r="C206" t="str">
            <v>GGF8048-C1</v>
          </cell>
        </row>
        <row r="207">
          <cell r="C207" t="str">
            <v>GGF8048-C2</v>
          </cell>
        </row>
        <row r="208">
          <cell r="C208" t="str">
            <v>GGF8048-C3</v>
          </cell>
        </row>
        <row r="209">
          <cell r="C209" t="str">
            <v>GGF8078</v>
          </cell>
        </row>
        <row r="210">
          <cell r="C210" t="str">
            <v>GGF8017</v>
          </cell>
        </row>
        <row r="211">
          <cell r="C211" t="str">
            <v>20T42-RECUT -C1</v>
          </cell>
        </row>
        <row r="212">
          <cell r="C212" t="str">
            <v>20T42-RECUT -C2</v>
          </cell>
        </row>
        <row r="214">
          <cell r="C214" t="str">
            <v>BMUN121</v>
          </cell>
        </row>
        <row r="215">
          <cell r="C215" t="str">
            <v>BMUN098</v>
          </cell>
        </row>
        <row r="216">
          <cell r="C216" t="str">
            <v>MUN352</v>
          </cell>
        </row>
        <row r="217">
          <cell r="C217" t="str">
            <v>MUN325</v>
          </cell>
        </row>
        <row r="218">
          <cell r="C218" t="str">
            <v>MUN295</v>
          </cell>
        </row>
        <row r="219">
          <cell r="C219" t="str">
            <v>MUN354</v>
          </cell>
        </row>
        <row r="220">
          <cell r="C220" t="str">
            <v>MUN292</v>
          </cell>
        </row>
        <row r="221">
          <cell r="C221" t="str">
            <v>MUN364</v>
          </cell>
        </row>
        <row r="222">
          <cell r="C222" t="str">
            <v>MUN357</v>
          </cell>
        </row>
        <row r="223">
          <cell r="C223" t="str">
            <v>MUN356</v>
          </cell>
        </row>
        <row r="224">
          <cell r="C224" t="str">
            <v>MUN346</v>
          </cell>
        </row>
        <row r="225">
          <cell r="C225" t="str">
            <v>MUN411</v>
          </cell>
        </row>
        <row r="227">
          <cell r="C227" t="str">
            <v>RTTL0176</v>
          </cell>
        </row>
        <row r="228">
          <cell r="C228" t="str">
            <v>RFSL0133-C1</v>
          </cell>
        </row>
        <row r="229">
          <cell r="C229" t="str">
            <v>RFSL0133-C2</v>
          </cell>
        </row>
        <row r="230">
          <cell r="C230" t="str">
            <v>RTTL0226-C1</v>
          </cell>
        </row>
        <row r="231">
          <cell r="C231" t="str">
            <v>RTTL0226-C2</v>
          </cell>
        </row>
        <row r="232">
          <cell r="C232" t="str">
            <v>RTTM0409-C1</v>
          </cell>
        </row>
        <row r="233">
          <cell r="C233" t="str">
            <v>RTTM0409-C2</v>
          </cell>
        </row>
        <row r="234">
          <cell r="C234" t="str">
            <v>RTTM0388-C1</v>
          </cell>
        </row>
        <row r="235">
          <cell r="C235" t="str">
            <v>RTTM0388-C2</v>
          </cell>
        </row>
        <row r="236">
          <cell r="C236" t="str">
            <v>RTTM0388-C3</v>
          </cell>
        </row>
        <row r="237">
          <cell r="C237" t="str">
            <v>RTTM0389-C1</v>
          </cell>
        </row>
        <row r="238">
          <cell r="C238" t="str">
            <v>RTTM0389-C2</v>
          </cell>
        </row>
        <row r="239">
          <cell r="C239" t="str">
            <v>RTTL0293-C1</v>
          </cell>
        </row>
        <row r="240">
          <cell r="C240" t="str">
            <v>RTTL0293-C2</v>
          </cell>
        </row>
        <row r="241">
          <cell r="C241" t="str">
            <v>RTTM475-C1</v>
          </cell>
        </row>
        <row r="242">
          <cell r="C242" t="str">
            <v>RTTM475-C2</v>
          </cell>
        </row>
        <row r="243">
          <cell r="C243" t="str">
            <v>RTTM475-C3</v>
          </cell>
        </row>
        <row r="244">
          <cell r="C244" t="str">
            <v>RTTM475-C4</v>
          </cell>
        </row>
        <row r="245">
          <cell r="C245" t="str">
            <v>RTTM475-C5</v>
          </cell>
        </row>
        <row r="246">
          <cell r="C246" t="str">
            <v>RTTM475-C6</v>
          </cell>
        </row>
        <row r="247">
          <cell r="C247" t="str">
            <v>RTTB0127-C1</v>
          </cell>
        </row>
        <row r="248">
          <cell r="C248" t="str">
            <v>RTTB0127-C2</v>
          </cell>
        </row>
        <row r="249">
          <cell r="C249" t="str">
            <v>RTTB0127-C3</v>
          </cell>
        </row>
        <row r="250">
          <cell r="C250" t="str">
            <v>RTTB0127-C4</v>
          </cell>
        </row>
        <row r="251">
          <cell r="C251" t="str">
            <v>RTTM0483-C1</v>
          </cell>
        </row>
        <row r="252">
          <cell r="C252" t="str">
            <v>RTTM0483-C2</v>
          </cell>
        </row>
        <row r="253">
          <cell r="C253" t="str">
            <v>RPLM0099-C1</v>
          </cell>
        </row>
        <row r="254">
          <cell r="C254" t="str">
            <v>RPLM0099-C2</v>
          </cell>
        </row>
        <row r="255">
          <cell r="C255" t="str">
            <v>RTTM0590-C1</v>
          </cell>
        </row>
        <row r="256">
          <cell r="C256" t="str">
            <v>RTTM0590-C2</v>
          </cell>
        </row>
        <row r="257">
          <cell r="C257" t="str">
            <v>RTTM0590-C3</v>
          </cell>
        </row>
        <row r="258">
          <cell r="C258" t="str">
            <v>RTTL0296-C1</v>
          </cell>
        </row>
        <row r="259">
          <cell r="C259" t="str">
            <v>RTTL0296-C2</v>
          </cell>
        </row>
        <row r="260">
          <cell r="C260" t="str">
            <v>RTTM0587-C1</v>
          </cell>
        </row>
        <row r="261">
          <cell r="C261" t="str">
            <v>RTTM0587-C2</v>
          </cell>
        </row>
        <row r="262">
          <cell r="C262" t="str">
            <v>RFTL0215-C1</v>
          </cell>
        </row>
        <row r="263">
          <cell r="C263" t="str">
            <v>RFTL0215-C2</v>
          </cell>
        </row>
        <row r="264">
          <cell r="C264" t="str">
            <v>RFTM0155-C1</v>
          </cell>
        </row>
        <row r="265">
          <cell r="C265" t="str">
            <v>RFTM0155-C2</v>
          </cell>
        </row>
        <row r="266">
          <cell r="C266" t="str">
            <v>RFTB0019-C1</v>
          </cell>
        </row>
        <row r="267">
          <cell r="C267" t="str">
            <v>RFTB0019-C2</v>
          </cell>
        </row>
        <row r="268">
          <cell r="C268" t="str">
            <v>RTSL0168-C1</v>
          </cell>
        </row>
        <row r="269">
          <cell r="C269" t="str">
            <v>RTSL0168-C2</v>
          </cell>
        </row>
        <row r="270">
          <cell r="C270" t="str">
            <v>RTSL0168-C3</v>
          </cell>
        </row>
        <row r="271">
          <cell r="C271" t="str">
            <v>RTSL0168-C4</v>
          </cell>
        </row>
        <row r="272">
          <cell r="C272" t="str">
            <v>RTSL0168-C5</v>
          </cell>
        </row>
        <row r="273">
          <cell r="C273" t="str">
            <v>RTSL0168-C6</v>
          </cell>
        </row>
        <row r="274">
          <cell r="C274" t="str">
            <v>RTTL0349-C1</v>
          </cell>
        </row>
        <row r="275">
          <cell r="C275" t="str">
            <v>RTTL0349-C2</v>
          </cell>
        </row>
        <row r="276">
          <cell r="C276" t="str">
            <v>RTTL0349-C3</v>
          </cell>
        </row>
        <row r="277">
          <cell r="C277" t="str">
            <v>RTTL0350-C1</v>
          </cell>
        </row>
        <row r="278">
          <cell r="C278" t="str">
            <v>RTTL0350-C2</v>
          </cell>
        </row>
        <row r="279">
          <cell r="C279" t="str">
            <v>RTTL0350-C3</v>
          </cell>
        </row>
        <row r="280">
          <cell r="C280" t="str">
            <v>RTTL0350-C4</v>
          </cell>
        </row>
        <row r="281">
          <cell r="C281" t="str">
            <v>RSKL0149-C1</v>
          </cell>
        </row>
        <row r="282">
          <cell r="C282" t="str">
            <v>RSKL0149-C2</v>
          </cell>
        </row>
        <row r="283">
          <cell r="C283" t="str">
            <v>RWKL0229-C1</v>
          </cell>
        </row>
        <row r="284">
          <cell r="C284" t="str">
            <v>RWKL0229-C2</v>
          </cell>
        </row>
        <row r="285">
          <cell r="C285" t="str">
            <v>RDRL0261-C1</v>
          </cell>
        </row>
        <row r="286">
          <cell r="C286" t="str">
            <v>RDRL0261-C2</v>
          </cell>
        </row>
        <row r="287">
          <cell r="C287" t="str">
            <v>RDRL0261-C3</v>
          </cell>
        </row>
        <row r="288">
          <cell r="C288" t="str">
            <v>RDRL0261-C4</v>
          </cell>
        </row>
        <row r="289">
          <cell r="C289" t="str">
            <v>RDRL0262-C1</v>
          </cell>
        </row>
        <row r="290">
          <cell r="C290" t="str">
            <v>RDRL0262-C2</v>
          </cell>
        </row>
        <row r="291">
          <cell r="C291" t="str">
            <v>RTSM0064-C1</v>
          </cell>
        </row>
        <row r="292">
          <cell r="C292" t="str">
            <v>RTSM0064-C2</v>
          </cell>
        </row>
        <row r="293">
          <cell r="C293" t="str">
            <v>RTSM0064-C3</v>
          </cell>
        </row>
        <row r="294">
          <cell r="C294" t="str">
            <v>RTSM0064-C4</v>
          </cell>
        </row>
        <row r="295">
          <cell r="C295" t="str">
            <v>RTTM0606-C1</v>
          </cell>
        </row>
        <row r="296">
          <cell r="C296" t="str">
            <v>RTTM0606-C2</v>
          </cell>
        </row>
        <row r="297">
          <cell r="C297" t="str">
            <v>RTTM0606-C3</v>
          </cell>
        </row>
        <row r="298">
          <cell r="C298" t="str">
            <v>RTTM0606-C4</v>
          </cell>
        </row>
        <row r="299">
          <cell r="C299" t="str">
            <v>RTTM0607-C1</v>
          </cell>
        </row>
        <row r="300">
          <cell r="C300" t="str">
            <v>RTTM0607-C2</v>
          </cell>
        </row>
        <row r="301">
          <cell r="C301" t="str">
            <v>RTTM0607-C3</v>
          </cell>
        </row>
        <row r="302">
          <cell r="C302" t="str">
            <v>RMWM0093-C1</v>
          </cell>
        </row>
        <row r="303">
          <cell r="C303" t="str">
            <v>RMWM0093-C2</v>
          </cell>
        </row>
        <row r="304">
          <cell r="C304" t="str">
            <v>RMWM0093-C3</v>
          </cell>
        </row>
        <row r="305">
          <cell r="C305" t="str">
            <v>RMWM0094-C1</v>
          </cell>
        </row>
        <row r="306">
          <cell r="C306" t="str">
            <v>RMWM0094-C2</v>
          </cell>
        </row>
        <row r="307">
          <cell r="C307" t="str">
            <v>RMWM0094-C3</v>
          </cell>
        </row>
        <row r="308">
          <cell r="C308" t="str">
            <v>RMWM0094-C4</v>
          </cell>
        </row>
        <row r="311">
          <cell r="C311" t="str">
            <v>DRL0262-W2-C1</v>
          </cell>
        </row>
        <row r="312">
          <cell r="C312" t="str">
            <v>DRL0262-W2-C2</v>
          </cell>
        </row>
        <row r="313">
          <cell r="C313" t="str">
            <v>DRL0262-W2-C3</v>
          </cell>
        </row>
        <row r="314">
          <cell r="C314" t="str">
            <v>DRL0262-W2-C4</v>
          </cell>
        </row>
        <row r="315">
          <cell r="C315" t="str">
            <v>PAL0334-W2-C1</v>
          </cell>
        </row>
        <row r="316">
          <cell r="C316" t="str">
            <v>PAL0334-W2-C2</v>
          </cell>
        </row>
        <row r="317">
          <cell r="C317" t="str">
            <v>TSL0064-W2-C1</v>
          </cell>
        </row>
        <row r="318">
          <cell r="C318" t="str">
            <v>TSL0064-W2-C2</v>
          </cell>
        </row>
        <row r="319">
          <cell r="C319" t="str">
            <v>TSL0064-W2-C3</v>
          </cell>
        </row>
        <row r="320">
          <cell r="C320" t="str">
            <v>TSL0064-W2-C4</v>
          </cell>
        </row>
        <row r="321">
          <cell r="C321" t="str">
            <v>TTM0675-W2-C1</v>
          </cell>
        </row>
        <row r="322">
          <cell r="C322" t="str">
            <v>TTM0675-W2-C2</v>
          </cell>
        </row>
        <row r="323">
          <cell r="C323" t="str">
            <v>TTM0675-W2-C3</v>
          </cell>
        </row>
        <row r="324">
          <cell r="C324" t="str">
            <v>TSL0139-W2-C1</v>
          </cell>
        </row>
        <row r="325">
          <cell r="C325" t="str">
            <v>TSL0139-W2-C2</v>
          </cell>
        </row>
        <row r="326">
          <cell r="C326" t="str">
            <v>TTL0306-W2-C1</v>
          </cell>
        </row>
        <row r="327">
          <cell r="C327" t="str">
            <v>TTL0306-W2-C2</v>
          </cell>
        </row>
        <row r="329">
          <cell r="C329" t="str">
            <v>1159-C1</v>
          </cell>
        </row>
        <row r="330">
          <cell r="C330" t="str">
            <v>1159-C2</v>
          </cell>
        </row>
        <row r="331">
          <cell r="C331" t="str">
            <v>1159-C3</v>
          </cell>
        </row>
        <row r="332">
          <cell r="C332" t="str">
            <v>1160-C1</v>
          </cell>
        </row>
        <row r="333">
          <cell r="C333" t="str">
            <v>1160-C2</v>
          </cell>
        </row>
        <row r="334">
          <cell r="C334" t="str">
            <v>1161-C1</v>
          </cell>
        </row>
        <row r="335">
          <cell r="C335" t="str">
            <v>1161-C2</v>
          </cell>
        </row>
        <row r="336">
          <cell r="C336" t="str">
            <v>1161-C3</v>
          </cell>
        </row>
        <row r="337">
          <cell r="C337" t="str">
            <v>1162-C1</v>
          </cell>
        </row>
        <row r="338">
          <cell r="C338" t="str">
            <v>1162-C2</v>
          </cell>
        </row>
        <row r="339">
          <cell r="C339" t="str">
            <v>1162-C3</v>
          </cell>
        </row>
        <row r="340">
          <cell r="C340" t="str">
            <v>1163-C1</v>
          </cell>
        </row>
        <row r="341">
          <cell r="C341" t="str">
            <v>1163-C2</v>
          </cell>
        </row>
        <row r="342">
          <cell r="C342" t="str">
            <v>1163-C3</v>
          </cell>
        </row>
        <row r="343">
          <cell r="C343" t="str">
            <v>1164-C1</v>
          </cell>
        </row>
        <row r="344">
          <cell r="C344" t="str">
            <v>1164-C2</v>
          </cell>
        </row>
        <row r="345">
          <cell r="C345" t="str">
            <v>1164-C3</v>
          </cell>
        </row>
        <row r="346">
          <cell r="C346" t="str">
            <v>1165-C1</v>
          </cell>
        </row>
        <row r="347">
          <cell r="C347" t="str">
            <v>1165-C2</v>
          </cell>
        </row>
        <row r="348">
          <cell r="C348" t="str">
            <v>1165-C3</v>
          </cell>
        </row>
        <row r="349">
          <cell r="C349" t="str">
            <v>1165-C4</v>
          </cell>
        </row>
        <row r="358">
          <cell r="C358" t="str">
            <v>Style</v>
          </cell>
        </row>
        <row r="360">
          <cell r="C360" t="str">
            <v>GGF7002112</v>
          </cell>
        </row>
        <row r="361">
          <cell r="C361" t="str">
            <v>GGF7087105-C1</v>
          </cell>
        </row>
        <row r="362">
          <cell r="C362" t="str">
            <v>GGF7087105-C2</v>
          </cell>
        </row>
        <row r="364">
          <cell r="C364" t="str">
            <v>SAV SS1007-C1</v>
          </cell>
        </row>
        <row r="365">
          <cell r="C365" t="str">
            <v>SAV SS1007-C2</v>
          </cell>
        </row>
        <row r="366">
          <cell r="C366" t="str">
            <v>SAV SS1008-C1</v>
          </cell>
        </row>
        <row r="367">
          <cell r="C367" t="str">
            <v>SAV SS1008-C2</v>
          </cell>
        </row>
        <row r="368">
          <cell r="C368" t="str">
            <v>SAV SS1017</v>
          </cell>
        </row>
        <row r="369">
          <cell r="C369" t="str">
            <v>SAV SS1018</v>
          </cell>
        </row>
        <row r="370">
          <cell r="C370" t="str">
            <v>SAV SS1021-C1</v>
          </cell>
        </row>
        <row r="371">
          <cell r="C371" t="str">
            <v>SAV SS1021-C2</v>
          </cell>
        </row>
        <row r="372">
          <cell r="C372" t="str">
            <v>SAV SS1036</v>
          </cell>
        </row>
        <row r="373">
          <cell r="C373" t="str">
            <v>SAV SS1037</v>
          </cell>
        </row>
        <row r="374">
          <cell r="C374" t="str">
            <v>SAV SS1038</v>
          </cell>
        </row>
        <row r="375">
          <cell r="C375" t="str">
            <v>SAV SS1046</v>
          </cell>
        </row>
        <row r="377">
          <cell r="C377" t="str">
            <v>BMUN115-REORDER</v>
          </cell>
        </row>
        <row r="378">
          <cell r="C378" t="str">
            <v>BMUN085</v>
          </cell>
        </row>
        <row r="379">
          <cell r="C379" t="str">
            <v>BMUN123</v>
          </cell>
        </row>
        <row r="380">
          <cell r="C380" t="str">
            <v>BMUN094</v>
          </cell>
        </row>
        <row r="381">
          <cell r="C381" t="str">
            <v>BMUN097</v>
          </cell>
        </row>
        <row r="382">
          <cell r="C382" t="str">
            <v>BMUN114</v>
          </cell>
        </row>
        <row r="383">
          <cell r="C383" t="str">
            <v>BMUN125-REORDER</v>
          </cell>
        </row>
        <row r="384">
          <cell r="C384" t="str">
            <v>BMUN118-REORDER</v>
          </cell>
        </row>
        <row r="385">
          <cell r="C385" t="str">
            <v>BMUN117-REORDER</v>
          </cell>
        </row>
        <row r="386">
          <cell r="C386" t="str">
            <v>BMUN119-REORDER</v>
          </cell>
        </row>
        <row r="387">
          <cell r="C387" t="str">
            <v>GMUN026-REORDER</v>
          </cell>
        </row>
        <row r="388">
          <cell r="C388" t="str">
            <v>MUN376-REORDER</v>
          </cell>
        </row>
        <row r="389">
          <cell r="C389" t="str">
            <v>MUN350-REORDER</v>
          </cell>
        </row>
        <row r="390">
          <cell r="C390" t="str">
            <v>MUN344-REORDER</v>
          </cell>
        </row>
        <row r="391">
          <cell r="C391" t="str">
            <v>MUN365-REODER</v>
          </cell>
        </row>
        <row r="392">
          <cell r="C392" t="str">
            <v>MUN362-REORDER</v>
          </cell>
        </row>
        <row r="393">
          <cell r="C393" t="str">
            <v>MUN351-REORDER</v>
          </cell>
        </row>
        <row r="394">
          <cell r="C394" t="str">
            <v>MUN349-REORDER</v>
          </cell>
        </row>
        <row r="395">
          <cell r="C395" t="str">
            <v>MUN360-REORDER</v>
          </cell>
        </row>
        <row r="396">
          <cell r="C396" t="str">
            <v>MUN358-REORDER</v>
          </cell>
        </row>
        <row r="397">
          <cell r="C397" t="str">
            <v>MUN343-REORDER</v>
          </cell>
        </row>
        <row r="398">
          <cell r="C398" t="str">
            <v>MUN320-REORDER</v>
          </cell>
        </row>
        <row r="399">
          <cell r="C399" t="str">
            <v>MUN191B-REORDER</v>
          </cell>
        </row>
        <row r="402">
          <cell r="C402" t="str">
            <v>MA019-C1</v>
          </cell>
        </row>
        <row r="403">
          <cell r="C403" t="str">
            <v>MA019-C2</v>
          </cell>
        </row>
        <row r="404">
          <cell r="C404" t="str">
            <v>MA020</v>
          </cell>
        </row>
        <row r="405">
          <cell r="C405" t="str">
            <v>MA021-C1</v>
          </cell>
        </row>
        <row r="406">
          <cell r="C406" t="str">
            <v>MA021-C2</v>
          </cell>
        </row>
        <row r="407">
          <cell r="C407" t="str">
            <v>MA021-C3</v>
          </cell>
        </row>
        <row r="408">
          <cell r="C408" t="str">
            <v>MA021-C4</v>
          </cell>
        </row>
        <row r="409">
          <cell r="C409" t="str">
            <v>MA021-C5</v>
          </cell>
        </row>
        <row r="410">
          <cell r="C410" t="str">
            <v>MA022-C1</v>
          </cell>
        </row>
        <row r="411">
          <cell r="C411" t="str">
            <v>MA022-C2</v>
          </cell>
        </row>
        <row r="412">
          <cell r="C412" t="str">
            <v>MA029-C1</v>
          </cell>
        </row>
        <row r="413">
          <cell r="C413" t="str">
            <v>MA029-C2</v>
          </cell>
        </row>
        <row r="414">
          <cell r="C414" t="str">
            <v>MA030-C1</v>
          </cell>
        </row>
        <row r="415">
          <cell r="C415" t="str">
            <v>MA030-C2</v>
          </cell>
        </row>
        <row r="416">
          <cell r="C416" t="str">
            <v>MA030-C3</v>
          </cell>
        </row>
        <row r="417">
          <cell r="C417" t="str">
            <v>MA030-C4</v>
          </cell>
        </row>
        <row r="418">
          <cell r="C418" t="str">
            <v>MA031-C1</v>
          </cell>
        </row>
        <row r="419">
          <cell r="C419" t="str">
            <v>MA031-C2</v>
          </cell>
        </row>
        <row r="420">
          <cell r="C420" t="str">
            <v>MA032</v>
          </cell>
        </row>
        <row r="421">
          <cell r="C421" t="str">
            <v>MA033-C1</v>
          </cell>
        </row>
        <row r="422">
          <cell r="C422" t="str">
            <v>MA033-C2</v>
          </cell>
        </row>
        <row r="423">
          <cell r="C423" t="str">
            <v>MA033-C3</v>
          </cell>
        </row>
        <row r="424">
          <cell r="C424" t="str">
            <v>MA034-C1</v>
          </cell>
        </row>
        <row r="425">
          <cell r="C425" t="str">
            <v>MA034-C2</v>
          </cell>
        </row>
        <row r="426">
          <cell r="C426" t="str">
            <v>MA037-C1</v>
          </cell>
        </row>
        <row r="427">
          <cell r="C427" t="str">
            <v>MA037-C2</v>
          </cell>
        </row>
        <row r="428">
          <cell r="C428" t="str">
            <v>MA037-C3</v>
          </cell>
        </row>
        <row r="429">
          <cell r="C429" t="str">
            <v>MA037-C4</v>
          </cell>
        </row>
        <row r="430">
          <cell r="C430" t="str">
            <v>MA039-C1</v>
          </cell>
        </row>
        <row r="431">
          <cell r="C431" t="str">
            <v>MA039-C2</v>
          </cell>
        </row>
        <row r="432">
          <cell r="C432" t="str">
            <v>MA039-C3</v>
          </cell>
        </row>
        <row r="433">
          <cell r="C433" t="str">
            <v>MA039-C4</v>
          </cell>
        </row>
        <row r="434">
          <cell r="C434" t="str">
            <v>MA014-C1</v>
          </cell>
        </row>
        <row r="435">
          <cell r="C435" t="str">
            <v>MA014-C2</v>
          </cell>
        </row>
        <row r="436">
          <cell r="C436" t="str">
            <v>MA016-C1</v>
          </cell>
        </row>
        <row r="437">
          <cell r="C437" t="str">
            <v>MA016-C2</v>
          </cell>
        </row>
        <row r="438">
          <cell r="C438" t="str">
            <v>MA028-C1</v>
          </cell>
        </row>
        <row r="439">
          <cell r="C439" t="str">
            <v>MA028-C2</v>
          </cell>
        </row>
        <row r="453">
          <cell r="C453" t="str">
            <v>S8511</v>
          </cell>
        </row>
        <row r="454">
          <cell r="C454" t="str">
            <v>S9123</v>
          </cell>
        </row>
        <row r="455">
          <cell r="C455" t="str">
            <v>S9151</v>
          </cell>
        </row>
        <row r="456">
          <cell r="C456" t="str">
            <v>S9171</v>
          </cell>
        </row>
        <row r="457">
          <cell r="C457" t="str">
            <v>LW10342</v>
          </cell>
        </row>
        <row r="464">
          <cell r="C464" t="str">
            <v>MWL003-W3-C1</v>
          </cell>
        </row>
        <row r="465">
          <cell r="C465" t="str">
            <v>MWL003-W3-C2</v>
          </cell>
        </row>
        <row r="466">
          <cell r="C466" t="str">
            <v>MWL003-W3-C3</v>
          </cell>
        </row>
        <row r="467">
          <cell r="C467" t="str">
            <v>TSL0171-W3-C1</v>
          </cell>
        </row>
        <row r="468">
          <cell r="C468" t="str">
            <v>TSL0171-W3-C2</v>
          </cell>
        </row>
        <row r="469">
          <cell r="C469" t="str">
            <v>TSL0171-W3-C3</v>
          </cell>
        </row>
        <row r="470">
          <cell r="C470" t="str">
            <v>TSL0171-W3-C4</v>
          </cell>
        </row>
        <row r="471">
          <cell r="C471" t="str">
            <v>TTL0367-W3-C1</v>
          </cell>
        </row>
        <row r="472">
          <cell r="C472" t="str">
            <v>TTL0367-W3-C2</v>
          </cell>
        </row>
        <row r="473">
          <cell r="C473" t="str">
            <v>MWM0100-W3-C1</v>
          </cell>
        </row>
        <row r="474">
          <cell r="C474" t="str">
            <v>MWM0100-W3-C2</v>
          </cell>
        </row>
        <row r="475">
          <cell r="C475" t="str">
            <v>MWM0100-W3-C3</v>
          </cell>
        </row>
        <row r="476">
          <cell r="C476" t="str">
            <v>MWM0100-W3-C4</v>
          </cell>
        </row>
        <row r="477">
          <cell r="C477" t="str">
            <v>MWM0100-W3-C5</v>
          </cell>
        </row>
        <row r="478">
          <cell r="C478" t="str">
            <v>TTM0606-W3-C1</v>
          </cell>
        </row>
        <row r="479">
          <cell r="C479" t="str">
            <v>TTM0606-W3-C2</v>
          </cell>
        </row>
        <row r="480">
          <cell r="C480" t="str">
            <v>TTM0606-W3-C3</v>
          </cell>
        </row>
        <row r="481">
          <cell r="C481" t="str">
            <v>TTM0606-W3-C4</v>
          </cell>
        </row>
        <row r="482">
          <cell r="C482" t="str">
            <v>TTM0606-W3-C5</v>
          </cell>
        </row>
        <row r="483">
          <cell r="C483" t="str">
            <v>TTM0606-W3-C6</v>
          </cell>
        </row>
        <row r="484">
          <cell r="C484" t="str">
            <v>TTM0676-W3-C1</v>
          </cell>
        </row>
        <row r="485">
          <cell r="C485" t="str">
            <v>TTM0676-W3-C2</v>
          </cell>
        </row>
        <row r="486">
          <cell r="C486" t="str">
            <v>TTM0676-W3-C3</v>
          </cell>
        </row>
        <row r="487">
          <cell r="C487" t="str">
            <v>TTM0676-W3-C4</v>
          </cell>
        </row>
        <row r="488">
          <cell r="C488" t="str">
            <v>MWM0101-W3-C1</v>
          </cell>
        </row>
        <row r="489">
          <cell r="C489" t="str">
            <v>MWM0101-W3-C2</v>
          </cell>
        </row>
        <row r="490">
          <cell r="C490" t="str">
            <v>MWM0101-W3-C3</v>
          </cell>
        </row>
        <row r="491">
          <cell r="C491" t="str">
            <v>MWM0101-W3-C4</v>
          </cell>
        </row>
        <row r="492">
          <cell r="C492" t="str">
            <v>TTM0618-W3-C1</v>
          </cell>
        </row>
        <row r="493">
          <cell r="C493" t="str">
            <v>TTM0618-W3-C2</v>
          </cell>
        </row>
        <row r="494">
          <cell r="C494" t="str">
            <v>TTM0618-W3-C3</v>
          </cell>
        </row>
        <row r="495">
          <cell r="C495" t="str">
            <v>TTM0618-W3-C4</v>
          </cell>
        </row>
        <row r="496">
          <cell r="C496" t="str">
            <v>DRL0266-W3-C1</v>
          </cell>
        </row>
        <row r="497">
          <cell r="C497" t="str">
            <v>DRL0266-W3-C2</v>
          </cell>
        </row>
        <row r="498">
          <cell r="C498" t="str">
            <v>DRL0266-W3-C3</v>
          </cell>
        </row>
        <row r="499">
          <cell r="C499" t="str">
            <v>DRL0266-W3-C4</v>
          </cell>
        </row>
        <row r="500">
          <cell r="C500" t="str">
            <v>DRL0266-W3-C5</v>
          </cell>
        </row>
        <row r="501">
          <cell r="C501" t="str">
            <v>DRL0267-W3-C1</v>
          </cell>
        </row>
        <row r="502">
          <cell r="C502" t="str">
            <v>DRL0267-W3-C2</v>
          </cell>
        </row>
        <row r="503">
          <cell r="C503" t="str">
            <v>DRL0267-W3-C3</v>
          </cell>
        </row>
        <row r="504">
          <cell r="C504" t="str">
            <v>TTL0365-W3-C1</v>
          </cell>
        </row>
        <row r="505">
          <cell r="C505" t="str">
            <v>TTL0365-W3-C2</v>
          </cell>
        </row>
        <row r="506">
          <cell r="C506" t="str">
            <v>TTL0365-W3-C3</v>
          </cell>
        </row>
        <row r="507">
          <cell r="C507" t="str">
            <v>TTL0365-W3-C4</v>
          </cell>
        </row>
        <row r="508">
          <cell r="C508" t="str">
            <v>TTL0365-W3-C5</v>
          </cell>
        </row>
        <row r="509">
          <cell r="C509" t="str">
            <v>TTL0366-W3-C1</v>
          </cell>
        </row>
        <row r="510">
          <cell r="C510" t="str">
            <v>TTL0366-W3-C2</v>
          </cell>
        </row>
        <row r="511">
          <cell r="C511" t="str">
            <v>TTL0366-W3-C3</v>
          </cell>
        </row>
        <row r="512">
          <cell r="C512" t="str">
            <v>TTL0366-W3-C4</v>
          </cell>
        </row>
        <row r="513">
          <cell r="C513" t="str">
            <v>MAM0098-W3</v>
          </cell>
        </row>
        <row r="514">
          <cell r="C514" t="str">
            <v>HBL0052-W3-C1</v>
          </cell>
        </row>
        <row r="515">
          <cell r="C515" t="str">
            <v>HBL0052-W3-C2</v>
          </cell>
        </row>
        <row r="516">
          <cell r="C516" t="str">
            <v>HBL0052-W3-C3</v>
          </cell>
        </row>
        <row r="517">
          <cell r="C517" t="str">
            <v>MAL0116-W3-C1</v>
          </cell>
        </row>
        <row r="518">
          <cell r="C518" t="str">
            <v>MAL0116-W3-C2</v>
          </cell>
        </row>
        <row r="519">
          <cell r="C519" t="str">
            <v>MAL0116-W3-C3</v>
          </cell>
        </row>
        <row r="520">
          <cell r="C520" t="str">
            <v>MAL0116-W3-C4</v>
          </cell>
        </row>
        <row r="521">
          <cell r="C521" t="str">
            <v>MAL0116-W3-C5</v>
          </cell>
        </row>
        <row r="522">
          <cell r="C522" t="str">
            <v>TTM0510-W3-C1</v>
          </cell>
        </row>
        <row r="523">
          <cell r="C523" t="str">
            <v>TTM0510-W3-C2</v>
          </cell>
        </row>
        <row r="524">
          <cell r="C524" t="str">
            <v>TTM0510-W3-C3</v>
          </cell>
        </row>
        <row r="525">
          <cell r="C525" t="str">
            <v>TTM0510-W3-C4</v>
          </cell>
        </row>
        <row r="526">
          <cell r="C526" t="str">
            <v>TTM0510-W3-C5</v>
          </cell>
        </row>
        <row r="527">
          <cell r="C527" t="str">
            <v>TTB0137-W3-C1</v>
          </cell>
        </row>
        <row r="528">
          <cell r="C528" t="str">
            <v>TTB0137-W3-C2</v>
          </cell>
        </row>
        <row r="529">
          <cell r="C529" t="str">
            <v>TTB0137-W3-C3</v>
          </cell>
        </row>
        <row r="530">
          <cell r="C530" t="str">
            <v>TTR0061-W3-C1</v>
          </cell>
        </row>
        <row r="531">
          <cell r="C531" t="str">
            <v>TTR0061-W3-C2</v>
          </cell>
        </row>
        <row r="532">
          <cell r="C532" t="str">
            <v>TTR0061-W3-C3</v>
          </cell>
        </row>
        <row r="533">
          <cell r="C533" t="str">
            <v>TTM0475-W3-C1</v>
          </cell>
        </row>
        <row r="534">
          <cell r="C534" t="str">
            <v>TTM0475-W3-C2</v>
          </cell>
        </row>
        <row r="535">
          <cell r="C535" t="str">
            <v>TTM0475-W3-C3</v>
          </cell>
        </row>
        <row r="536">
          <cell r="C536" t="str">
            <v>TTM0475-W3-C4</v>
          </cell>
        </row>
        <row r="537">
          <cell r="C537" t="str">
            <v>FTM0245-W3-C1</v>
          </cell>
        </row>
        <row r="538">
          <cell r="C538" t="str">
            <v>FTM0245-W3-C2</v>
          </cell>
        </row>
        <row r="539">
          <cell r="C539" t="str">
            <v>FTM0245-W3-C3</v>
          </cell>
        </row>
        <row r="540">
          <cell r="C540" t="str">
            <v>FTM0246-W3-C1</v>
          </cell>
        </row>
        <row r="541">
          <cell r="C541" t="str">
            <v>FTM0246-W3-C2</v>
          </cell>
        </row>
        <row r="542">
          <cell r="C542" t="str">
            <v>FTM0246-W3-C3</v>
          </cell>
        </row>
        <row r="543">
          <cell r="C543" t="str">
            <v>FTM0246-W3-C4</v>
          </cell>
        </row>
        <row r="544">
          <cell r="C544" t="str">
            <v>FTM0246-W3-C5</v>
          </cell>
        </row>
        <row r="545">
          <cell r="C545" t="str">
            <v>FTM0247-W3-C1</v>
          </cell>
        </row>
        <row r="546">
          <cell r="C546" t="str">
            <v>FTM0247-W3-C2</v>
          </cell>
        </row>
        <row r="547">
          <cell r="C547" t="str">
            <v>FTM0247-W3-C3</v>
          </cell>
        </row>
        <row r="548">
          <cell r="C548" t="str">
            <v>FTM0247-W3-C4</v>
          </cell>
        </row>
        <row r="549">
          <cell r="C549" t="str">
            <v>FTM0247-W3-C5</v>
          </cell>
        </row>
        <row r="550">
          <cell r="C550" t="str">
            <v>PAM0295-W3-C1</v>
          </cell>
        </row>
        <row r="551">
          <cell r="C551" t="str">
            <v>PAM0295-W3-C2</v>
          </cell>
        </row>
        <row r="552">
          <cell r="C552" t="str">
            <v>FTL0221-W3-C1</v>
          </cell>
        </row>
        <row r="553">
          <cell r="C553" t="str">
            <v>FTL0221-W3-C2</v>
          </cell>
        </row>
        <row r="554">
          <cell r="C554" t="str">
            <v>FTL0221-W3-C3</v>
          </cell>
        </row>
        <row r="555">
          <cell r="C555" t="str">
            <v>FTL0221-W3-C4</v>
          </cell>
        </row>
        <row r="556">
          <cell r="C556" t="str">
            <v>FTL0221-W3-C5</v>
          </cell>
        </row>
        <row r="557">
          <cell r="C557" t="str">
            <v>FTL0222-W3-C1</v>
          </cell>
        </row>
        <row r="558">
          <cell r="C558" t="str">
            <v>FTL0222-W3-C2</v>
          </cell>
        </row>
        <row r="559">
          <cell r="C559" t="str">
            <v>FTL0222-W3-C3</v>
          </cell>
        </row>
        <row r="560">
          <cell r="C560" t="str">
            <v>FTL0222-W3-C4</v>
          </cell>
        </row>
        <row r="561">
          <cell r="C561" t="str">
            <v>FTL0222-W3-C5</v>
          </cell>
        </row>
        <row r="562">
          <cell r="C562" t="str">
            <v>FTL0222-W3-C6</v>
          </cell>
        </row>
        <row r="563">
          <cell r="C563" t="str">
            <v>PAL0342-W3-C1</v>
          </cell>
        </row>
        <row r="564">
          <cell r="C564" t="str">
            <v>PAL0342-W3-C2</v>
          </cell>
        </row>
        <row r="565">
          <cell r="C565" t="str">
            <v>PAL0342-W3-C3</v>
          </cell>
        </row>
        <row r="566">
          <cell r="C566" t="str">
            <v>PAL0342-W3-C4</v>
          </cell>
        </row>
        <row r="567">
          <cell r="C567" t="str">
            <v>PAL0342-W3-C5</v>
          </cell>
        </row>
        <row r="568">
          <cell r="C568" t="str">
            <v>PAL0342-W3-C6</v>
          </cell>
        </row>
        <row r="569">
          <cell r="C569" t="str">
            <v>FTM0248-W3-C1</v>
          </cell>
        </row>
        <row r="570">
          <cell r="C570" t="str">
            <v>FTM0248-W3-C2</v>
          </cell>
        </row>
        <row r="571">
          <cell r="C571" t="str">
            <v>PAM0273-W3-C1</v>
          </cell>
        </row>
        <row r="572">
          <cell r="C572" t="str">
            <v>FTL0224-W3-C1</v>
          </cell>
        </row>
        <row r="573">
          <cell r="C573" t="str">
            <v>FTL0224-W3-C2</v>
          </cell>
        </row>
        <row r="574">
          <cell r="C574" t="str">
            <v>FTL0223-W3-C1</v>
          </cell>
        </row>
        <row r="575">
          <cell r="C575" t="str">
            <v>FTL0223-W3-C2</v>
          </cell>
        </row>
        <row r="576">
          <cell r="C576" t="str">
            <v>PAL0343-W3-C1</v>
          </cell>
        </row>
        <row r="577">
          <cell r="C577" t="str">
            <v>PAL0343-W3-C2</v>
          </cell>
        </row>
        <row r="603">
          <cell r="C603" t="str">
            <v>Style</v>
          </cell>
        </row>
        <row r="605">
          <cell r="C605" t="str">
            <v>GGF8170110957-C1</v>
          </cell>
        </row>
        <row r="606">
          <cell r="C606" t="str">
            <v>GGF8170110957-C2</v>
          </cell>
        </row>
        <row r="607">
          <cell r="C607" t="str">
            <v>GGF8171110009</v>
          </cell>
        </row>
        <row r="610">
          <cell r="C610" t="str">
            <v>MINI 145</v>
          </cell>
        </row>
        <row r="611">
          <cell r="C611" t="str">
            <v>MINI 144</v>
          </cell>
        </row>
        <row r="612">
          <cell r="C612" t="str">
            <v>MINI 143</v>
          </cell>
        </row>
        <row r="613">
          <cell r="C613" t="str">
            <v>MINI 0132</v>
          </cell>
        </row>
        <row r="614">
          <cell r="C614" t="str">
            <v>MINI 0133</v>
          </cell>
        </row>
        <row r="615">
          <cell r="C615" t="str">
            <v>MINI 142</v>
          </cell>
        </row>
        <row r="616">
          <cell r="C616" t="str">
            <v>GMUN 072</v>
          </cell>
        </row>
        <row r="617">
          <cell r="C617" t="str">
            <v>GMUN 052</v>
          </cell>
        </row>
        <row r="618">
          <cell r="C618" t="str">
            <v>GMUN 069-C1</v>
          </cell>
        </row>
        <row r="619">
          <cell r="C619" t="str">
            <v>GMUN 069-C2</v>
          </cell>
        </row>
        <row r="620">
          <cell r="C620" t="str">
            <v>GMUN 045</v>
          </cell>
        </row>
        <row r="621">
          <cell r="C621" t="str">
            <v>GMUN 074</v>
          </cell>
        </row>
        <row r="622">
          <cell r="C622" t="str">
            <v>GMUN 073</v>
          </cell>
        </row>
        <row r="623">
          <cell r="C623" t="str">
            <v>GMUN 041</v>
          </cell>
        </row>
        <row r="624">
          <cell r="C624" t="str">
            <v>GMUN 040</v>
          </cell>
        </row>
        <row r="625">
          <cell r="C625" t="str">
            <v>GMUN 043</v>
          </cell>
        </row>
        <row r="626">
          <cell r="C626" t="str">
            <v>MUN404-C1</v>
          </cell>
        </row>
        <row r="627">
          <cell r="C627" t="str">
            <v>MUN404-C2</v>
          </cell>
        </row>
        <row r="628">
          <cell r="C628" t="str">
            <v>MUN 382</v>
          </cell>
        </row>
        <row r="629">
          <cell r="C629" t="str">
            <v>MUN 395</v>
          </cell>
        </row>
        <row r="630">
          <cell r="C630" t="str">
            <v>MUN 394</v>
          </cell>
        </row>
        <row r="631">
          <cell r="C631" t="str">
            <v>MUN 398</v>
          </cell>
        </row>
        <row r="632">
          <cell r="C632" t="str">
            <v>MUN 391</v>
          </cell>
        </row>
        <row r="633">
          <cell r="C633" t="str">
            <v>MUN 396</v>
          </cell>
        </row>
        <row r="634">
          <cell r="C634" t="str">
            <v>MUN 397</v>
          </cell>
        </row>
        <row r="635">
          <cell r="C635" t="str">
            <v>MUN 393</v>
          </cell>
        </row>
        <row r="636">
          <cell r="C636" t="str">
            <v>MUN 393-C1</v>
          </cell>
        </row>
        <row r="637">
          <cell r="C637" t="str">
            <v>MUN 363L</v>
          </cell>
        </row>
        <row r="638">
          <cell r="C638" t="str">
            <v>MUN 362L</v>
          </cell>
        </row>
        <row r="639">
          <cell r="C639" t="str">
            <v>GMUN052</v>
          </cell>
        </row>
        <row r="643">
          <cell r="C643" t="str">
            <v>TTB0143-W4-C1</v>
          </cell>
        </row>
        <row r="644">
          <cell r="C644" t="str">
            <v>TTB0143-W4-C2</v>
          </cell>
        </row>
        <row r="645">
          <cell r="C645" t="str">
            <v>MWM0090-W4-C1</v>
          </cell>
        </row>
        <row r="646">
          <cell r="C646" t="str">
            <v>MWM0090-W4-C2</v>
          </cell>
        </row>
        <row r="647">
          <cell r="C647" t="str">
            <v>TTM0483-W4-C1</v>
          </cell>
        </row>
        <row r="648">
          <cell r="C648" t="str">
            <v>TTM0483-W4-C2</v>
          </cell>
        </row>
        <row r="649">
          <cell r="C649" t="str">
            <v>TTM0483-W4-C3</v>
          </cell>
        </row>
        <row r="650">
          <cell r="C650" t="str">
            <v>FTM0260-W4-C1</v>
          </cell>
        </row>
        <row r="651">
          <cell r="C651" t="str">
            <v>FTM0260-W4-C2</v>
          </cell>
        </row>
        <row r="656">
          <cell r="C656" t="str">
            <v>JBF8237-C1</v>
          </cell>
        </row>
        <row r="657">
          <cell r="C657" t="str">
            <v>JBF8237-C2</v>
          </cell>
        </row>
        <row r="658">
          <cell r="C658" t="str">
            <v>JBF8237-C3</v>
          </cell>
        </row>
        <row r="659">
          <cell r="C659" t="str">
            <v>JBF8238-C1</v>
          </cell>
        </row>
        <row r="660">
          <cell r="C660" t="str">
            <v>JBF8238-C2</v>
          </cell>
        </row>
        <row r="661">
          <cell r="C661" t="str">
            <v>JBF8238-C3</v>
          </cell>
        </row>
        <row r="664">
          <cell r="C664" t="str">
            <v>RW1124-C1</v>
          </cell>
        </row>
        <row r="665">
          <cell r="C665" t="str">
            <v>RW1124-C2</v>
          </cell>
        </row>
        <row r="666">
          <cell r="C666" t="str">
            <v>RW1124-C3</v>
          </cell>
        </row>
        <row r="667">
          <cell r="C667" t="str">
            <v>RW1125-C1</v>
          </cell>
        </row>
        <row r="668">
          <cell r="C668" t="str">
            <v>RW1125-C2</v>
          </cell>
        </row>
        <row r="669">
          <cell r="C669" t="str">
            <v>RW1125-C3</v>
          </cell>
        </row>
        <row r="670">
          <cell r="C670" t="str">
            <v>RW1126-C1</v>
          </cell>
        </row>
        <row r="671">
          <cell r="C671" t="str">
            <v>RW1126-C2</v>
          </cell>
        </row>
        <row r="672">
          <cell r="C672" t="str">
            <v>RW1126-C3</v>
          </cell>
        </row>
        <row r="673">
          <cell r="C673" t="str">
            <v>RW1127-C1</v>
          </cell>
        </row>
        <row r="674">
          <cell r="C674" t="str">
            <v>RW1127-C2</v>
          </cell>
        </row>
        <row r="675">
          <cell r="C675" t="str">
            <v>RW1128-C1</v>
          </cell>
        </row>
        <row r="676">
          <cell r="C676" t="str">
            <v>RW1128-C2</v>
          </cell>
        </row>
        <row r="677">
          <cell r="C677" t="str">
            <v>RM116-C1</v>
          </cell>
        </row>
        <row r="678">
          <cell r="C678" t="str">
            <v>RM116-C2</v>
          </cell>
        </row>
        <row r="679">
          <cell r="C679" t="str">
            <v>RM117-C1</v>
          </cell>
        </row>
        <row r="680">
          <cell r="C680" t="str">
            <v>RM117-C2</v>
          </cell>
        </row>
        <row r="681">
          <cell r="C681" t="str">
            <v>RM1120</v>
          </cell>
        </row>
        <row r="682">
          <cell r="C682" t="str">
            <v>RM1122-C1</v>
          </cell>
        </row>
        <row r="683">
          <cell r="C683" t="str">
            <v>RM1122-C2</v>
          </cell>
        </row>
        <row r="684">
          <cell r="C684" t="str">
            <v>RM1122-C3</v>
          </cell>
        </row>
        <row r="685">
          <cell r="C685" t="str">
            <v>RM1123-C1</v>
          </cell>
        </row>
        <row r="686">
          <cell r="C686" t="str">
            <v>RM1123-C2</v>
          </cell>
        </row>
        <row r="687">
          <cell r="C687" t="str">
            <v>RM1123-C3</v>
          </cell>
        </row>
        <row r="688">
          <cell r="C688" t="str">
            <v>RM2092</v>
          </cell>
        </row>
        <row r="691">
          <cell r="C691" t="str">
            <v>S8542</v>
          </cell>
        </row>
        <row r="692">
          <cell r="C692" t="str">
            <v>S8562</v>
          </cell>
        </row>
        <row r="693">
          <cell r="C693" t="str">
            <v>S9121</v>
          </cell>
        </row>
        <row r="694">
          <cell r="C694" t="str">
            <v>S9124</v>
          </cell>
        </row>
        <row r="695">
          <cell r="C695" t="str">
            <v>S9132</v>
          </cell>
        </row>
        <row r="696">
          <cell r="C696" t="str">
            <v>S9152</v>
          </cell>
        </row>
        <row r="697">
          <cell r="C697" t="str">
            <v>S9191</v>
          </cell>
        </row>
        <row r="698">
          <cell r="C698" t="str">
            <v>S9192</v>
          </cell>
        </row>
        <row r="699">
          <cell r="C699" t="str">
            <v>LW10111</v>
          </cell>
        </row>
        <row r="700">
          <cell r="C700" t="str">
            <v>LW10112</v>
          </cell>
        </row>
        <row r="701">
          <cell r="C701" t="str">
            <v>LW10113</v>
          </cell>
        </row>
        <row r="702">
          <cell r="C702" t="str">
            <v>LW10116</v>
          </cell>
        </row>
        <row r="703">
          <cell r="C703" t="str">
            <v>LW10131</v>
          </cell>
        </row>
        <row r="704">
          <cell r="C704" t="str">
            <v>LW10132</v>
          </cell>
        </row>
        <row r="705">
          <cell r="C705" t="str">
            <v>LW10211</v>
          </cell>
        </row>
        <row r="706">
          <cell r="C706" t="str">
            <v>LW10212</v>
          </cell>
        </row>
        <row r="707">
          <cell r="C707" t="str">
            <v>LW10221</v>
          </cell>
        </row>
        <row r="708">
          <cell r="C708" t="str">
            <v>LW10222</v>
          </cell>
        </row>
        <row r="709">
          <cell r="C709" t="str">
            <v>LW10223</v>
          </cell>
        </row>
        <row r="710">
          <cell r="C710" t="str">
            <v>LW10233</v>
          </cell>
        </row>
        <row r="711">
          <cell r="C711" t="str">
            <v>LW10242</v>
          </cell>
        </row>
        <row r="712">
          <cell r="C712" t="str">
            <v>LW10243</v>
          </cell>
        </row>
        <row r="713">
          <cell r="C713" t="str">
            <v>LW10311</v>
          </cell>
        </row>
        <row r="714">
          <cell r="C714" t="str">
            <v>LW10313</v>
          </cell>
        </row>
        <row r="715">
          <cell r="C715" t="str">
            <v>LW10315</v>
          </cell>
        </row>
        <row r="716">
          <cell r="C716" t="str">
            <v>LW10316</v>
          </cell>
        </row>
        <row r="717">
          <cell r="C717" t="str">
            <v>LW10322</v>
          </cell>
        </row>
        <row r="718">
          <cell r="C718" t="str">
            <v>LW10331</v>
          </cell>
        </row>
        <row r="719">
          <cell r="C719" t="str">
            <v>LW10333</v>
          </cell>
        </row>
        <row r="720">
          <cell r="C720" t="str">
            <v>LW10334</v>
          </cell>
        </row>
        <row r="721">
          <cell r="C721" t="str">
            <v>LW10341</v>
          </cell>
        </row>
        <row r="722">
          <cell r="C722" t="str">
            <v>LW10411</v>
          </cell>
        </row>
        <row r="723">
          <cell r="C723" t="str">
            <v>LW10412</v>
          </cell>
        </row>
        <row r="724">
          <cell r="C724" t="str">
            <v>LW10511</v>
          </cell>
        </row>
        <row r="725">
          <cell r="C725" t="str">
            <v>LW10513</v>
          </cell>
        </row>
        <row r="726">
          <cell r="C726" t="str">
            <v>LW10613</v>
          </cell>
        </row>
        <row r="727">
          <cell r="C727" t="str">
            <v>LW10622</v>
          </cell>
        </row>
        <row r="728">
          <cell r="C728" t="str">
            <v>LW10631</v>
          </cell>
        </row>
        <row r="731">
          <cell r="C731" t="str">
            <v>DRL0262-REORDER-C1</v>
          </cell>
        </row>
        <row r="732">
          <cell r="C732" t="str">
            <v>DRL0262-REORDER-C2</v>
          </cell>
        </row>
        <row r="733">
          <cell r="C733" t="str">
            <v>FSL0199-REORDER</v>
          </cell>
        </row>
        <row r="735">
          <cell r="C735" t="str">
            <v>TSL0115</v>
          </cell>
        </row>
        <row r="736">
          <cell r="C736" t="str">
            <v>TSL0099</v>
          </cell>
        </row>
        <row r="737">
          <cell r="C737" t="str">
            <v>TTM0585-C1</v>
          </cell>
        </row>
        <row r="738">
          <cell r="C738" t="str">
            <v>TTM0585-C2</v>
          </cell>
        </row>
        <row r="752">
          <cell r="C752" t="str">
            <v>Style</v>
          </cell>
        </row>
        <row r="754">
          <cell r="C754" t="str">
            <v>GGF820511955</v>
          </cell>
        </row>
        <row r="755">
          <cell r="C755" t="str">
            <v>GGF828012007</v>
          </cell>
        </row>
        <row r="756">
          <cell r="C756" t="str">
            <v>GGF828012004</v>
          </cell>
        </row>
        <row r="757">
          <cell r="C757" t="str">
            <v>GGF8052107003</v>
          </cell>
        </row>
        <row r="759">
          <cell r="C759" t="str">
            <v>GGF8017</v>
          </cell>
        </row>
        <row r="760">
          <cell r="C760" t="str">
            <v>GGF7104</v>
          </cell>
        </row>
        <row r="762">
          <cell r="C762" t="str">
            <v>MINI 140</v>
          </cell>
        </row>
        <row r="763">
          <cell r="C763" t="str">
            <v>MINI 139</v>
          </cell>
        </row>
        <row r="764">
          <cell r="C764" t="str">
            <v>MINI 137</v>
          </cell>
        </row>
        <row r="765">
          <cell r="C765" t="str">
            <v>MINI 130</v>
          </cell>
        </row>
        <row r="766">
          <cell r="C766" t="str">
            <v>MINI 138</v>
          </cell>
        </row>
        <row r="767">
          <cell r="C767" t="str">
            <v>MINI 148</v>
          </cell>
        </row>
        <row r="768">
          <cell r="C768" t="str">
            <v>MINI 131</v>
          </cell>
        </row>
        <row r="769">
          <cell r="C769" t="str">
            <v>MINI 136</v>
          </cell>
        </row>
        <row r="770">
          <cell r="C770" t="str">
            <v>MINI 147</v>
          </cell>
        </row>
        <row r="771">
          <cell r="C771" t="str">
            <v>MINI 134</v>
          </cell>
        </row>
        <row r="772">
          <cell r="C772" t="str">
            <v>GMUN044</v>
          </cell>
        </row>
        <row r="773">
          <cell r="C773" t="str">
            <v>GMUN042</v>
          </cell>
        </row>
        <row r="774">
          <cell r="C774" t="str">
            <v>MUN389</v>
          </cell>
        </row>
        <row r="775">
          <cell r="C775" t="str">
            <v>MUN380</v>
          </cell>
        </row>
        <row r="776">
          <cell r="C776" t="str">
            <v>MUN375</v>
          </cell>
        </row>
        <row r="777">
          <cell r="C777" t="str">
            <v>MUN377</v>
          </cell>
        </row>
        <row r="778">
          <cell r="C778" t="str">
            <v>MUN384</v>
          </cell>
        </row>
        <row r="779">
          <cell r="C779" t="str">
            <v>MUN387</v>
          </cell>
        </row>
        <row r="780">
          <cell r="C780" t="str">
            <v>MUN385</v>
          </cell>
        </row>
        <row r="781">
          <cell r="C781" t="str">
            <v>MUN386</v>
          </cell>
        </row>
        <row r="782">
          <cell r="C782" t="str">
            <v>MUN379</v>
          </cell>
        </row>
        <row r="783">
          <cell r="C783" t="str">
            <v>MUN381</v>
          </cell>
        </row>
        <row r="784">
          <cell r="C784" t="str">
            <v>MUN378</v>
          </cell>
        </row>
        <row r="785">
          <cell r="C785" t="str">
            <v>MUN403</v>
          </cell>
        </row>
        <row r="786">
          <cell r="C786" t="str">
            <v>MUN373</v>
          </cell>
        </row>
        <row r="787">
          <cell r="C787" t="str">
            <v>MUN238B</v>
          </cell>
        </row>
        <row r="789">
          <cell r="C789" t="str">
            <v>#3308A-C1</v>
          </cell>
        </row>
        <row r="790">
          <cell r="C790" t="str">
            <v>#3308A-C2</v>
          </cell>
        </row>
        <row r="791">
          <cell r="C791" t="str">
            <v>#3308A-C3</v>
          </cell>
        </row>
        <row r="792">
          <cell r="C792" t="str">
            <v>#3308B-C1</v>
          </cell>
        </row>
        <row r="793">
          <cell r="C793" t="str">
            <v>#3308B-C2</v>
          </cell>
        </row>
        <row r="794">
          <cell r="C794" t="str">
            <v>#3308B-C3</v>
          </cell>
        </row>
        <row r="795">
          <cell r="C795" t="str">
            <v>#3308C-C1</v>
          </cell>
        </row>
        <row r="796">
          <cell r="C796" t="str">
            <v>#3308C-C2</v>
          </cell>
        </row>
        <row r="797">
          <cell r="C797" t="str">
            <v>#3308C-C3</v>
          </cell>
        </row>
        <row r="798">
          <cell r="C798" t="str">
            <v>#3311-C1</v>
          </cell>
        </row>
        <row r="799">
          <cell r="C799" t="str">
            <v>#3311-C2</v>
          </cell>
        </row>
        <row r="800">
          <cell r="C800" t="str">
            <v>#3310-C1</v>
          </cell>
        </row>
        <row r="801">
          <cell r="C801" t="str">
            <v>#3310-C2</v>
          </cell>
        </row>
        <row r="802">
          <cell r="C802" t="str">
            <v>#3298B-C1</v>
          </cell>
        </row>
        <row r="803">
          <cell r="C803" t="str">
            <v>#3298B-C2</v>
          </cell>
        </row>
        <row r="804">
          <cell r="C804" t="str">
            <v>#3299-C1</v>
          </cell>
        </row>
        <row r="805">
          <cell r="C805" t="str">
            <v>#3299-C2</v>
          </cell>
        </row>
        <row r="806">
          <cell r="C806" t="str">
            <v>#8079B-C1</v>
          </cell>
        </row>
        <row r="807">
          <cell r="C807" t="str">
            <v>#8079B-C2</v>
          </cell>
        </row>
        <row r="808">
          <cell r="C808" t="str">
            <v>#8078B-C1</v>
          </cell>
        </row>
        <row r="809">
          <cell r="C809" t="str">
            <v>#8078B-C2</v>
          </cell>
        </row>
        <row r="810">
          <cell r="C810" t="str">
            <v>#4247A-C1</v>
          </cell>
        </row>
        <row r="811">
          <cell r="C811" t="str">
            <v>#4247A-C2</v>
          </cell>
        </row>
        <row r="812">
          <cell r="C812" t="str">
            <v>#4247A-C3</v>
          </cell>
        </row>
        <row r="813">
          <cell r="C813" t="str">
            <v>#4247B-C1</v>
          </cell>
        </row>
        <row r="814">
          <cell r="C814" t="str">
            <v>#4247B-C2</v>
          </cell>
        </row>
        <row r="815">
          <cell r="C815" t="str">
            <v>#4247B-C3</v>
          </cell>
        </row>
        <row r="816">
          <cell r="C816" t="str">
            <v>#4247C-C1</v>
          </cell>
        </row>
        <row r="817">
          <cell r="C817" t="str">
            <v>#4247C-C2</v>
          </cell>
        </row>
        <row r="818">
          <cell r="C818" t="str">
            <v>#4247C-C3</v>
          </cell>
        </row>
        <row r="819">
          <cell r="C819" t="str">
            <v>#4249-C1</v>
          </cell>
        </row>
        <row r="820">
          <cell r="C820" t="str">
            <v>#4249-C2</v>
          </cell>
        </row>
        <row r="821">
          <cell r="C821" t="str">
            <v>#4249-C3</v>
          </cell>
        </row>
        <row r="822">
          <cell r="C822" t="str">
            <v>#4248-C1</v>
          </cell>
        </row>
        <row r="823">
          <cell r="C823" t="str">
            <v>#4248-C2</v>
          </cell>
        </row>
        <row r="824">
          <cell r="C824" t="str">
            <v>#4248-C3</v>
          </cell>
        </row>
        <row r="825">
          <cell r="C825" t="str">
            <v>#6071-C1</v>
          </cell>
        </row>
        <row r="826">
          <cell r="C826" t="str">
            <v>#6071-C2</v>
          </cell>
        </row>
        <row r="827">
          <cell r="C827" t="str">
            <v>#6071-C3</v>
          </cell>
        </row>
        <row r="828">
          <cell r="C828" t="str">
            <v>#4243-C1</v>
          </cell>
        </row>
        <row r="829">
          <cell r="C829" t="str">
            <v>#4243-C2</v>
          </cell>
        </row>
        <row r="830">
          <cell r="C830" t="str">
            <v>#5057B-C1</v>
          </cell>
        </row>
        <row r="831">
          <cell r="C831" t="str">
            <v>#5057B-C2</v>
          </cell>
        </row>
        <row r="832">
          <cell r="C832" t="str">
            <v>#6073-C1</v>
          </cell>
        </row>
        <row r="833">
          <cell r="C833" t="str">
            <v>#6073-C2</v>
          </cell>
        </row>
        <row r="834">
          <cell r="C834" t="str">
            <v>#7080B-C1</v>
          </cell>
        </row>
        <row r="835">
          <cell r="C835" t="str">
            <v>#7080B-C2</v>
          </cell>
        </row>
        <row r="836">
          <cell r="C836" t="str">
            <v>#9260A/B-C1</v>
          </cell>
        </row>
        <row r="837">
          <cell r="C837" t="str">
            <v>#9260A/B-C2</v>
          </cell>
        </row>
        <row r="838">
          <cell r="C838" t="str">
            <v>#9260A/B-C3</v>
          </cell>
        </row>
        <row r="839">
          <cell r="C839" t="str">
            <v>#3315-C1</v>
          </cell>
        </row>
        <row r="840">
          <cell r="C840" t="str">
            <v>#3315-C2</v>
          </cell>
        </row>
        <row r="841">
          <cell r="C841" t="str">
            <v>#1202</v>
          </cell>
        </row>
        <row r="842">
          <cell r="C842" t="str">
            <v>#7077AB-C1</v>
          </cell>
        </row>
        <row r="843">
          <cell r="C843" t="str">
            <v>#7077AB-C2</v>
          </cell>
        </row>
        <row r="844">
          <cell r="C844" t="str">
            <v>#8081AB-C1</v>
          </cell>
        </row>
        <row r="845">
          <cell r="C845" t="str">
            <v>#8081AB-C2</v>
          </cell>
        </row>
        <row r="846">
          <cell r="C846" t="str">
            <v>#6077-C1</v>
          </cell>
        </row>
        <row r="847">
          <cell r="C847" t="str">
            <v>#6077-C2</v>
          </cell>
        </row>
        <row r="852">
          <cell r="C852" t="str">
            <v>FTM0294-EU-C1</v>
          </cell>
        </row>
        <row r="853">
          <cell r="C853" t="str">
            <v>FTM0294-EU-C2</v>
          </cell>
        </row>
        <row r="854">
          <cell r="C854" t="str">
            <v>FTM0294-EU-C3</v>
          </cell>
        </row>
        <row r="855">
          <cell r="C855" t="str">
            <v>FTM0294-EU-C4</v>
          </cell>
        </row>
        <row r="856">
          <cell r="C856" t="str">
            <v>FTL0081-EU-C1</v>
          </cell>
        </row>
        <row r="857">
          <cell r="C857" t="str">
            <v>FTL0081-EU-C2</v>
          </cell>
        </row>
        <row r="858">
          <cell r="C858" t="str">
            <v>FTL0081-EU-C3</v>
          </cell>
        </row>
        <row r="859">
          <cell r="C859" t="str">
            <v>FTB0049-EU-C1</v>
          </cell>
        </row>
        <row r="860">
          <cell r="C860" t="str">
            <v>FTB0049-EU-C2</v>
          </cell>
        </row>
        <row r="861">
          <cell r="C861" t="str">
            <v>FTB0049-EU-C3</v>
          </cell>
        </row>
        <row r="862">
          <cell r="C862" t="str">
            <v>FTB0049-EU-C4</v>
          </cell>
        </row>
        <row r="884">
          <cell r="C884" t="str">
            <v>Style</v>
          </cell>
        </row>
        <row r="886">
          <cell r="C886" t="str">
            <v>GGF828012003</v>
          </cell>
        </row>
        <row r="887">
          <cell r="C887" t="str">
            <v>GGF828012025</v>
          </cell>
        </row>
        <row r="889">
          <cell r="C889" t="str">
            <v>FTR0020-C1</v>
          </cell>
        </row>
        <row r="890">
          <cell r="C890" t="str">
            <v>FTR0020-C2</v>
          </cell>
        </row>
        <row r="891">
          <cell r="C891" t="str">
            <v>FTR0020-C3</v>
          </cell>
        </row>
        <row r="892">
          <cell r="C892" t="str">
            <v>FTR0020-C4</v>
          </cell>
        </row>
        <row r="893">
          <cell r="C893" t="str">
            <v>FTM0126C1</v>
          </cell>
        </row>
        <row r="894">
          <cell r="C894" t="str">
            <v>FTM0126C2</v>
          </cell>
        </row>
        <row r="895">
          <cell r="C895" t="str">
            <v>FTM0126C3</v>
          </cell>
        </row>
        <row r="896">
          <cell r="C896" t="str">
            <v>FTL0269 (FTL0097)-C1</v>
          </cell>
        </row>
        <row r="897">
          <cell r="C897" t="str">
            <v>FTL0269 (FTL0097)-C2</v>
          </cell>
        </row>
        <row r="898">
          <cell r="C898" t="str">
            <v>FTL0269 (FTL0097)-C3</v>
          </cell>
        </row>
        <row r="899">
          <cell r="C899" t="str">
            <v>FTM0137-C1</v>
          </cell>
        </row>
        <row r="900">
          <cell r="C900" t="str">
            <v>FTM0137-C2</v>
          </cell>
        </row>
        <row r="901">
          <cell r="C901" t="str">
            <v>FTL0098-C1</v>
          </cell>
        </row>
        <row r="902">
          <cell r="C902" t="str">
            <v>FTL0098-C2</v>
          </cell>
        </row>
        <row r="903">
          <cell r="C903" t="str">
            <v>FTL0138-C1</v>
          </cell>
        </row>
        <row r="904">
          <cell r="C904" t="str">
            <v>FTL0138-C2</v>
          </cell>
        </row>
        <row r="905">
          <cell r="C905" t="str">
            <v>TTM0762 (TTM0691)-C1</v>
          </cell>
        </row>
        <row r="906">
          <cell r="C906" t="str">
            <v>TTM0762 (TTM0691)-C2</v>
          </cell>
        </row>
        <row r="907">
          <cell r="C907" t="str">
            <v>TTM0762 (TTM0691)-C3</v>
          </cell>
        </row>
        <row r="908">
          <cell r="C908" t="str">
            <v>TTM0762 (TTM0691)-C4</v>
          </cell>
        </row>
        <row r="909">
          <cell r="C909" t="str">
            <v>TTM0762 (TTM0691)-C5</v>
          </cell>
        </row>
        <row r="910">
          <cell r="C910" t="str">
            <v>TTM0762 (TTM0691)-C6</v>
          </cell>
        </row>
        <row r="911">
          <cell r="C911" t="str">
            <v>TTR0079-C1</v>
          </cell>
        </row>
        <row r="912">
          <cell r="C912" t="str">
            <v>TTR0079-C2</v>
          </cell>
        </row>
        <row r="913">
          <cell r="C913" t="str">
            <v>TTR0079-C3</v>
          </cell>
        </row>
        <row r="914">
          <cell r="C914" t="str">
            <v>TTR0079-C4</v>
          </cell>
        </row>
        <row r="915">
          <cell r="C915" t="str">
            <v>TTM0763 (TTM0718)-C1</v>
          </cell>
        </row>
        <row r="916">
          <cell r="C916" t="str">
            <v>TTM0763 (TTM0718)-C2</v>
          </cell>
        </row>
        <row r="917">
          <cell r="C917" t="str">
            <v>TTM0763 (TTM0718)-C3</v>
          </cell>
        </row>
        <row r="918">
          <cell r="C918" t="str">
            <v>TTM0763 (TTM0718)-C4</v>
          </cell>
        </row>
        <row r="919">
          <cell r="C919" t="str">
            <v>TTM0760 (TTM0334)-C1</v>
          </cell>
        </row>
        <row r="920">
          <cell r="C920" t="str">
            <v>TTM0760 (TTM0334)-C2</v>
          </cell>
        </row>
        <row r="921">
          <cell r="C921" t="str">
            <v>TTM0760 (TTM0334)-C3</v>
          </cell>
        </row>
        <row r="922">
          <cell r="C922" t="str">
            <v>TTL 0432 (TTL0233)-C1</v>
          </cell>
        </row>
        <row r="923">
          <cell r="C923" t="str">
            <v>TTL 0432 (TTL0233)-C2</v>
          </cell>
        </row>
        <row r="924">
          <cell r="C924" t="str">
            <v>TTL0431  (TTL0181) -C1</v>
          </cell>
        </row>
        <row r="925">
          <cell r="C925" t="str">
            <v>TTL0431  (TTL0181) -C2</v>
          </cell>
        </row>
        <row r="926">
          <cell r="C926" t="str">
            <v>TEE MEN</v>
          </cell>
        </row>
        <row r="927">
          <cell r="C927" t="str">
            <v>TEE BOY</v>
          </cell>
        </row>
        <row r="929">
          <cell r="C929" t="str">
            <v>#1202-C1</v>
          </cell>
        </row>
        <row r="930">
          <cell r="C930" t="str">
            <v>#1202-C2</v>
          </cell>
        </row>
        <row r="931">
          <cell r="C931" t="str">
            <v>#1202-C3</v>
          </cell>
        </row>
        <row r="932">
          <cell r="C932" t="str">
            <v>#1204-C1</v>
          </cell>
        </row>
        <row r="933">
          <cell r="C933" t="str">
            <v>#1204-C2</v>
          </cell>
        </row>
        <row r="934">
          <cell r="C934" t="str">
            <v>#1204-C3</v>
          </cell>
        </row>
        <row r="935">
          <cell r="C935" t="str">
            <v>#1205-C1</v>
          </cell>
        </row>
        <row r="936">
          <cell r="C936" t="str">
            <v>#1205-C2</v>
          </cell>
        </row>
        <row r="937">
          <cell r="C937" t="str">
            <v>#1205-C3</v>
          </cell>
        </row>
        <row r="938">
          <cell r="C938" t="str">
            <v>#1207-C1</v>
          </cell>
        </row>
        <row r="939">
          <cell r="C939" t="str">
            <v>#1207-C2</v>
          </cell>
        </row>
        <row r="940">
          <cell r="C940" t="str">
            <v>#1207-C3</v>
          </cell>
        </row>
        <row r="941">
          <cell r="C941" t="str">
            <v>#1206-C1</v>
          </cell>
        </row>
        <row r="942">
          <cell r="C942" t="str">
            <v>#1206-C2</v>
          </cell>
        </row>
        <row r="943">
          <cell r="C943" t="str">
            <v>#1206-C3</v>
          </cell>
        </row>
        <row r="944">
          <cell r="C944" t="str">
            <v>#1200-C1</v>
          </cell>
        </row>
        <row r="945">
          <cell r="C945" t="str">
            <v>#1200-C2</v>
          </cell>
        </row>
        <row r="946">
          <cell r="C946" t="str">
            <v>#1203-C1</v>
          </cell>
        </row>
        <row r="947">
          <cell r="C947" t="str">
            <v>#1203-C2</v>
          </cell>
        </row>
        <row r="948">
          <cell r="C948" t="str">
            <v>#1203-C3</v>
          </cell>
        </row>
        <row r="949">
          <cell r="C949" t="str">
            <v>#1199-C1</v>
          </cell>
        </row>
        <row r="950">
          <cell r="C950" t="str">
            <v>#1199-C2</v>
          </cell>
        </row>
        <row r="951">
          <cell r="C951" t="str">
            <v>#1199-C3</v>
          </cell>
        </row>
        <row r="952">
          <cell r="C952" t="str">
            <v>#1201-C1</v>
          </cell>
        </row>
        <row r="953">
          <cell r="C953" t="str">
            <v>#1201-C2</v>
          </cell>
        </row>
        <row r="954">
          <cell r="C954" t="str">
            <v>#1201-C3</v>
          </cell>
        </row>
        <row r="955">
          <cell r="C955" t="str">
            <v>#3309A-C1</v>
          </cell>
        </row>
        <row r="956">
          <cell r="C956" t="str">
            <v>#3309A-C2</v>
          </cell>
        </row>
        <row r="957">
          <cell r="C957" t="str">
            <v>#3309B-C1</v>
          </cell>
        </row>
        <row r="958">
          <cell r="C958" t="str">
            <v>#3309B-C2</v>
          </cell>
        </row>
        <row r="959">
          <cell r="C959" t="str">
            <v>#3309C-C1</v>
          </cell>
        </row>
        <row r="960">
          <cell r="C960" t="str">
            <v>#3309C-C2</v>
          </cell>
        </row>
        <row r="961">
          <cell r="C961" t="str">
            <v>#3309C-C3</v>
          </cell>
        </row>
        <row r="962">
          <cell r="C962" t="str">
            <v>#3316-C1</v>
          </cell>
        </row>
        <row r="963">
          <cell r="C963" t="str">
            <v>#3316-C2</v>
          </cell>
        </row>
        <row r="964">
          <cell r="C964" t="str">
            <v>#3316-C3</v>
          </cell>
        </row>
        <row r="965">
          <cell r="C965" t="str">
            <v>#3312A-C1</v>
          </cell>
        </row>
        <row r="966">
          <cell r="C966" t="str">
            <v>#3312A-C2</v>
          </cell>
        </row>
        <row r="967">
          <cell r="C967" t="str">
            <v>#3312A-C3</v>
          </cell>
        </row>
        <row r="968">
          <cell r="C968" t="str">
            <v>#3312B-C1</v>
          </cell>
        </row>
        <row r="969">
          <cell r="C969" t="str">
            <v>#3312B-C2</v>
          </cell>
        </row>
        <row r="970">
          <cell r="C970" t="str">
            <v>#3312B-C3</v>
          </cell>
        </row>
        <row r="971">
          <cell r="C971" t="str">
            <v>#3312C-C1</v>
          </cell>
        </row>
        <row r="972">
          <cell r="C972" t="str">
            <v>#3312C-C2</v>
          </cell>
        </row>
        <row r="973">
          <cell r="C973" t="str">
            <v>#3312C-C3</v>
          </cell>
        </row>
        <row r="974">
          <cell r="C974" t="str">
            <v>#3314-C1</v>
          </cell>
        </row>
        <row r="975">
          <cell r="C975" t="str">
            <v>#3314-C2</v>
          </cell>
        </row>
        <row r="976">
          <cell r="C976" t="str">
            <v>#3314-C3</v>
          </cell>
        </row>
        <row r="977">
          <cell r="C977" t="str">
            <v>#3313A-C1</v>
          </cell>
        </row>
        <row r="978">
          <cell r="C978" t="str">
            <v>#3313A-C2</v>
          </cell>
        </row>
        <row r="979">
          <cell r="C979" t="str">
            <v>#3313B-C1</v>
          </cell>
        </row>
        <row r="980">
          <cell r="C980" t="str">
            <v>#3298A-C1</v>
          </cell>
        </row>
        <row r="981">
          <cell r="C981" t="str">
            <v>#3298A-C2</v>
          </cell>
        </row>
        <row r="982">
          <cell r="C982" t="str">
            <v>#8079A-C1</v>
          </cell>
        </row>
        <row r="983">
          <cell r="C983" t="str">
            <v>#8079A-C2</v>
          </cell>
        </row>
        <row r="984">
          <cell r="C984" t="str">
            <v>#8079A-C3</v>
          </cell>
        </row>
        <row r="985">
          <cell r="C985" t="str">
            <v>#8078A-C1</v>
          </cell>
        </row>
        <row r="986">
          <cell r="C986" t="str">
            <v>#8078A-C2</v>
          </cell>
        </row>
        <row r="987">
          <cell r="C987" t="str">
            <v>#8078A-C3</v>
          </cell>
        </row>
        <row r="988">
          <cell r="C988" t="str">
            <v>#2141-C1</v>
          </cell>
        </row>
        <row r="989">
          <cell r="C989" t="str">
            <v>#2141-C2</v>
          </cell>
        </row>
        <row r="990">
          <cell r="C990" t="str">
            <v>#2147-C1</v>
          </cell>
        </row>
        <row r="991">
          <cell r="C991" t="str">
            <v>#2147-C2</v>
          </cell>
        </row>
        <row r="992">
          <cell r="C992" t="str">
            <v>#2144-C1</v>
          </cell>
        </row>
        <row r="993">
          <cell r="C993" t="str">
            <v>#2144-C2</v>
          </cell>
        </row>
        <row r="994">
          <cell r="C994" t="str">
            <v>#2144-C3</v>
          </cell>
        </row>
        <row r="995">
          <cell r="C995" t="str">
            <v>#2143-C1</v>
          </cell>
        </row>
        <row r="996">
          <cell r="C996" t="str">
            <v>#2143-C2</v>
          </cell>
        </row>
        <row r="997">
          <cell r="C997" t="str">
            <v>#2143-C3</v>
          </cell>
        </row>
        <row r="998">
          <cell r="C998" t="str">
            <v>#2140-C1</v>
          </cell>
        </row>
        <row r="999">
          <cell r="C999" t="str">
            <v>#2140-C2</v>
          </cell>
        </row>
        <row r="1000">
          <cell r="C1000" t="str">
            <v>#2140-C3</v>
          </cell>
        </row>
        <row r="1001">
          <cell r="C1001" t="str">
            <v>#2140-C4</v>
          </cell>
        </row>
        <row r="1002">
          <cell r="C1002" t="str">
            <v>#2140B-C1</v>
          </cell>
        </row>
        <row r="1003">
          <cell r="C1003" t="str">
            <v>#2140B-C2</v>
          </cell>
        </row>
        <row r="1004">
          <cell r="C1004" t="str">
            <v>#2145-C1</v>
          </cell>
        </row>
        <row r="1005">
          <cell r="C1005" t="str">
            <v>#2145-C2</v>
          </cell>
        </row>
        <row r="1006">
          <cell r="C1006" t="str">
            <v>#6063B-C1</v>
          </cell>
        </row>
        <row r="1007">
          <cell r="C1007" t="str">
            <v>#6063B-C2</v>
          </cell>
        </row>
        <row r="1008">
          <cell r="C1008" t="str">
            <v>#6063B-C3</v>
          </cell>
        </row>
        <row r="1009">
          <cell r="C1009" t="str">
            <v>#6075A-C1</v>
          </cell>
        </row>
        <row r="1010">
          <cell r="C1010" t="str">
            <v>#6075A-C2</v>
          </cell>
        </row>
        <row r="1011">
          <cell r="C1011" t="str">
            <v>#6075B-C1</v>
          </cell>
        </row>
        <row r="1012">
          <cell r="C1012" t="str">
            <v>#6075B-C2</v>
          </cell>
        </row>
        <row r="1013">
          <cell r="C1013" t="str">
            <v>#6075C-C1</v>
          </cell>
        </row>
        <row r="1014">
          <cell r="C1014" t="str">
            <v>#6075C-C2</v>
          </cell>
        </row>
        <row r="1015">
          <cell r="C1015" t="str">
            <v>#7079A-C1</v>
          </cell>
        </row>
        <row r="1016">
          <cell r="C1016" t="str">
            <v>#7079A-C2</v>
          </cell>
        </row>
        <row r="1017">
          <cell r="C1017" t="str">
            <v>#5060A-C1</v>
          </cell>
        </row>
        <row r="1018">
          <cell r="C1018" t="str">
            <v>#5060A-C2</v>
          </cell>
        </row>
        <row r="1019">
          <cell r="C1019" t="str">
            <v>#5060A-C3</v>
          </cell>
        </row>
        <row r="1020">
          <cell r="C1020" t="str">
            <v>#6074B-C1</v>
          </cell>
        </row>
        <row r="1021">
          <cell r="C1021" t="str">
            <v>#6074B-C2</v>
          </cell>
        </row>
        <row r="1022">
          <cell r="C1022" t="str">
            <v>#7080A-C1</v>
          </cell>
        </row>
        <row r="1023">
          <cell r="C1023" t="str">
            <v>#7080A-C2</v>
          </cell>
        </row>
        <row r="1024">
          <cell r="C1024" t="str">
            <v>#7080A-C3</v>
          </cell>
        </row>
        <row r="1026">
          <cell r="C1026" t="str">
            <v>TBF 8001</v>
          </cell>
        </row>
        <row r="1027">
          <cell r="C1027" t="str">
            <v>TBF 8009-C1</v>
          </cell>
        </row>
        <row r="1028">
          <cell r="C1028" t="str">
            <v>TBF 8009-C2</v>
          </cell>
        </row>
        <row r="1029">
          <cell r="C1029" t="str">
            <v>TBF8015-C1</v>
          </cell>
        </row>
        <row r="1030">
          <cell r="C1030" t="str">
            <v>TBF8015-C2</v>
          </cell>
        </row>
        <row r="1031">
          <cell r="C1031" t="str">
            <v>TBF8015-C3</v>
          </cell>
        </row>
        <row r="1032">
          <cell r="C1032" t="str">
            <v>TBF8016</v>
          </cell>
        </row>
        <row r="1033">
          <cell r="C1033" t="str">
            <v>TBF8030</v>
          </cell>
        </row>
        <row r="1034">
          <cell r="C1034" t="str">
            <v>TBF8041-C1</v>
          </cell>
        </row>
        <row r="1035">
          <cell r="C1035" t="str">
            <v>TBF8041-C2</v>
          </cell>
        </row>
        <row r="1036">
          <cell r="C1036" t="str">
            <v>TBF8041-C3</v>
          </cell>
        </row>
        <row r="1037">
          <cell r="C1037" t="str">
            <v>TBF8068</v>
          </cell>
        </row>
        <row r="1038">
          <cell r="C1038" t="str">
            <v>TBF8098-1</v>
          </cell>
        </row>
        <row r="1039">
          <cell r="C1039" t="str">
            <v>TBF8098-2</v>
          </cell>
        </row>
        <row r="1040">
          <cell r="C1040" t="str">
            <v>TGF8037</v>
          </cell>
        </row>
        <row r="1041">
          <cell r="C1041" t="str">
            <v>TGF8038</v>
          </cell>
        </row>
        <row r="1045">
          <cell r="C1045" t="str">
            <v>GGF8305-C1</v>
          </cell>
        </row>
        <row r="1046">
          <cell r="C1046" t="str">
            <v>GGF8305-C2</v>
          </cell>
        </row>
        <row r="1047">
          <cell r="C1047" t="str">
            <v>GGF8304</v>
          </cell>
        </row>
        <row r="1048">
          <cell r="C1048" t="str">
            <v>GGF8320-C1</v>
          </cell>
        </row>
        <row r="1049">
          <cell r="C1049" t="str">
            <v>GGF8320-C2</v>
          </cell>
        </row>
        <row r="1050">
          <cell r="C1050" t="str">
            <v>GGF8320-C3</v>
          </cell>
        </row>
        <row r="1051">
          <cell r="C1051" t="str">
            <v>GGF8322-C1</v>
          </cell>
        </row>
        <row r="1052">
          <cell r="C1052" t="str">
            <v>GGF8322-C2</v>
          </cell>
        </row>
        <row r="1053">
          <cell r="C1053" t="str">
            <v>GGF8037 REORDER-C1</v>
          </cell>
        </row>
        <row r="1054">
          <cell r="C1054" t="str">
            <v>GGF8037 REORDER-C2</v>
          </cell>
        </row>
        <row r="1057">
          <cell r="C1057" t="str">
            <v>S8511-REORDER</v>
          </cell>
        </row>
        <row r="1058">
          <cell r="C1058" t="str">
            <v>S9123-REORDER</v>
          </cell>
        </row>
        <row r="1059">
          <cell r="C1059" t="str">
            <v>LW10342-REORDER-C1</v>
          </cell>
        </row>
        <row r="1060">
          <cell r="C1060" t="str">
            <v>LW10342-REORDER-C2</v>
          </cell>
        </row>
        <row r="1063">
          <cell r="C1063" t="str">
            <v>GMUN053</v>
          </cell>
        </row>
        <row r="1068">
          <cell r="C1068" t="str">
            <v>FTL0233-C1</v>
          </cell>
        </row>
        <row r="1069">
          <cell r="C1069" t="str">
            <v>FTL0233-C2</v>
          </cell>
        </row>
        <row r="1070">
          <cell r="C1070" t="str">
            <v>PAL0347</v>
          </cell>
        </row>
        <row r="1071">
          <cell r="C1071" t="str">
            <v>TTL0372-C1</v>
          </cell>
        </row>
        <row r="1072">
          <cell r="C1072" t="str">
            <v>TTL0372-C2</v>
          </cell>
        </row>
        <row r="1073">
          <cell r="C1073" t="str">
            <v>TTL0372-C3</v>
          </cell>
        </row>
        <row r="1074">
          <cell r="C1074" t="str">
            <v>TTM0625</v>
          </cell>
        </row>
        <row r="1075">
          <cell r="C1075" t="str">
            <v>TTM0622-C1</v>
          </cell>
        </row>
        <row r="1076">
          <cell r="C1076" t="str">
            <v>TTM0622-C2</v>
          </cell>
        </row>
        <row r="1077">
          <cell r="C1077" t="str">
            <v>TTM0626-C1</v>
          </cell>
        </row>
        <row r="1078">
          <cell r="C1078" t="str">
            <v>TTM0626-C2</v>
          </cell>
        </row>
        <row r="1079">
          <cell r="C1079" t="str">
            <v>TTM0626-C3</v>
          </cell>
        </row>
        <row r="1080">
          <cell r="C1080" t="str">
            <v>TTM0628-C1</v>
          </cell>
        </row>
        <row r="1081">
          <cell r="C1081" t="str">
            <v>TTM0628-C2</v>
          </cell>
        </row>
        <row r="1083">
          <cell r="C1083" t="str">
            <v>MENS TEE</v>
          </cell>
        </row>
        <row r="1084">
          <cell r="C1084" t="str">
            <v>BOYS TEE</v>
          </cell>
        </row>
        <row r="1093">
          <cell r="C1093" t="str">
            <v>Style</v>
          </cell>
        </row>
        <row r="1095">
          <cell r="C1095" t="str">
            <v>AGK1-C1</v>
          </cell>
        </row>
        <row r="1096">
          <cell r="C1096" t="str">
            <v>AGK1-C2</v>
          </cell>
        </row>
        <row r="1097">
          <cell r="C1097" t="str">
            <v>AGK2-C1</v>
          </cell>
        </row>
        <row r="1098">
          <cell r="C1098" t="str">
            <v>AGK2-C2</v>
          </cell>
        </row>
        <row r="1100">
          <cell r="C1100" t="str">
            <v>GGF8293</v>
          </cell>
        </row>
        <row r="1101">
          <cell r="C1101" t="str">
            <v>GGF8294</v>
          </cell>
        </row>
        <row r="1102">
          <cell r="C1102" t="str">
            <v>GGF8295</v>
          </cell>
        </row>
        <row r="1105">
          <cell r="C1105" t="str">
            <v>LW10131-C1</v>
          </cell>
        </row>
        <row r="1106">
          <cell r="C1106" t="str">
            <v>LW10242</v>
          </cell>
        </row>
        <row r="1107">
          <cell r="C1107" t="str">
            <v>S8511-REORDER</v>
          </cell>
        </row>
        <row r="1109">
          <cell r="C1109" t="str">
            <v>TMV49454</v>
          </cell>
        </row>
        <row r="1110">
          <cell r="C1110" t="str">
            <v>RB29529-C1</v>
          </cell>
        </row>
        <row r="1111">
          <cell r="C1111" t="str">
            <v>RB29529-C2</v>
          </cell>
        </row>
        <row r="1112">
          <cell r="C1112" t="str">
            <v>TMV20529-C1</v>
          </cell>
        </row>
        <row r="1113">
          <cell r="C1113" t="str">
            <v>TMV20529-C2</v>
          </cell>
        </row>
        <row r="1114">
          <cell r="C1114" t="str">
            <v>RB20471-C1</v>
          </cell>
        </row>
        <row r="1115">
          <cell r="C1115" t="str">
            <v>RB20471-C2</v>
          </cell>
        </row>
        <row r="1116">
          <cell r="C1116" t="str">
            <v>RB2021-C1</v>
          </cell>
        </row>
        <row r="1117">
          <cell r="C1117" t="str">
            <v>RB2021-C2</v>
          </cell>
        </row>
        <row r="1118">
          <cell r="C1118" t="str">
            <v>TMV20521-C1</v>
          </cell>
        </row>
        <row r="1119">
          <cell r="C1119" t="str">
            <v>TMV20521-C2</v>
          </cell>
        </row>
        <row r="1121">
          <cell r="C1121" t="str">
            <v>JBF9122</v>
          </cell>
        </row>
        <row r="1122">
          <cell r="C1122" t="str">
            <v>JBF9095-C1</v>
          </cell>
        </row>
        <row r="1123">
          <cell r="C1123" t="str">
            <v>JBF9095-C2</v>
          </cell>
        </row>
        <row r="1124">
          <cell r="C1124" t="str">
            <v>JBF9101</v>
          </cell>
        </row>
        <row r="1125">
          <cell r="C1125" t="str">
            <v>JBF9096-C1</v>
          </cell>
        </row>
        <row r="1126">
          <cell r="C1126" t="str">
            <v>JBF9096-C2</v>
          </cell>
        </row>
        <row r="1127">
          <cell r="C1127" t="str">
            <v>JBF9104-C1</v>
          </cell>
        </row>
        <row r="1128">
          <cell r="C1128" t="str">
            <v>JBF9104-C2</v>
          </cell>
        </row>
        <row r="1129">
          <cell r="C1129" t="str">
            <v>JBF9098-C1</v>
          </cell>
        </row>
        <row r="1130">
          <cell r="C1130" t="str">
            <v>JBF9098-C2</v>
          </cell>
        </row>
        <row r="1131">
          <cell r="C1131" t="str">
            <v>JBF9100</v>
          </cell>
        </row>
        <row r="1132">
          <cell r="C1132" t="str">
            <v>JBF9147-C1</v>
          </cell>
        </row>
        <row r="1133">
          <cell r="C1133" t="str">
            <v>JBF9147-C2</v>
          </cell>
        </row>
        <row r="1135">
          <cell r="C1135" t="str">
            <v>KST-W1022-C1</v>
          </cell>
        </row>
        <row r="1136">
          <cell r="C1136" t="str">
            <v>KST-W1022-C2</v>
          </cell>
        </row>
        <row r="1137">
          <cell r="C1137" t="str">
            <v>KST-WC1003</v>
          </cell>
        </row>
        <row r="1138">
          <cell r="C1138" t="str">
            <v>KST-WC1001</v>
          </cell>
        </row>
        <row r="1177">
          <cell r="C1177" t="str">
            <v>Style</v>
          </cell>
        </row>
        <row r="1180">
          <cell r="C1180" t="str">
            <v>GGF8281-C1</v>
          </cell>
        </row>
        <row r="1181">
          <cell r="C1181" t="str">
            <v>GGF8281-C2</v>
          </cell>
        </row>
        <row r="1182">
          <cell r="C1182" t="str">
            <v>GGF8281-C3</v>
          </cell>
        </row>
        <row r="1185">
          <cell r="C1185" t="str">
            <v>GGF9183-C1</v>
          </cell>
        </row>
        <row r="1186">
          <cell r="C1186" t="str">
            <v>GGF9183-C2</v>
          </cell>
        </row>
        <row r="1187">
          <cell r="C1187" t="str">
            <v>GGF9183-C3</v>
          </cell>
        </row>
        <row r="1191">
          <cell r="C1191" t="str">
            <v>MUN 373-REORDER</v>
          </cell>
        </row>
        <row r="1192">
          <cell r="C1192" t="str">
            <v>GMUN069-REORDER</v>
          </cell>
        </row>
        <row r="1193">
          <cell r="C1193" t="str">
            <v>GMUN074-REORDER</v>
          </cell>
        </row>
        <row r="1194">
          <cell r="C1194" t="str">
            <v>MUN 375-REORDER</v>
          </cell>
        </row>
        <row r="1195">
          <cell r="C1195" t="str">
            <v>MUN 385-REORDER</v>
          </cell>
        </row>
        <row r="1196">
          <cell r="C1196" t="str">
            <v>MUN 404-REORDER</v>
          </cell>
        </row>
        <row r="1197">
          <cell r="C1197" t="str">
            <v>MUN 398-REORDER</v>
          </cell>
        </row>
        <row r="1198">
          <cell r="C1198" t="str">
            <v>GMUN097</v>
          </cell>
        </row>
        <row r="1199">
          <cell r="C1199" t="str">
            <v>GMUN095</v>
          </cell>
        </row>
        <row r="1200">
          <cell r="C1200" t="str">
            <v>GMUN082</v>
          </cell>
        </row>
        <row r="1201">
          <cell r="C1201" t="str">
            <v>GMUN096</v>
          </cell>
        </row>
        <row r="1202">
          <cell r="C1202" t="str">
            <v>MUN 472</v>
          </cell>
        </row>
        <row r="1203">
          <cell r="C1203" t="str">
            <v>MUN 473</v>
          </cell>
        </row>
        <row r="1204">
          <cell r="C1204" t="str">
            <v>MUN 471</v>
          </cell>
        </row>
        <row r="1205">
          <cell r="C1205" t="str">
            <v>MUN 466</v>
          </cell>
        </row>
        <row r="1206">
          <cell r="C1206" t="str">
            <v>MUN 420</v>
          </cell>
        </row>
        <row r="1207">
          <cell r="C1207" t="str">
            <v>MUN 419</v>
          </cell>
        </row>
        <row r="1208">
          <cell r="C1208" t="str">
            <v>MUN 423</v>
          </cell>
        </row>
        <row r="1211">
          <cell r="C1211" t="str">
            <v>TTM0653-C1</v>
          </cell>
        </row>
        <row r="1212">
          <cell r="C1212" t="str">
            <v>TTM0653-C2</v>
          </cell>
        </row>
        <row r="1213">
          <cell r="C1213" t="str">
            <v>TTM0653-C3</v>
          </cell>
        </row>
        <row r="1214">
          <cell r="C1214" t="str">
            <v>TTM0669-C1</v>
          </cell>
        </row>
        <row r="1215">
          <cell r="C1215" t="str">
            <v>TTM0669-C2</v>
          </cell>
        </row>
        <row r="1216">
          <cell r="C1216" t="str">
            <v>TTM0669-C3</v>
          </cell>
        </row>
        <row r="1217">
          <cell r="C1217" t="str">
            <v>TTM0669-C4</v>
          </cell>
        </row>
        <row r="1218">
          <cell r="C1218" t="str">
            <v>TSM0077-C1</v>
          </cell>
        </row>
        <row r="1219">
          <cell r="C1219" t="str">
            <v>TSM0077-C2</v>
          </cell>
        </row>
        <row r="1220">
          <cell r="C1220" t="str">
            <v>TSM0077-C3</v>
          </cell>
        </row>
        <row r="1221">
          <cell r="C1221" t="str">
            <v>TTM0647-C1</v>
          </cell>
        </row>
        <row r="1222">
          <cell r="C1222" t="str">
            <v>TTM0647-C2</v>
          </cell>
        </row>
        <row r="1223">
          <cell r="C1223" t="str">
            <v>TTM0647-C3</v>
          </cell>
        </row>
        <row r="1224">
          <cell r="C1224" t="str">
            <v>TTM0647-C4</v>
          </cell>
        </row>
        <row r="1225">
          <cell r="C1225" t="str">
            <v>TTM0661-C1</v>
          </cell>
        </row>
        <row r="1226">
          <cell r="C1226" t="str">
            <v>TTM0661-C2</v>
          </cell>
        </row>
        <row r="1227">
          <cell r="C1227" t="str">
            <v>TTM0780</v>
          </cell>
        </row>
        <row r="1228">
          <cell r="C1228" t="str">
            <v>TTM0665-C1</v>
          </cell>
        </row>
        <row r="1229">
          <cell r="C1229" t="str">
            <v>TTM0665-C2</v>
          </cell>
        </row>
        <row r="1230">
          <cell r="C1230" t="str">
            <v>TTM0666-C1</v>
          </cell>
        </row>
        <row r="1231">
          <cell r="C1231" t="str">
            <v>TTM0666-C2</v>
          </cell>
        </row>
        <row r="1232">
          <cell r="C1232" t="str">
            <v>TTM0668-C1</v>
          </cell>
        </row>
        <row r="1233">
          <cell r="C1233" t="str">
            <v>TTM0668-C2</v>
          </cell>
        </row>
        <row r="1234">
          <cell r="C1234" t="str">
            <v>TTM0668-C3</v>
          </cell>
        </row>
        <row r="1235">
          <cell r="C1235" t="str">
            <v>WKL0260-C1</v>
          </cell>
        </row>
        <row r="1236">
          <cell r="C1236" t="str">
            <v>WKL0260-C2</v>
          </cell>
        </row>
        <row r="1237">
          <cell r="C1237" t="str">
            <v>PAL0342 SUMMER-C1</v>
          </cell>
        </row>
        <row r="1238">
          <cell r="C1238" t="str">
            <v>PAL0342 SUMMER-C2</v>
          </cell>
        </row>
        <row r="1239">
          <cell r="C1239" t="str">
            <v>PAL0342 SUMMER-C3</v>
          </cell>
        </row>
        <row r="1240">
          <cell r="C1240" t="str">
            <v>PAL0342 SUMMER-C4</v>
          </cell>
        </row>
        <row r="1241">
          <cell r="C1241" t="str">
            <v>FTL0222-C1</v>
          </cell>
        </row>
        <row r="1242">
          <cell r="C1242" t="str">
            <v>FTL0222-C2</v>
          </cell>
        </row>
        <row r="1243">
          <cell r="C1243" t="str">
            <v>FTL0221-C1</v>
          </cell>
        </row>
        <row r="1244">
          <cell r="C1244" t="str">
            <v>FTL0221-C2</v>
          </cell>
        </row>
        <row r="1245">
          <cell r="C1245" t="str">
            <v>FTL0221-C3</v>
          </cell>
        </row>
        <row r="1246">
          <cell r="C1246" t="str">
            <v>WKM0408-C1</v>
          </cell>
        </row>
        <row r="1247">
          <cell r="C1247" t="str">
            <v>WKM0408-C2</v>
          </cell>
        </row>
        <row r="1248">
          <cell r="C1248" t="str">
            <v>FTM0246-C1</v>
          </cell>
        </row>
        <row r="1249">
          <cell r="C1249" t="str">
            <v>FTM0246-C2</v>
          </cell>
        </row>
        <row r="1250">
          <cell r="C1250" t="str">
            <v>FTM0246-C3</v>
          </cell>
        </row>
        <row r="1251">
          <cell r="C1251" t="str">
            <v>FTM0245-C1</v>
          </cell>
        </row>
        <row r="1252">
          <cell r="C1252" t="str">
            <v>FTM0245-C2</v>
          </cell>
        </row>
        <row r="1253">
          <cell r="C1253" t="str">
            <v>TTM0720-C1</v>
          </cell>
        </row>
        <row r="1254">
          <cell r="C1254" t="str">
            <v>TTM0720-C2</v>
          </cell>
        </row>
        <row r="1255">
          <cell r="C1255" t="str">
            <v>TTM0720-C3</v>
          </cell>
        </row>
        <row r="1256">
          <cell r="C1256" t="str">
            <v>TTM0720-C4</v>
          </cell>
        </row>
        <row r="1257">
          <cell r="C1257" t="str">
            <v>TTM0720-C5</v>
          </cell>
        </row>
        <row r="1258">
          <cell r="C1258" t="str">
            <v>TTM0720-C6</v>
          </cell>
        </row>
        <row r="1259">
          <cell r="C1259" t="str">
            <v>TTM0720-C7</v>
          </cell>
        </row>
        <row r="1260">
          <cell r="C1260" t="str">
            <v>MWM0100-C1</v>
          </cell>
        </row>
        <row r="1261">
          <cell r="C1261" t="str">
            <v>MWM0100-C2</v>
          </cell>
        </row>
        <row r="1262">
          <cell r="C1262" t="str">
            <v>MWM0100-C3</v>
          </cell>
        </row>
        <row r="1263">
          <cell r="C1263" t="str">
            <v>MWM0101-C1</v>
          </cell>
        </row>
        <row r="1264">
          <cell r="C1264" t="str">
            <v>MWM0101-C2</v>
          </cell>
        </row>
        <row r="1265">
          <cell r="C1265" t="str">
            <v>MWM0101-C3</v>
          </cell>
        </row>
        <row r="1266">
          <cell r="C1266" t="str">
            <v>TSM0064-C1</v>
          </cell>
        </row>
        <row r="1267">
          <cell r="C1267" t="str">
            <v>TSM0064-C2</v>
          </cell>
        </row>
        <row r="1268">
          <cell r="C1268" t="str">
            <v>TSM0064-C3</v>
          </cell>
        </row>
        <row r="1269">
          <cell r="C1269" t="str">
            <v>TSM0064-C4</v>
          </cell>
        </row>
        <row r="1270">
          <cell r="C1270" t="str">
            <v>TSM0064-C5</v>
          </cell>
        </row>
        <row r="1271">
          <cell r="C1271" t="str">
            <v>TSM0064-C6</v>
          </cell>
        </row>
        <row r="1272">
          <cell r="C1272" t="str">
            <v>SKL0166-C1</v>
          </cell>
        </row>
        <row r="1273">
          <cell r="C1273" t="str">
            <v>SKL0166-C2</v>
          </cell>
        </row>
        <row r="1274">
          <cell r="C1274" t="str">
            <v>SKL0166-C3</v>
          </cell>
        </row>
        <row r="1275">
          <cell r="C1275" t="str">
            <v>TTM0606-C1</v>
          </cell>
        </row>
        <row r="1276">
          <cell r="C1276" t="str">
            <v>TTM0606-C2</v>
          </cell>
        </row>
        <row r="1277">
          <cell r="C1277" t="str">
            <v>TTM0606-C3</v>
          </cell>
        </row>
        <row r="1278">
          <cell r="C1278" t="str">
            <v>TTM0606-C4</v>
          </cell>
        </row>
        <row r="1279">
          <cell r="C1279" t="str">
            <v>TTM0606-C5</v>
          </cell>
        </row>
        <row r="1280">
          <cell r="C1280" t="str">
            <v>TTM0606-C6</v>
          </cell>
        </row>
        <row r="1281">
          <cell r="C1281" t="str">
            <v>DRL0306-C1</v>
          </cell>
        </row>
        <row r="1282">
          <cell r="C1282" t="str">
            <v>DRL0306-C2</v>
          </cell>
        </row>
        <row r="1283">
          <cell r="C1283" t="str">
            <v>DRL0306-C3</v>
          </cell>
        </row>
        <row r="1284">
          <cell r="C1284" t="str">
            <v>DRL0306-C4</v>
          </cell>
        </row>
        <row r="1285">
          <cell r="C1285" t="str">
            <v>DRL0306-C5</v>
          </cell>
        </row>
        <row r="1286">
          <cell r="C1286" t="str">
            <v>DRL0307-C1</v>
          </cell>
        </row>
        <row r="1287">
          <cell r="C1287" t="str">
            <v>DRL0307-C2</v>
          </cell>
        </row>
        <row r="1288">
          <cell r="C1288" t="str">
            <v>TSL0192-C1</v>
          </cell>
        </row>
        <row r="1289">
          <cell r="C1289" t="str">
            <v>TSL0192-C2</v>
          </cell>
        </row>
        <row r="1290">
          <cell r="C1290" t="str">
            <v>TSL0192-C3</v>
          </cell>
        </row>
        <row r="1291">
          <cell r="C1291" t="str">
            <v>TSL0192-C4</v>
          </cell>
        </row>
        <row r="1292">
          <cell r="C1292" t="str">
            <v>TSL0168-C1</v>
          </cell>
        </row>
        <row r="1293">
          <cell r="C1293" t="str">
            <v>TSL0168-C2</v>
          </cell>
        </row>
        <row r="1294">
          <cell r="C1294" t="str">
            <v>TSL0168-C3</v>
          </cell>
        </row>
        <row r="1295">
          <cell r="C1295" t="str">
            <v>TSL0168-C4</v>
          </cell>
        </row>
        <row r="1296">
          <cell r="C1296" t="str">
            <v>TSL0168-C5</v>
          </cell>
        </row>
        <row r="1297">
          <cell r="C1297" t="str">
            <v>TTL0415-C1</v>
          </cell>
        </row>
        <row r="1298">
          <cell r="C1298" t="str">
            <v>TTL0415-C2</v>
          </cell>
        </row>
        <row r="1299">
          <cell r="C1299" t="str">
            <v>TTL0415-C3</v>
          </cell>
        </row>
        <row r="1300">
          <cell r="C1300" t="str">
            <v>TTL0415-C4</v>
          </cell>
        </row>
        <row r="1301">
          <cell r="C1301" t="str">
            <v>TTL0415-C5</v>
          </cell>
        </row>
        <row r="1302">
          <cell r="C1302" t="str">
            <v>PAL0334-C1</v>
          </cell>
        </row>
        <row r="1303">
          <cell r="C1303" t="str">
            <v>PAL0334-C2</v>
          </cell>
        </row>
        <row r="1304">
          <cell r="C1304" t="str">
            <v>SKL0149-C1</v>
          </cell>
        </row>
        <row r="1305">
          <cell r="C1305" t="str">
            <v>SKL0149-C2</v>
          </cell>
        </row>
        <row r="1306">
          <cell r="C1306" t="str">
            <v>DRL0262-C1</v>
          </cell>
        </row>
        <row r="1307">
          <cell r="C1307" t="str">
            <v>DRL0262-C2</v>
          </cell>
        </row>
        <row r="1308">
          <cell r="C1308" t="str">
            <v>DRL0262-C3</v>
          </cell>
        </row>
        <row r="1309">
          <cell r="C1309" t="str">
            <v>TTL0365-C1</v>
          </cell>
        </row>
        <row r="1310">
          <cell r="C1310" t="str">
            <v>TTL0365-C2</v>
          </cell>
        </row>
        <row r="1311">
          <cell r="C1311" t="str">
            <v>TTL0365-C3</v>
          </cell>
        </row>
        <row r="1312">
          <cell r="C1312" t="str">
            <v>TTL0365-C4</v>
          </cell>
        </row>
        <row r="1313">
          <cell r="C1313" t="str">
            <v>TTL0350-C1</v>
          </cell>
        </row>
        <row r="1314">
          <cell r="C1314" t="str">
            <v>TTL0350-C2</v>
          </cell>
        </row>
        <row r="1315">
          <cell r="C1315" t="str">
            <v>TTL0350-C3</v>
          </cell>
        </row>
        <row r="1316">
          <cell r="C1316" t="str">
            <v>TTL0350-C4</v>
          </cell>
        </row>
        <row r="1317">
          <cell r="C1317" t="str">
            <v>TTL0350-C5</v>
          </cell>
        </row>
        <row r="1318">
          <cell r="C1318" t="str">
            <v>FTM0294-C1</v>
          </cell>
        </row>
        <row r="1319">
          <cell r="C1319" t="str">
            <v>FTM0294-C2</v>
          </cell>
        </row>
        <row r="1320">
          <cell r="C1320" t="str">
            <v>FTM0294-C3</v>
          </cell>
        </row>
        <row r="1321">
          <cell r="C1321" t="str">
            <v>FTM0294-C4</v>
          </cell>
        </row>
        <row r="1322">
          <cell r="C1322" t="str">
            <v>FTM0256</v>
          </cell>
        </row>
        <row r="1343">
          <cell r="C1343" t="str">
            <v>Style</v>
          </cell>
        </row>
        <row r="1346">
          <cell r="C1346" t="str">
            <v>HERITAGE TEE -C1</v>
          </cell>
        </row>
        <row r="1347">
          <cell r="C1347" t="str">
            <v>HERITAGE TEE -C2</v>
          </cell>
        </row>
        <row r="1348">
          <cell r="C1348" t="str">
            <v>HISTORY TEE-C1</v>
          </cell>
        </row>
        <row r="1349">
          <cell r="C1349" t="str">
            <v>HISTORY TEE-C2</v>
          </cell>
        </row>
        <row r="1350">
          <cell r="C1350" t="str">
            <v>PORTRAIT TEE-C1</v>
          </cell>
        </row>
        <row r="1351">
          <cell r="C1351" t="str">
            <v>PORTRAIT TEE-C2</v>
          </cell>
        </row>
        <row r="1352">
          <cell r="C1352" t="str">
            <v>ORIGINAL LOGO TEE-C1</v>
          </cell>
        </row>
        <row r="1353">
          <cell r="C1353" t="str">
            <v>ORIGINAL LOGO TEE-C2</v>
          </cell>
        </row>
        <row r="1354">
          <cell r="C1354" t="str">
            <v>ORIGINAL LOGO TEE-C3</v>
          </cell>
        </row>
        <row r="1355">
          <cell r="C1355" t="str">
            <v>DUNSTONE-C1</v>
          </cell>
        </row>
        <row r="1356">
          <cell r="C1356" t="str">
            <v>DUNSTONE-C2</v>
          </cell>
        </row>
        <row r="1357">
          <cell r="C1357" t="str">
            <v>DUNSTONE-C3</v>
          </cell>
        </row>
        <row r="1358">
          <cell r="C1358" t="str">
            <v>FAIRFAX HOOD-C1</v>
          </cell>
        </row>
        <row r="1359">
          <cell r="C1359" t="str">
            <v>FAIRFAX HOOD-C2</v>
          </cell>
        </row>
        <row r="1360">
          <cell r="C1360" t="str">
            <v>FAIRFAX HOOD-C3</v>
          </cell>
        </row>
        <row r="1361">
          <cell r="C1361" t="str">
            <v>BOXFORD-C1</v>
          </cell>
        </row>
        <row r="1362">
          <cell r="C1362" t="str">
            <v>BOXFORD-C2</v>
          </cell>
        </row>
        <row r="1363">
          <cell r="C1363" t="str">
            <v>BOXFORD-C3</v>
          </cell>
        </row>
        <row r="1364">
          <cell r="C1364" t="str">
            <v>BIG BEAR- C1</v>
          </cell>
        </row>
        <row r="1365">
          <cell r="C1365" t="str">
            <v>BIG BEAR- C2</v>
          </cell>
        </row>
        <row r="1367">
          <cell r="C1367" t="str">
            <v>1212-C1</v>
          </cell>
        </row>
        <row r="1368">
          <cell r="C1368" t="str">
            <v>1212-C2</v>
          </cell>
        </row>
        <row r="1369">
          <cell r="C1369" t="str">
            <v>1212-C3</v>
          </cell>
        </row>
        <row r="1370">
          <cell r="C1370" t="str">
            <v>1218-C1</v>
          </cell>
        </row>
        <row r="1371">
          <cell r="C1371" t="str">
            <v>1218-C2</v>
          </cell>
        </row>
        <row r="1372">
          <cell r="C1372" t="str">
            <v>2146-C1</v>
          </cell>
        </row>
        <row r="1373">
          <cell r="C1373" t="str">
            <v>2146-C2</v>
          </cell>
        </row>
        <row r="1374">
          <cell r="C1374" t="str">
            <v>2146-C3</v>
          </cell>
        </row>
        <row r="1375">
          <cell r="C1375" t="str">
            <v>3326A-C1</v>
          </cell>
        </row>
        <row r="1376">
          <cell r="C1376" t="str">
            <v>3326A-C2</v>
          </cell>
        </row>
        <row r="1377">
          <cell r="C1377" t="str">
            <v>3328A-C1</v>
          </cell>
        </row>
        <row r="1378">
          <cell r="C1378" t="str">
            <v>3328A-C2</v>
          </cell>
        </row>
        <row r="1379">
          <cell r="C1379" t="str">
            <v>3329A-C1</v>
          </cell>
        </row>
        <row r="1380">
          <cell r="C1380" t="str">
            <v>7087-C1</v>
          </cell>
        </row>
        <row r="1381">
          <cell r="C1381" t="str">
            <v>3330A-C1</v>
          </cell>
        </row>
        <row r="1382">
          <cell r="C1382" t="str">
            <v>3330A-C2</v>
          </cell>
        </row>
        <row r="1383">
          <cell r="C1383" t="str">
            <v>6080A</v>
          </cell>
        </row>
        <row r="1384">
          <cell r="C1384" t="str">
            <v>6080B</v>
          </cell>
        </row>
        <row r="1385">
          <cell r="C1385" t="str">
            <v>6081A-C1</v>
          </cell>
        </row>
        <row r="1386">
          <cell r="C1386" t="str">
            <v>6081A-C2</v>
          </cell>
        </row>
        <row r="1387">
          <cell r="C1387" t="str">
            <v>6081B-C1</v>
          </cell>
        </row>
        <row r="1388">
          <cell r="C1388" t="str">
            <v>6081B-C2</v>
          </cell>
        </row>
        <row r="1389">
          <cell r="C1389">
            <v>7087</v>
          </cell>
        </row>
        <row r="1390">
          <cell r="C1390" t="str">
            <v>1212B-C1</v>
          </cell>
        </row>
        <row r="1391">
          <cell r="C1391" t="str">
            <v>1212B-C2</v>
          </cell>
        </row>
        <row r="1392">
          <cell r="C1392" t="str">
            <v>1212B-C3</v>
          </cell>
        </row>
        <row r="1395">
          <cell r="C1395" t="str">
            <v>TSL0176-C1</v>
          </cell>
        </row>
        <row r="1396">
          <cell r="C1396" t="str">
            <v>TSL0176-C2</v>
          </cell>
        </row>
        <row r="1397">
          <cell r="C1397" t="str">
            <v>TSL0176-C3</v>
          </cell>
        </row>
        <row r="1398">
          <cell r="C1398" t="str">
            <v>TSL0176-C4</v>
          </cell>
        </row>
        <row r="1399">
          <cell r="C1399" t="str">
            <v>TTL0387-C1</v>
          </cell>
        </row>
        <row r="1400">
          <cell r="C1400" t="str">
            <v>TTB0158-C1</v>
          </cell>
        </row>
        <row r="1401">
          <cell r="C1401" t="str">
            <v>TTB0158-C2</v>
          </cell>
        </row>
        <row r="1402">
          <cell r="C1402" t="str">
            <v>TTB0158-C3</v>
          </cell>
        </row>
        <row r="1403">
          <cell r="C1403" t="str">
            <v>TTB0158-C4</v>
          </cell>
        </row>
        <row r="1404">
          <cell r="C1404" t="str">
            <v>TTR0075-C1</v>
          </cell>
        </row>
        <row r="1405">
          <cell r="C1405" t="str">
            <v>TTR0075-C2</v>
          </cell>
        </row>
        <row r="1406">
          <cell r="C1406" t="str">
            <v>TTR0075-C3</v>
          </cell>
        </row>
        <row r="1407">
          <cell r="C1407" t="str">
            <v>TTM0718-C1</v>
          </cell>
        </row>
        <row r="1408">
          <cell r="C1408" t="str">
            <v>TTM0718-C2</v>
          </cell>
        </row>
        <row r="1409">
          <cell r="C1409" t="str">
            <v>TTM0718-C3</v>
          </cell>
        </row>
        <row r="1410">
          <cell r="C1410" t="str">
            <v>TTM0718-C4</v>
          </cell>
        </row>
        <row r="1411">
          <cell r="C1411" t="str">
            <v>TTM0718-C5</v>
          </cell>
        </row>
        <row r="1412">
          <cell r="C1412" t="str">
            <v>TTB0149-C1</v>
          </cell>
        </row>
        <row r="1413">
          <cell r="C1413" t="str">
            <v>TTB0149-C2</v>
          </cell>
        </row>
        <row r="1414">
          <cell r="C1414" t="str">
            <v>TTB0149-C3</v>
          </cell>
        </row>
        <row r="1415">
          <cell r="C1415" t="str">
            <v>TTR0078-C1</v>
          </cell>
        </row>
        <row r="1416">
          <cell r="C1416" t="str">
            <v>TTR0078-C2</v>
          </cell>
        </row>
        <row r="1417">
          <cell r="C1417" t="str">
            <v>TTB0155-C1</v>
          </cell>
        </row>
        <row r="1418">
          <cell r="C1418" t="str">
            <v>TTB0155-C2</v>
          </cell>
        </row>
        <row r="1419">
          <cell r="C1419" t="str">
            <v>TTB0155-C3</v>
          </cell>
        </row>
        <row r="1420">
          <cell r="C1420" t="str">
            <v>TTR0072-C1</v>
          </cell>
        </row>
        <row r="1421">
          <cell r="C1421" t="str">
            <v>TTR0072-C2</v>
          </cell>
        </row>
        <row r="1422">
          <cell r="C1422" t="str">
            <v>TTR0072-C3</v>
          </cell>
        </row>
        <row r="1423">
          <cell r="C1423" t="str">
            <v>TTM0673-C1</v>
          </cell>
        </row>
        <row r="1424">
          <cell r="C1424" t="str">
            <v>TTM0673-C2</v>
          </cell>
        </row>
        <row r="1425">
          <cell r="C1425" t="str">
            <v>TTM0657-C1</v>
          </cell>
        </row>
        <row r="1426">
          <cell r="C1426" t="str">
            <v>TTM0657-C2</v>
          </cell>
        </row>
        <row r="1427">
          <cell r="C1427" t="str">
            <v>TTM0475-C1</v>
          </cell>
        </row>
        <row r="1428">
          <cell r="C1428" t="str">
            <v>TTM0475-C2</v>
          </cell>
        </row>
        <row r="1429">
          <cell r="C1429" t="str">
            <v>TTM0475-C3</v>
          </cell>
        </row>
        <row r="1430">
          <cell r="C1430" t="str">
            <v>TTM0475-C4</v>
          </cell>
        </row>
        <row r="1431">
          <cell r="C1431" t="str">
            <v>TTM0475-C5</v>
          </cell>
        </row>
        <row r="1432">
          <cell r="C1432" t="str">
            <v>TTM0656-C1</v>
          </cell>
        </row>
        <row r="1433">
          <cell r="C1433" t="str">
            <v>TTM0656-C2</v>
          </cell>
        </row>
        <row r="1434">
          <cell r="C1434" t="str">
            <v>TTM0656-C3</v>
          </cell>
        </row>
        <row r="1435">
          <cell r="C1435" t="str">
            <v>TTB0163-C1</v>
          </cell>
        </row>
        <row r="1436">
          <cell r="C1436" t="str">
            <v>TTB0163-C2</v>
          </cell>
        </row>
        <row r="1437">
          <cell r="C1437" t="str">
            <v>TTR0081-C1</v>
          </cell>
        </row>
        <row r="1438">
          <cell r="C1438" t="str">
            <v>TTR0081-C2</v>
          </cell>
        </row>
        <row r="1439">
          <cell r="C1439" t="str">
            <v>TSM0093-C1</v>
          </cell>
        </row>
        <row r="1440">
          <cell r="C1440" t="str">
            <v>TSM0093-C2</v>
          </cell>
        </row>
        <row r="1441">
          <cell r="C1441" t="str">
            <v>TTM0778-C1</v>
          </cell>
        </row>
        <row r="1442">
          <cell r="C1442" t="str">
            <v>TTM0778-C2</v>
          </cell>
        </row>
        <row r="1443">
          <cell r="C1443" t="str">
            <v>TTM0778-C3</v>
          </cell>
        </row>
        <row r="1444">
          <cell r="C1444" t="str">
            <v>TTM0778-C4</v>
          </cell>
        </row>
        <row r="1445">
          <cell r="C1445" t="str">
            <v>TTR0091-C1</v>
          </cell>
        </row>
        <row r="1446">
          <cell r="C1446" t="str">
            <v>TTR0091-C2</v>
          </cell>
        </row>
        <row r="1447">
          <cell r="C1447" t="str">
            <v>TTR0091-C3</v>
          </cell>
        </row>
        <row r="1448">
          <cell r="C1448" t="str">
            <v>TTM0779</v>
          </cell>
        </row>
        <row r="1449">
          <cell r="C1449" t="str">
            <v>PAL0395-C1</v>
          </cell>
        </row>
        <row r="1450">
          <cell r="C1450" t="str">
            <v>PAL0395-C2</v>
          </cell>
        </row>
        <row r="1451">
          <cell r="C1451" t="str">
            <v>PAL0395-C3</v>
          </cell>
        </row>
        <row r="1452">
          <cell r="C1452" t="str">
            <v>PAL0395-C4</v>
          </cell>
        </row>
        <row r="1453">
          <cell r="C1453" t="str">
            <v>PAL0395-C5</v>
          </cell>
        </row>
        <row r="1454">
          <cell r="C1454" t="str">
            <v>DRL0308-C1</v>
          </cell>
        </row>
        <row r="1455">
          <cell r="C1455" t="str">
            <v>DRL0308-C2</v>
          </cell>
        </row>
        <row r="1456">
          <cell r="C1456" t="str">
            <v>DRL0308-C3</v>
          </cell>
        </row>
        <row r="1457">
          <cell r="C1457" t="str">
            <v>DRL0308-C4</v>
          </cell>
        </row>
        <row r="1458">
          <cell r="C1458" t="str">
            <v>DRL0308-C5</v>
          </cell>
        </row>
        <row r="1459">
          <cell r="C1459" t="str">
            <v>DRL0308-C6</v>
          </cell>
        </row>
        <row r="1460">
          <cell r="C1460" t="str">
            <v>DRL0308-C7</v>
          </cell>
        </row>
        <row r="1461">
          <cell r="C1461" t="str">
            <v>DRL0310-C1</v>
          </cell>
        </row>
        <row r="1462">
          <cell r="C1462" t="str">
            <v>DRL0310-C2</v>
          </cell>
        </row>
        <row r="1463">
          <cell r="C1463" t="str">
            <v>DRL0310-C3</v>
          </cell>
        </row>
        <row r="1464">
          <cell r="C1464" t="str">
            <v>DRL0310-C4</v>
          </cell>
        </row>
        <row r="1465">
          <cell r="C1465" t="str">
            <v>DRL0309-C1</v>
          </cell>
        </row>
        <row r="1466">
          <cell r="C1466" t="str">
            <v>DRL0309-C2</v>
          </cell>
        </row>
        <row r="1467">
          <cell r="C1467" t="str">
            <v>DRL0309-C3</v>
          </cell>
        </row>
        <row r="1468">
          <cell r="C1468" t="str">
            <v>FSL0243-C1</v>
          </cell>
        </row>
        <row r="1469">
          <cell r="C1469" t="str">
            <v>FSL0243-C2</v>
          </cell>
        </row>
        <row r="1470">
          <cell r="C1470" t="str">
            <v>FSL0243-C3</v>
          </cell>
        </row>
        <row r="1471">
          <cell r="C1471" t="str">
            <v>FSL0243-C4</v>
          </cell>
        </row>
        <row r="1472">
          <cell r="C1472" t="str">
            <v>FSL0243-C5</v>
          </cell>
        </row>
        <row r="1473">
          <cell r="C1473" t="str">
            <v>TSL0193-C1</v>
          </cell>
        </row>
        <row r="1474">
          <cell r="C1474" t="str">
            <v>TSL0193-C2</v>
          </cell>
        </row>
        <row r="1475">
          <cell r="C1475" t="str">
            <v>TSL0193-C3</v>
          </cell>
        </row>
        <row r="1476">
          <cell r="C1476" t="str">
            <v>TSL0193-C4</v>
          </cell>
        </row>
        <row r="1477">
          <cell r="C1477" t="str">
            <v>TSL0193-C5</v>
          </cell>
        </row>
        <row r="1478">
          <cell r="C1478" t="str">
            <v>TTL0416-C1</v>
          </cell>
        </row>
        <row r="1479">
          <cell r="C1479" t="str">
            <v>TTL0416-C2</v>
          </cell>
        </row>
        <row r="1480">
          <cell r="C1480" t="str">
            <v>TTL0416-C3</v>
          </cell>
        </row>
        <row r="1481">
          <cell r="C1481" t="str">
            <v>TTL0416-C4</v>
          </cell>
        </row>
        <row r="1482">
          <cell r="C1482" t="str">
            <v>TTL0416-C5</v>
          </cell>
        </row>
        <row r="1483">
          <cell r="C1483" t="str">
            <v>TTL0416-C6</v>
          </cell>
        </row>
        <row r="1484">
          <cell r="C1484" t="str">
            <v>TTL0416-C7</v>
          </cell>
        </row>
        <row r="1485">
          <cell r="C1485" t="str">
            <v>TTL0416-C8</v>
          </cell>
        </row>
        <row r="1486">
          <cell r="C1486" t="str">
            <v>TSM0076-C1</v>
          </cell>
        </row>
        <row r="1487">
          <cell r="C1487" t="str">
            <v>TSM0076-C2</v>
          </cell>
        </row>
        <row r="1488">
          <cell r="C1488" t="str">
            <v>TSM0076-C3</v>
          </cell>
        </row>
        <row r="1489">
          <cell r="C1489" t="str">
            <v>TSM0076-C4</v>
          </cell>
        </row>
        <row r="1490">
          <cell r="C1490" t="str">
            <v>TSM0076-C5</v>
          </cell>
        </row>
        <row r="1491">
          <cell r="C1491" t="str">
            <v>TSM0076-C6</v>
          </cell>
        </row>
        <row r="1492">
          <cell r="C1492" t="str">
            <v>TTM0723-C1</v>
          </cell>
        </row>
        <row r="1493">
          <cell r="C1493" t="str">
            <v>TTM0723-C2</v>
          </cell>
        </row>
        <row r="1494">
          <cell r="C1494" t="str">
            <v>TTM0723-C3</v>
          </cell>
        </row>
        <row r="1495">
          <cell r="C1495" t="str">
            <v>TTM0723-C4</v>
          </cell>
        </row>
        <row r="1496">
          <cell r="C1496" t="str">
            <v>TTM0723-C5</v>
          </cell>
        </row>
        <row r="1497">
          <cell r="C1497" t="str">
            <v>TTM0723-C6</v>
          </cell>
        </row>
        <row r="1498">
          <cell r="C1498" t="str">
            <v>TTM0724-C1</v>
          </cell>
        </row>
        <row r="1499">
          <cell r="C1499" t="str">
            <v>TTM0724-C2</v>
          </cell>
        </row>
        <row r="1500">
          <cell r="C1500" t="str">
            <v>TTM0724-C3</v>
          </cell>
        </row>
        <row r="1501">
          <cell r="C1501" t="str">
            <v>TTM0724-C4</v>
          </cell>
        </row>
        <row r="1502">
          <cell r="C1502" t="str">
            <v>TTM0724-C5</v>
          </cell>
        </row>
        <row r="1503">
          <cell r="C1503" t="str">
            <v>TTM0725-C1</v>
          </cell>
        </row>
        <row r="1504">
          <cell r="C1504" t="str">
            <v>TTM0725-C2</v>
          </cell>
        </row>
        <row r="1505">
          <cell r="C1505" t="str">
            <v>TTM0725-C3</v>
          </cell>
        </row>
        <row r="1507">
          <cell r="C1507" t="str">
            <v>TTM0664-C1</v>
          </cell>
        </row>
        <row r="1508">
          <cell r="C1508" t="str">
            <v>TTM0664-C2</v>
          </cell>
        </row>
        <row r="1509">
          <cell r="C1509" t="str">
            <v>TTM0670-C1</v>
          </cell>
        </row>
        <row r="1510">
          <cell r="C1510" t="str">
            <v>TTM0670-C2</v>
          </cell>
        </row>
        <row r="1511">
          <cell r="C1511" t="str">
            <v>TTM0670-C3</v>
          </cell>
        </row>
        <row r="1512">
          <cell r="C1512" t="str">
            <v>TTB0157-C1</v>
          </cell>
        </row>
        <row r="1513">
          <cell r="C1513" t="str">
            <v>TTB0157-C2</v>
          </cell>
        </row>
        <row r="1514">
          <cell r="C1514" t="str">
            <v>TTR0074-C1</v>
          </cell>
        </row>
        <row r="1515">
          <cell r="C1515" t="str">
            <v>TTR0074-C2</v>
          </cell>
        </row>
        <row r="1516">
          <cell r="C1516" t="str">
            <v>TTM0667-C1</v>
          </cell>
        </row>
        <row r="1517">
          <cell r="C1517" t="str">
            <v>TTM0667-C2</v>
          </cell>
        </row>
        <row r="1518">
          <cell r="C1518" t="str">
            <v>TTM0644-C1</v>
          </cell>
        </row>
        <row r="1519">
          <cell r="C1519" t="str">
            <v>TSM0067-C1</v>
          </cell>
        </row>
        <row r="1520">
          <cell r="C1520" t="str">
            <v>TSM0067-C2</v>
          </cell>
        </row>
        <row r="1521">
          <cell r="C1521" t="str">
            <v>TSM0067-C3</v>
          </cell>
        </row>
        <row r="1522">
          <cell r="C1522" t="str">
            <v>TTM0643-C1</v>
          </cell>
        </row>
        <row r="1523">
          <cell r="C1523" t="str">
            <v>TTM0643-C2</v>
          </cell>
        </row>
        <row r="1524">
          <cell r="C1524" t="str">
            <v>TTM0654-C1</v>
          </cell>
        </row>
        <row r="1525">
          <cell r="C1525" t="str">
            <v>TTM0654-C2</v>
          </cell>
        </row>
        <row r="1526">
          <cell r="C1526" t="str">
            <v>TTM0654-C3</v>
          </cell>
        </row>
        <row r="1527">
          <cell r="C1527" t="str">
            <v>TTB0154-C1</v>
          </cell>
        </row>
        <row r="1528">
          <cell r="C1528" t="str">
            <v>TTB0154-C2</v>
          </cell>
        </row>
        <row r="1529">
          <cell r="C1529" t="str">
            <v>TTR0070-C1</v>
          </cell>
        </row>
        <row r="1530">
          <cell r="C1530" t="str">
            <v>TTR0070-C2</v>
          </cell>
        </row>
        <row r="1531">
          <cell r="C1531" t="str">
            <v>TTM0674-C1</v>
          </cell>
        </row>
        <row r="1532">
          <cell r="C1532" t="str">
            <v>TTM0674-C2</v>
          </cell>
        </row>
        <row r="1535">
          <cell r="C1535" t="str">
            <v>RM1127 W10-C1</v>
          </cell>
        </row>
        <row r="1536">
          <cell r="C1536" t="str">
            <v>RM1127 W10-C2</v>
          </cell>
        </row>
        <row r="1537">
          <cell r="C1537" t="str">
            <v>RM1127 W10-C3</v>
          </cell>
        </row>
        <row r="1538">
          <cell r="C1538" t="str">
            <v>RM1128 W10-C1</v>
          </cell>
        </row>
        <row r="1539">
          <cell r="C1539" t="str">
            <v>RM1128 W10-C2</v>
          </cell>
        </row>
        <row r="1540">
          <cell r="C1540" t="str">
            <v>RM1128 W10-C3</v>
          </cell>
        </row>
        <row r="1541">
          <cell r="C1541" t="str">
            <v>RM1143 W10-C1</v>
          </cell>
        </row>
        <row r="1542">
          <cell r="C1542" t="str">
            <v>RM1143 W10-C2</v>
          </cell>
        </row>
        <row r="1543">
          <cell r="C1543" t="str">
            <v>RM1143 W10-C3</v>
          </cell>
        </row>
        <row r="1544">
          <cell r="C1544" t="str">
            <v>RM1136W- W10-C1</v>
          </cell>
        </row>
        <row r="1545">
          <cell r="C1545" t="str">
            <v>RM1136W- W10-C2</v>
          </cell>
        </row>
        <row r="1546">
          <cell r="C1546" t="str">
            <v>RM1136W- W10-C3</v>
          </cell>
        </row>
        <row r="1547">
          <cell r="C1547" t="str">
            <v>RM1136W- W10-C4</v>
          </cell>
        </row>
        <row r="1548">
          <cell r="C1548" t="str">
            <v>RM1136 W10-C1</v>
          </cell>
        </row>
        <row r="1549">
          <cell r="C1549" t="str">
            <v>RM1136 W10-C2</v>
          </cell>
        </row>
        <row r="1550">
          <cell r="C1550" t="str">
            <v>RM1136 W10-C3</v>
          </cell>
        </row>
        <row r="1551">
          <cell r="C1551" t="str">
            <v>RM1136 W10-C4</v>
          </cell>
        </row>
        <row r="1552">
          <cell r="C1552" t="str">
            <v>RM1137W- W10-C1</v>
          </cell>
        </row>
        <row r="1553">
          <cell r="C1553" t="str">
            <v>RM1137W- W10-C2</v>
          </cell>
        </row>
        <row r="1554">
          <cell r="C1554" t="str">
            <v>RM1137W- W10-C3</v>
          </cell>
        </row>
        <row r="1555">
          <cell r="C1555" t="str">
            <v>RM1137W- W10-C4</v>
          </cell>
        </row>
        <row r="1556">
          <cell r="C1556" t="str">
            <v>RM1137 W10-C1</v>
          </cell>
        </row>
        <row r="1557">
          <cell r="C1557" t="str">
            <v>RM1137 W10-C2</v>
          </cell>
        </row>
        <row r="1558">
          <cell r="C1558" t="str">
            <v>RM1137 W10-C3</v>
          </cell>
        </row>
        <row r="1559">
          <cell r="C1559" t="str">
            <v>RM1137 W10-C4</v>
          </cell>
        </row>
        <row r="1560">
          <cell r="C1560" t="str">
            <v>RM1138W- W10-C1</v>
          </cell>
        </row>
        <row r="1561">
          <cell r="C1561" t="str">
            <v>RM1138W- W10-C2</v>
          </cell>
        </row>
        <row r="1562">
          <cell r="C1562" t="str">
            <v>RM1138W- W10-C3</v>
          </cell>
        </row>
        <row r="1563">
          <cell r="C1563" t="str">
            <v>RM1138W- W10-C4</v>
          </cell>
        </row>
        <row r="1564">
          <cell r="C1564" t="str">
            <v>RM1138 W10-C1</v>
          </cell>
        </row>
        <row r="1565">
          <cell r="C1565" t="str">
            <v>RM1138 W10-C2</v>
          </cell>
        </row>
        <row r="1566">
          <cell r="C1566" t="str">
            <v>RM1138 W10-C3</v>
          </cell>
        </row>
        <row r="1567">
          <cell r="C1567" t="str">
            <v>RM1138 W10-C4</v>
          </cell>
        </row>
        <row r="1568">
          <cell r="C1568" t="str">
            <v>RM2093 W10-C1</v>
          </cell>
        </row>
        <row r="1569">
          <cell r="C1569" t="str">
            <v>RM2093 W10-C2</v>
          </cell>
        </row>
        <row r="1570">
          <cell r="C1570" t="str">
            <v>RM2093 W10-C3</v>
          </cell>
        </row>
        <row r="1571">
          <cell r="C1571" t="str">
            <v>RM2094 W10-C1</v>
          </cell>
        </row>
        <row r="1572">
          <cell r="C1572" t="str">
            <v>RM2094 W10-C2</v>
          </cell>
        </row>
        <row r="1573">
          <cell r="C1573" t="str">
            <v>RM2094 W10-C3</v>
          </cell>
        </row>
        <row r="1574">
          <cell r="C1574" t="str">
            <v>RM2095 W10-C1</v>
          </cell>
        </row>
        <row r="1575">
          <cell r="C1575" t="str">
            <v>RM2095 W10-C2</v>
          </cell>
        </row>
        <row r="1576">
          <cell r="C1576" t="str">
            <v>RM2095 W10-C3</v>
          </cell>
        </row>
        <row r="1577">
          <cell r="C1577" t="str">
            <v>RM1145A W10-C1</v>
          </cell>
        </row>
        <row r="1578">
          <cell r="C1578" t="str">
            <v>RM1145A W10-C2</v>
          </cell>
        </row>
        <row r="1579">
          <cell r="C1579" t="str">
            <v>RM1145B W10-C1</v>
          </cell>
        </row>
        <row r="1580">
          <cell r="C1580" t="str">
            <v>RM1145B W10-C2</v>
          </cell>
        </row>
        <row r="1581">
          <cell r="C1581" t="str">
            <v>RM1145C W10-C1</v>
          </cell>
        </row>
        <row r="1582">
          <cell r="C1582" t="str">
            <v>RM1145D W10-C1</v>
          </cell>
        </row>
        <row r="1583">
          <cell r="C1583" t="str">
            <v>RM1145D W10-C2</v>
          </cell>
        </row>
        <row r="1584">
          <cell r="C1584" t="str">
            <v>RM1145E W10-C1</v>
          </cell>
        </row>
        <row r="1585">
          <cell r="C1585" t="str">
            <v>RM1145E W10-C2</v>
          </cell>
        </row>
        <row r="1586">
          <cell r="C1586" t="str">
            <v>RW1142A-C1</v>
          </cell>
        </row>
        <row r="1587">
          <cell r="C1587" t="str">
            <v>RW1142A-C2</v>
          </cell>
        </row>
        <row r="1588">
          <cell r="C1588" t="str">
            <v>RW1142C-C1</v>
          </cell>
        </row>
        <row r="1589">
          <cell r="C1589" t="str">
            <v>RW1142C-C2</v>
          </cell>
        </row>
        <row r="1590">
          <cell r="C1590" t="str">
            <v>RW1142E-C1</v>
          </cell>
        </row>
        <row r="1591">
          <cell r="C1591" t="str">
            <v>RW1142E-C2</v>
          </cell>
        </row>
        <row r="1592">
          <cell r="C1592" t="str">
            <v>RW1142F-C1</v>
          </cell>
        </row>
        <row r="1593">
          <cell r="C1593" t="str">
            <v>RW1142F-C2</v>
          </cell>
        </row>
        <row r="1594">
          <cell r="C1594" t="str">
            <v>RW1143-C1</v>
          </cell>
        </row>
        <row r="1595">
          <cell r="C1595" t="str">
            <v>RW1143-C2</v>
          </cell>
        </row>
        <row r="1596">
          <cell r="C1596" t="str">
            <v>RW1143-C3</v>
          </cell>
        </row>
        <row r="1597">
          <cell r="C1597" t="str">
            <v>RW1143-C4</v>
          </cell>
        </row>
        <row r="1617">
          <cell r="C1617" t="str">
            <v>Style</v>
          </cell>
        </row>
        <row r="1620">
          <cell r="C1620" t="str">
            <v>GMUN073 W10-REORDER</v>
          </cell>
        </row>
        <row r="1621">
          <cell r="C1621" t="str">
            <v>GMUN081 W10-REORDER</v>
          </cell>
        </row>
        <row r="1622">
          <cell r="C1622" t="str">
            <v>GMUN078 W10-REORDER</v>
          </cell>
        </row>
        <row r="1623">
          <cell r="C1623" t="str">
            <v>GMUN090 W10-REORDER</v>
          </cell>
        </row>
        <row r="1624">
          <cell r="C1624" t="str">
            <v>GMUN099 W10-REORDER</v>
          </cell>
        </row>
        <row r="1625">
          <cell r="C1625" t="str">
            <v>GMUN085 W10-REORDER</v>
          </cell>
        </row>
        <row r="1626">
          <cell r="C1626" t="str">
            <v>GMUN086 W10-REORDER</v>
          </cell>
        </row>
        <row r="1627">
          <cell r="C1627" t="str">
            <v>GMUN076 W10-REORDER</v>
          </cell>
        </row>
        <row r="1628">
          <cell r="C1628" t="str">
            <v>MINI 164 W10</v>
          </cell>
        </row>
        <row r="1629">
          <cell r="C1629" t="str">
            <v>MINI 171 W10</v>
          </cell>
        </row>
        <row r="1630">
          <cell r="C1630" t="str">
            <v>MINI 176B W10</v>
          </cell>
        </row>
        <row r="1631">
          <cell r="C1631" t="str">
            <v>MINI 175B W10</v>
          </cell>
        </row>
        <row r="1632">
          <cell r="C1632" t="str">
            <v>MINI 170 W10</v>
          </cell>
        </row>
        <row r="1633">
          <cell r="C1633" t="str">
            <v>MINI 167 W10</v>
          </cell>
        </row>
        <row r="1634">
          <cell r="C1634" t="str">
            <v>MINI 166 W10</v>
          </cell>
        </row>
        <row r="1635">
          <cell r="C1635" t="str">
            <v>MINI 165 W10</v>
          </cell>
        </row>
        <row r="1636">
          <cell r="C1636" t="str">
            <v>MINI139 W10</v>
          </cell>
        </row>
        <row r="1637">
          <cell r="C1637" t="str">
            <v>MINI137 W10</v>
          </cell>
        </row>
        <row r="1638">
          <cell r="C1638" t="str">
            <v>MINI130 W10</v>
          </cell>
        </row>
        <row r="1639">
          <cell r="C1639" t="str">
            <v>MINI160 W10</v>
          </cell>
        </row>
        <row r="1640">
          <cell r="C1640" t="str">
            <v>MINI156 W10</v>
          </cell>
        </row>
        <row r="1641">
          <cell r="C1641" t="str">
            <v>MINI143 W10</v>
          </cell>
        </row>
        <row r="1642">
          <cell r="C1642" t="str">
            <v>MINI175 W10</v>
          </cell>
        </row>
        <row r="1643">
          <cell r="C1643" t="str">
            <v>MINI138 W10</v>
          </cell>
        </row>
        <row r="1644">
          <cell r="C1644" t="str">
            <v>MINI142 W10</v>
          </cell>
        </row>
        <row r="1645">
          <cell r="C1645" t="str">
            <v>MINI157W10</v>
          </cell>
        </row>
        <row r="1646">
          <cell r="C1646" t="str">
            <v>MINI176 W10</v>
          </cell>
        </row>
        <row r="1647">
          <cell r="C1647" t="str">
            <v>MINI131 W10</v>
          </cell>
        </row>
        <row r="1648">
          <cell r="C1648" t="str">
            <v>MINI161 W10</v>
          </cell>
        </row>
        <row r="1649">
          <cell r="C1649" t="str">
            <v>MINI136 W10</v>
          </cell>
        </row>
        <row r="1650">
          <cell r="C1650" t="str">
            <v>MINI154 W10</v>
          </cell>
        </row>
        <row r="1651">
          <cell r="C1651" t="str">
            <v>MUN 377 W10</v>
          </cell>
        </row>
        <row r="1652">
          <cell r="C1652" t="str">
            <v>MUN 384 W10</v>
          </cell>
        </row>
        <row r="1653">
          <cell r="C1653" t="str">
            <v>MUN 387 W10</v>
          </cell>
        </row>
        <row r="1654">
          <cell r="C1654" t="str">
            <v>MUN 378 W10</v>
          </cell>
        </row>
        <row r="1655">
          <cell r="C1655" t="str">
            <v>MUN 424 W10</v>
          </cell>
        </row>
        <row r="1656">
          <cell r="C1656" t="str">
            <v>MUN 416 W10</v>
          </cell>
        </row>
        <row r="1657">
          <cell r="C1657" t="str">
            <v>MUN 395 W10</v>
          </cell>
        </row>
        <row r="1658">
          <cell r="C1658" t="str">
            <v>MUN 394 W10</v>
          </cell>
        </row>
        <row r="1659">
          <cell r="C1659" t="str">
            <v>MUN 422 W10</v>
          </cell>
        </row>
        <row r="1660">
          <cell r="C1660" t="str">
            <v>MUN 425 W10</v>
          </cell>
        </row>
        <row r="1661">
          <cell r="C1661" t="str">
            <v>MUN 397 W10</v>
          </cell>
        </row>
        <row r="1662">
          <cell r="C1662" t="str">
            <v>MUN 393 W10</v>
          </cell>
        </row>
        <row r="1663">
          <cell r="C1663" t="str">
            <v>MUN 363L W10</v>
          </cell>
        </row>
        <row r="1664">
          <cell r="C1664" t="str">
            <v>MUN 362L W10</v>
          </cell>
        </row>
        <row r="1665">
          <cell r="C1665" t="str">
            <v>MUN 403 W10</v>
          </cell>
        </row>
        <row r="1666">
          <cell r="C1666" t="str">
            <v>MUN 462- W10</v>
          </cell>
        </row>
        <row r="1667">
          <cell r="C1667" t="str">
            <v>MUN 468 W10</v>
          </cell>
        </row>
        <row r="1668">
          <cell r="C1668" t="str">
            <v>MUN 377B W10</v>
          </cell>
        </row>
        <row r="1669">
          <cell r="C1669" t="str">
            <v>GMUN069-REORDER</v>
          </cell>
        </row>
        <row r="1670">
          <cell r="C1670" t="str">
            <v>GMUN087 W10</v>
          </cell>
        </row>
        <row r="1674">
          <cell r="C1674" t="str">
            <v>GMUN089</v>
          </cell>
        </row>
        <row r="1675">
          <cell r="C1675" t="str">
            <v>GMUN0100</v>
          </cell>
        </row>
        <row r="1676">
          <cell r="C1676" t="str">
            <v>MINI 169-SUMMER</v>
          </cell>
        </row>
        <row r="1677">
          <cell r="C1677" t="str">
            <v>MINI 168-SUMMER</v>
          </cell>
        </row>
        <row r="1678">
          <cell r="C1678" t="str">
            <v>MINI 162-SUMMER</v>
          </cell>
        </row>
        <row r="1679">
          <cell r="C1679" t="str">
            <v>MINI 172-SUMMER</v>
          </cell>
        </row>
        <row r="1680">
          <cell r="C1680" t="str">
            <v>MINI 179-SUMMER</v>
          </cell>
        </row>
        <row r="1681">
          <cell r="C1681" t="str">
            <v>MINI 173-SUMMER</v>
          </cell>
        </row>
        <row r="1682">
          <cell r="C1682" t="str">
            <v>MINI 177-SUMMER</v>
          </cell>
        </row>
        <row r="1683">
          <cell r="C1683" t="str">
            <v>MINI 180-SUMMER</v>
          </cell>
        </row>
        <row r="1684">
          <cell r="C1684" t="str">
            <v>MINI 178-SUMMER</v>
          </cell>
        </row>
        <row r="1685">
          <cell r="C1685" t="str">
            <v>MUN 471-SUMMER</v>
          </cell>
        </row>
        <row r="1686">
          <cell r="C1686" t="str">
            <v>MUN 466-SUMMER</v>
          </cell>
        </row>
        <row r="1687">
          <cell r="C1687" t="str">
            <v>MUN 465</v>
          </cell>
        </row>
        <row r="1688">
          <cell r="C1688" t="str">
            <v>MUN 469</v>
          </cell>
        </row>
        <row r="1689">
          <cell r="C1689" t="str">
            <v>MUN 467</v>
          </cell>
        </row>
        <row r="1690">
          <cell r="C1690" t="str">
            <v>MUN 455</v>
          </cell>
        </row>
        <row r="1691">
          <cell r="C1691" t="str">
            <v>MUN 456</v>
          </cell>
        </row>
        <row r="1692">
          <cell r="C1692" t="str">
            <v>MUN 448</v>
          </cell>
        </row>
        <row r="1693">
          <cell r="C1693" t="str">
            <v>MUN 452</v>
          </cell>
        </row>
        <row r="1694">
          <cell r="C1694" t="str">
            <v>MUN 423</v>
          </cell>
        </row>
        <row r="1695">
          <cell r="C1695" t="str">
            <v>MUN 463</v>
          </cell>
        </row>
        <row r="1696">
          <cell r="C1696" t="str">
            <v>MINI 151</v>
          </cell>
        </row>
        <row r="1697">
          <cell r="C1697" t="str">
            <v>MUN 436</v>
          </cell>
        </row>
        <row r="1698">
          <cell r="C1698" t="str">
            <v>MUN 438</v>
          </cell>
        </row>
        <row r="1699">
          <cell r="C1699" t="str">
            <v>GMUN101B</v>
          </cell>
        </row>
        <row r="1700">
          <cell r="C1700" t="str">
            <v>GMUN098B</v>
          </cell>
        </row>
        <row r="1701">
          <cell r="C1701" t="str">
            <v>MUN 434</v>
          </cell>
        </row>
        <row r="1702">
          <cell r="C1702" t="str">
            <v>MUN 431</v>
          </cell>
        </row>
        <row r="1703">
          <cell r="C1703" t="str">
            <v>MINI 163</v>
          </cell>
        </row>
        <row r="1708">
          <cell r="C1708" t="str">
            <v>GMUN098</v>
          </cell>
        </row>
        <row r="1709">
          <cell r="C1709" t="str">
            <v>GMUN101</v>
          </cell>
        </row>
        <row r="1710">
          <cell r="C1710" t="str">
            <v>MUN 457</v>
          </cell>
        </row>
        <row r="1711">
          <cell r="C1711" t="str">
            <v>MUN 453</v>
          </cell>
        </row>
        <row r="1712">
          <cell r="C1712" t="str">
            <v>MUN 461</v>
          </cell>
        </row>
        <row r="1713">
          <cell r="C1713" t="str">
            <v>MUN 458</v>
          </cell>
        </row>
        <row r="1714">
          <cell r="C1714" t="str">
            <v>MUN 448</v>
          </cell>
        </row>
        <row r="1715">
          <cell r="C1715" t="str">
            <v>MUN 478</v>
          </cell>
        </row>
        <row r="1716">
          <cell r="C1716" t="str">
            <v>MUN 473S</v>
          </cell>
        </row>
        <row r="1717">
          <cell r="C1717" t="str">
            <v>MUN 477</v>
          </cell>
        </row>
        <row r="1718">
          <cell r="C1718" t="str">
            <v>MUN 478B</v>
          </cell>
        </row>
        <row r="1719">
          <cell r="C1719" t="str">
            <v>GMUN088</v>
          </cell>
        </row>
        <row r="1721">
          <cell r="C1721" t="str">
            <v>LW-W10521 SPRING'10</v>
          </cell>
        </row>
        <row r="1722">
          <cell r="C1722" t="str">
            <v>W101023 SPRING'10</v>
          </cell>
        </row>
        <row r="1725">
          <cell r="C1725" t="str">
            <v>W10622 SPRING'10</v>
          </cell>
        </row>
        <row r="1726">
          <cell r="C1726" t="str">
            <v>LW-W10251 SPRING'10</v>
          </cell>
        </row>
        <row r="1727">
          <cell r="C1727" t="str">
            <v>LW-W10241 SPRING'10</v>
          </cell>
        </row>
        <row r="1728">
          <cell r="C1728" t="str">
            <v>LW-W10511 SPRING'10</v>
          </cell>
        </row>
        <row r="1729">
          <cell r="C1729" t="str">
            <v>LW-W10121 SPRING'10</v>
          </cell>
        </row>
        <row r="1730">
          <cell r="C1730" t="str">
            <v>LW-W10261 SPRING'10</v>
          </cell>
        </row>
        <row r="1731">
          <cell r="C1731" t="str">
            <v>LW-W10441 SPRING'10</v>
          </cell>
        </row>
        <row r="1734">
          <cell r="C1734" t="str">
            <v>MST01 COL.10 -C1</v>
          </cell>
        </row>
        <row r="1735">
          <cell r="C1735" t="str">
            <v>MST01 COL.10 -C2</v>
          </cell>
        </row>
        <row r="1736">
          <cell r="C1736" t="str">
            <v>MST01 COL.10 -C3</v>
          </cell>
        </row>
        <row r="1737">
          <cell r="C1737" t="str">
            <v>MST01 COL.10 -C4</v>
          </cell>
        </row>
        <row r="1738">
          <cell r="C1738" t="str">
            <v>MST01 COL.10 -C5</v>
          </cell>
        </row>
        <row r="1739">
          <cell r="C1739" t="str">
            <v>MST02 COL.10 -C1</v>
          </cell>
        </row>
        <row r="1740">
          <cell r="C1740" t="str">
            <v>MST02 COL.10 -C2</v>
          </cell>
        </row>
        <row r="1741">
          <cell r="C1741" t="str">
            <v>MST03 COL.10 -C1</v>
          </cell>
        </row>
        <row r="1742">
          <cell r="C1742" t="str">
            <v>MST03 COL.10 -C2</v>
          </cell>
        </row>
        <row r="1743">
          <cell r="C1743" t="str">
            <v>MST03 COL.10 -C3</v>
          </cell>
        </row>
        <row r="1744">
          <cell r="C1744" t="str">
            <v>MST03 COL.10 -C4</v>
          </cell>
        </row>
        <row r="1745">
          <cell r="C1745" t="str">
            <v>MST04 COL.10 -C1</v>
          </cell>
        </row>
        <row r="1746">
          <cell r="C1746" t="str">
            <v>MST04 COL.10 -C2</v>
          </cell>
        </row>
        <row r="1757">
          <cell r="C1757">
            <v>1021001</v>
          </cell>
        </row>
        <row r="1758">
          <cell r="C1758">
            <v>1021007</v>
          </cell>
        </row>
        <row r="1759">
          <cell r="C1759">
            <v>1021008</v>
          </cell>
        </row>
        <row r="1760">
          <cell r="C1760">
            <v>1021012</v>
          </cell>
        </row>
        <row r="1761">
          <cell r="C1761" t="str">
            <v>1021014-C1</v>
          </cell>
        </row>
        <row r="1762">
          <cell r="C1762" t="str">
            <v>1021014-C2</v>
          </cell>
        </row>
        <row r="1763">
          <cell r="C1763">
            <v>1021016</v>
          </cell>
        </row>
        <row r="1764">
          <cell r="C1764">
            <v>1021017</v>
          </cell>
        </row>
        <row r="1765">
          <cell r="C1765">
            <v>1021019</v>
          </cell>
        </row>
        <row r="1766">
          <cell r="C1766">
            <v>1021027</v>
          </cell>
        </row>
        <row r="1767">
          <cell r="C1767">
            <v>1021062</v>
          </cell>
        </row>
        <row r="1768">
          <cell r="C1768">
            <v>1021064</v>
          </cell>
        </row>
        <row r="1769">
          <cell r="C1769">
            <v>1021065</v>
          </cell>
        </row>
        <row r="1770">
          <cell r="C1770">
            <v>1022031</v>
          </cell>
        </row>
        <row r="1771">
          <cell r="C1771">
            <v>1022032</v>
          </cell>
        </row>
        <row r="1772">
          <cell r="C1772">
            <v>1022034</v>
          </cell>
        </row>
        <row r="1773">
          <cell r="C1773">
            <v>1022035</v>
          </cell>
        </row>
        <row r="1774">
          <cell r="C1774">
            <v>1022037</v>
          </cell>
        </row>
        <row r="1775">
          <cell r="C1775">
            <v>1022039</v>
          </cell>
        </row>
        <row r="1776">
          <cell r="C1776">
            <v>1022040</v>
          </cell>
        </row>
        <row r="1777">
          <cell r="C1777">
            <v>1022049</v>
          </cell>
        </row>
        <row r="1778">
          <cell r="C1778">
            <v>1022050</v>
          </cell>
        </row>
        <row r="1779">
          <cell r="C1779">
            <v>1022053</v>
          </cell>
        </row>
        <row r="1780">
          <cell r="C1780">
            <v>1022054</v>
          </cell>
        </row>
        <row r="1781">
          <cell r="C1781" t="str">
            <v>1021023-C1</v>
          </cell>
        </row>
        <row r="1782">
          <cell r="C1782" t="str">
            <v>1021023-C2</v>
          </cell>
        </row>
        <row r="1783">
          <cell r="C1783" t="str">
            <v>1022047-C1</v>
          </cell>
        </row>
        <row r="1784">
          <cell r="C1784" t="str">
            <v>1022047-C2</v>
          </cell>
        </row>
        <row r="1785">
          <cell r="C1785">
            <v>1022046</v>
          </cell>
        </row>
        <row r="1787">
          <cell r="C1787" t="str">
            <v>MA AW10#36-C1</v>
          </cell>
        </row>
        <row r="1788">
          <cell r="C1788" t="str">
            <v>MA AW10#36-C2</v>
          </cell>
        </row>
        <row r="1789">
          <cell r="C1789" t="str">
            <v>MA AW10#38-C1</v>
          </cell>
        </row>
        <row r="1790">
          <cell r="C1790" t="str">
            <v>MA AW10#38-C2</v>
          </cell>
        </row>
        <row r="1791">
          <cell r="C1791" t="str">
            <v>MA AW10#38-C3</v>
          </cell>
        </row>
        <row r="1792">
          <cell r="C1792" t="str">
            <v>MA AW10#38-C4</v>
          </cell>
        </row>
        <row r="1793">
          <cell r="C1793" t="str">
            <v>MA AW10#39-C1</v>
          </cell>
        </row>
        <row r="1794">
          <cell r="C1794" t="str">
            <v>MA AW10#39-C2</v>
          </cell>
        </row>
        <row r="1797">
          <cell r="C1797" t="str">
            <v>JBF9147-C1</v>
          </cell>
        </row>
        <row r="1798">
          <cell r="C1798" t="str">
            <v>JBF9147-C2</v>
          </cell>
        </row>
        <row r="1800">
          <cell r="C1800" t="str">
            <v>NAVAJA</v>
          </cell>
        </row>
        <row r="1811">
          <cell r="C1811" t="str">
            <v>Style</v>
          </cell>
        </row>
        <row r="1814">
          <cell r="C1814" t="str">
            <v>W10615 SPRING'10</v>
          </cell>
        </row>
        <row r="1815">
          <cell r="C1815" t="str">
            <v>W 10611 SPRING'10</v>
          </cell>
        </row>
        <row r="1816">
          <cell r="C1816" t="str">
            <v>W 10612 SPRING'10</v>
          </cell>
        </row>
        <row r="1817">
          <cell r="C1817" t="str">
            <v>W 10619 SPRING'10</v>
          </cell>
        </row>
        <row r="1818">
          <cell r="C1818" t="str">
            <v>W 10621 SPRING'10</v>
          </cell>
        </row>
        <row r="1819">
          <cell r="C1819" t="str">
            <v>W 10623 SPRING'10</v>
          </cell>
        </row>
        <row r="1820">
          <cell r="C1820" t="str">
            <v>W 10811 SPRING'10</v>
          </cell>
        </row>
        <row r="1821">
          <cell r="C1821" t="str">
            <v>W 10812 SPRING'10</v>
          </cell>
        </row>
        <row r="1822">
          <cell r="C1822" t="str">
            <v>W 10813 SPRING'10</v>
          </cell>
        </row>
        <row r="1823">
          <cell r="C1823" t="str">
            <v>W 10814 SPRING'10</v>
          </cell>
        </row>
        <row r="1824">
          <cell r="C1824" t="str">
            <v>W 10823 SPRING'10</v>
          </cell>
        </row>
        <row r="1825">
          <cell r="C1825" t="str">
            <v>W 10831 SPRING'10</v>
          </cell>
        </row>
        <row r="1826">
          <cell r="C1826" t="str">
            <v>W 10832 SPRING'10</v>
          </cell>
        </row>
        <row r="1827">
          <cell r="C1827" t="str">
            <v>W 10911 SPRING'10</v>
          </cell>
        </row>
        <row r="1828">
          <cell r="C1828" t="str">
            <v>W 10912 SPRING'10</v>
          </cell>
        </row>
        <row r="1829">
          <cell r="C1829" t="str">
            <v>W 10921 SPRING'10</v>
          </cell>
        </row>
        <row r="1830">
          <cell r="C1830" t="str">
            <v>W 10922 SPRING'10</v>
          </cell>
        </row>
        <row r="1831">
          <cell r="C1831" t="str">
            <v>W101011 SPRING'10</v>
          </cell>
        </row>
        <row r="1832">
          <cell r="C1832" t="str">
            <v>W101012 SPRING'10</v>
          </cell>
        </row>
        <row r="1833">
          <cell r="C1833" t="str">
            <v>W 10712 SPRING'10</v>
          </cell>
        </row>
        <row r="1834">
          <cell r="C1834" t="str">
            <v>W 10713 SPRING'10</v>
          </cell>
        </row>
        <row r="1835">
          <cell r="C1835" t="str">
            <v>LW10111SPRING'10</v>
          </cell>
        </row>
        <row r="1836">
          <cell r="C1836" t="str">
            <v>LW-W10112 SPRING'10</v>
          </cell>
        </row>
        <row r="1837">
          <cell r="C1837" t="str">
            <v>LW-W10122 SPRING'10</v>
          </cell>
        </row>
        <row r="1838">
          <cell r="C1838" t="str">
            <v>LW-W10131 SPRING'10</v>
          </cell>
        </row>
        <row r="1839">
          <cell r="C1839" t="str">
            <v>LW-W10132 SPRING'10</v>
          </cell>
        </row>
        <row r="1840">
          <cell r="C1840" t="str">
            <v>LW-W10211 SPRING'10</v>
          </cell>
        </row>
        <row r="1841">
          <cell r="C1841" t="str">
            <v>LW-W10212 SPRING'10</v>
          </cell>
        </row>
        <row r="1842">
          <cell r="C1842" t="str">
            <v>LW-W10232 SPRING'10</v>
          </cell>
        </row>
        <row r="1843">
          <cell r="C1843" t="str">
            <v>LW-W10241 SPRING'10</v>
          </cell>
        </row>
        <row r="1844">
          <cell r="C1844" t="str">
            <v>LW-W10242 SPRING'10</v>
          </cell>
        </row>
        <row r="1845">
          <cell r="C1845" t="str">
            <v>LW-W10252 SPRING'10</v>
          </cell>
        </row>
        <row r="1846">
          <cell r="C1846" t="str">
            <v>LW-W10431 SPRING'10</v>
          </cell>
        </row>
        <row r="1847">
          <cell r="C1847" t="str">
            <v>LW-W10521 SPRING'10</v>
          </cell>
        </row>
        <row r="1848">
          <cell r="C1848" t="str">
            <v>LW-W10411 SPRING'10</v>
          </cell>
        </row>
        <row r="1850">
          <cell r="C1850" t="str">
            <v>LW10131-REORDER</v>
          </cell>
        </row>
        <row r="1851">
          <cell r="C1851" t="str">
            <v>LW10132-REORDER</v>
          </cell>
        </row>
        <row r="1852">
          <cell r="C1852" t="str">
            <v>LW10211-REORDER</v>
          </cell>
        </row>
        <row r="1853">
          <cell r="C1853" t="str">
            <v>LW10212-REORDER</v>
          </cell>
        </row>
        <row r="1854">
          <cell r="C1854" t="str">
            <v>LW10221-REORDER</v>
          </cell>
        </row>
        <row r="1855">
          <cell r="C1855" t="str">
            <v>LW10315- REORDER</v>
          </cell>
        </row>
        <row r="1856">
          <cell r="C1856" t="str">
            <v>LW10342- REORDER</v>
          </cell>
        </row>
        <row r="1857">
          <cell r="C1857" t="str">
            <v>LW10411- REORDER</v>
          </cell>
        </row>
        <row r="1858">
          <cell r="C1858" t="str">
            <v>LW10412- REORDER</v>
          </cell>
        </row>
        <row r="1859">
          <cell r="C1859" t="str">
            <v>LW10242- REORDER</v>
          </cell>
        </row>
        <row r="1860">
          <cell r="C1860" t="str">
            <v>LW10631- REORDER</v>
          </cell>
        </row>
        <row r="1863">
          <cell r="C1863" t="str">
            <v>RBG0017-BABY C1</v>
          </cell>
        </row>
        <row r="1864">
          <cell r="C1864" t="str">
            <v>RBG0017-BABY C2</v>
          </cell>
        </row>
        <row r="1865">
          <cell r="C1865" t="str">
            <v>RKG0017-KID C1</v>
          </cell>
        </row>
        <row r="1866">
          <cell r="C1866" t="str">
            <v>RKG0017-KID C2</v>
          </cell>
        </row>
        <row r="1867">
          <cell r="C1867" t="str">
            <v>RBG0018- BABY C1</v>
          </cell>
        </row>
        <row r="1868">
          <cell r="C1868" t="str">
            <v>RBG0018- BABY C2</v>
          </cell>
        </row>
        <row r="1869">
          <cell r="C1869" t="str">
            <v>RKG0018- KID C1</v>
          </cell>
        </row>
        <row r="1870">
          <cell r="C1870" t="str">
            <v>RKG0018- KID C2</v>
          </cell>
        </row>
        <row r="1871">
          <cell r="C1871" t="str">
            <v>RKG0019- KID C1</v>
          </cell>
        </row>
        <row r="1872">
          <cell r="C1872" t="str">
            <v>RKG0019- KID C2</v>
          </cell>
        </row>
        <row r="1873">
          <cell r="C1873" t="str">
            <v>RKG0019- KID C3</v>
          </cell>
        </row>
        <row r="1874">
          <cell r="C1874" t="str">
            <v>RBG0020- BABY C1</v>
          </cell>
        </row>
        <row r="1875">
          <cell r="C1875" t="str">
            <v>RBG0020- BABY C2</v>
          </cell>
        </row>
        <row r="1876">
          <cell r="C1876" t="str">
            <v>RKG0020- C1</v>
          </cell>
        </row>
        <row r="1877">
          <cell r="C1877" t="str">
            <v>RKG0020- C2</v>
          </cell>
        </row>
        <row r="1878">
          <cell r="C1878" t="str">
            <v>RKG0020- C3</v>
          </cell>
        </row>
        <row r="1879">
          <cell r="C1879" t="str">
            <v>RKG0023-KIDS C1</v>
          </cell>
        </row>
        <row r="1880">
          <cell r="C1880" t="str">
            <v>RKG0023-KIDS C2</v>
          </cell>
        </row>
        <row r="1881">
          <cell r="C1881" t="str">
            <v>RBG0024-BABY C1</v>
          </cell>
        </row>
        <row r="1882">
          <cell r="C1882" t="str">
            <v>RBG0024-BABY C2</v>
          </cell>
        </row>
        <row r="1883">
          <cell r="C1883" t="str">
            <v>RKG0024-KID C1</v>
          </cell>
        </row>
        <row r="1884">
          <cell r="C1884" t="str">
            <v>RKG0024-KID C2</v>
          </cell>
        </row>
        <row r="1885">
          <cell r="C1885" t="str">
            <v>RKG0024-KID C3</v>
          </cell>
        </row>
        <row r="1886">
          <cell r="C1886" t="str">
            <v>RBU018- BABY C1</v>
          </cell>
        </row>
        <row r="1887">
          <cell r="C1887" t="str">
            <v>RBU018- BABY C2</v>
          </cell>
        </row>
        <row r="1888">
          <cell r="C1888" t="str">
            <v>RKU018- KID C1</v>
          </cell>
        </row>
        <row r="1889">
          <cell r="C1889" t="str">
            <v>RKU018- KID C2</v>
          </cell>
        </row>
        <row r="1890">
          <cell r="C1890" t="str">
            <v>RBU019- BABY C1</v>
          </cell>
        </row>
        <row r="1891">
          <cell r="C1891" t="str">
            <v>RBU019- BABY C2</v>
          </cell>
        </row>
        <row r="1892">
          <cell r="C1892" t="str">
            <v>RBU019- BABY C3</v>
          </cell>
        </row>
        <row r="1893">
          <cell r="C1893" t="str">
            <v>RKU019- KID C1</v>
          </cell>
        </row>
        <row r="1894">
          <cell r="C1894" t="str">
            <v>RKU019- KID C2</v>
          </cell>
        </row>
        <row r="1895">
          <cell r="C1895" t="str">
            <v>RKU019- KID C3</v>
          </cell>
        </row>
        <row r="1896">
          <cell r="C1896" t="str">
            <v>RKU020-KIDS C1</v>
          </cell>
        </row>
        <row r="1897">
          <cell r="C1897" t="str">
            <v>RKU020-KIDS C2</v>
          </cell>
        </row>
        <row r="1898">
          <cell r="C1898" t="str">
            <v>RKU020-KIDS C3</v>
          </cell>
        </row>
        <row r="1899">
          <cell r="C1899" t="str">
            <v>RBU020-BABY C1</v>
          </cell>
        </row>
        <row r="1900">
          <cell r="C1900" t="str">
            <v>RBU020-BABY C2</v>
          </cell>
        </row>
        <row r="1901">
          <cell r="C1901" t="str">
            <v>RBU020-BABY C3</v>
          </cell>
        </row>
        <row r="1902">
          <cell r="C1902" t="str">
            <v>RKU022-C1</v>
          </cell>
        </row>
        <row r="1903">
          <cell r="C1903" t="str">
            <v>RKU022-C2</v>
          </cell>
        </row>
        <row r="1904">
          <cell r="C1904" t="str">
            <v>RBU0024 BABY-C1</v>
          </cell>
        </row>
        <row r="1905">
          <cell r="C1905" t="str">
            <v>RBU0024 BABY-C2</v>
          </cell>
        </row>
        <row r="1906">
          <cell r="C1906" t="str">
            <v>RBU0024 BABY-C3</v>
          </cell>
        </row>
        <row r="1907">
          <cell r="C1907" t="str">
            <v>RBU0025 BABY-C1</v>
          </cell>
        </row>
        <row r="1908">
          <cell r="C1908" t="str">
            <v>RBU0025 BABY-C2</v>
          </cell>
        </row>
        <row r="1909">
          <cell r="C1909" t="str">
            <v>RBU0025 BABY-C3</v>
          </cell>
        </row>
        <row r="1910">
          <cell r="C1910" t="str">
            <v>RBU0026 BABY-C1</v>
          </cell>
        </row>
        <row r="1911">
          <cell r="C1911" t="str">
            <v>RBU0026 BABY-C2</v>
          </cell>
        </row>
        <row r="1913">
          <cell r="C1913" t="str">
            <v>GGF9089-C1</v>
          </cell>
        </row>
        <row r="1914">
          <cell r="C1914" t="str">
            <v>GGF9089-C2</v>
          </cell>
        </row>
        <row r="1915">
          <cell r="C1915" t="str">
            <v>GGF9129-C1</v>
          </cell>
        </row>
        <row r="1916">
          <cell r="C1916" t="str">
            <v>GGF9129-C2</v>
          </cell>
        </row>
        <row r="1917">
          <cell r="C1917" t="str">
            <v>GGF9119-C1</v>
          </cell>
        </row>
        <row r="1918">
          <cell r="C1918" t="str">
            <v>GGF9118-C1</v>
          </cell>
        </row>
        <row r="1919">
          <cell r="C1919" t="str">
            <v>GGF9257-C1</v>
          </cell>
        </row>
        <row r="1920">
          <cell r="C1920" t="str">
            <v>GGF9257-C2</v>
          </cell>
        </row>
        <row r="1921">
          <cell r="C1921" t="str">
            <v>GGF9091</v>
          </cell>
        </row>
        <row r="1922">
          <cell r="C1922" t="str">
            <v>GGF9167-C1</v>
          </cell>
        </row>
        <row r="1923">
          <cell r="C1923" t="str">
            <v>GGF9167-C2</v>
          </cell>
        </row>
        <row r="1924">
          <cell r="C1924" t="str">
            <v>GGF9206 (#9112)</v>
          </cell>
        </row>
        <row r="1925">
          <cell r="C1925" t="str">
            <v>GGF9190</v>
          </cell>
        </row>
        <row r="1926">
          <cell r="C1926" t="str">
            <v>GGF9193</v>
          </cell>
        </row>
        <row r="1927">
          <cell r="C1927" t="str">
            <v>GGF9128-C1</v>
          </cell>
        </row>
        <row r="1928">
          <cell r="C1928" t="str">
            <v>GGF9128-C2</v>
          </cell>
        </row>
        <row r="1929">
          <cell r="C1929" t="str">
            <v>GGF9420 A</v>
          </cell>
        </row>
        <row r="1930">
          <cell r="C1930" t="str">
            <v>GGF9279-C2</v>
          </cell>
        </row>
        <row r="1932">
          <cell r="C1932" t="str">
            <v>GGF9099</v>
          </cell>
        </row>
        <row r="1933">
          <cell r="C1933" t="str">
            <v>GGF9101</v>
          </cell>
        </row>
        <row r="1934">
          <cell r="C1934" t="str">
            <v>GGF9136</v>
          </cell>
        </row>
        <row r="1935">
          <cell r="C1935" t="str">
            <v>GGF9155</v>
          </cell>
        </row>
        <row r="1936">
          <cell r="C1936" t="str">
            <v>GGF9160</v>
          </cell>
        </row>
        <row r="1937">
          <cell r="C1937" t="str">
            <v>GGF9256</v>
          </cell>
        </row>
        <row r="1938">
          <cell r="C1938" t="str">
            <v>GGF9430</v>
          </cell>
        </row>
        <row r="1939">
          <cell r="C1939" t="str">
            <v>GGF9258-C1</v>
          </cell>
        </row>
        <row r="1940">
          <cell r="C1940" t="str">
            <v>GGF9258-C2</v>
          </cell>
        </row>
        <row r="1941">
          <cell r="C1941" t="str">
            <v>GGF9431 ( OUT)</v>
          </cell>
        </row>
        <row r="1942">
          <cell r="C1942" t="str">
            <v>GGF9431 ( IN)</v>
          </cell>
        </row>
        <row r="1943">
          <cell r="C1943" t="str">
            <v>GGF9154</v>
          </cell>
        </row>
        <row r="1944">
          <cell r="C1944" t="str">
            <v>GGF9179</v>
          </cell>
        </row>
        <row r="1945">
          <cell r="C1945" t="str">
            <v>GGF9260</v>
          </cell>
        </row>
        <row r="1946">
          <cell r="C1946" t="str">
            <v>GGF9278 ( OUT )</v>
          </cell>
        </row>
        <row r="1947">
          <cell r="C1947" t="str">
            <v>GGF9278 ( IN )</v>
          </cell>
        </row>
        <row r="1948">
          <cell r="C1948" t="str">
            <v>GGF9279-D5-C1</v>
          </cell>
        </row>
        <row r="1949">
          <cell r="C1949" t="str">
            <v>GGF9279-D5-C2</v>
          </cell>
        </row>
        <row r="1950">
          <cell r="C1950" t="str">
            <v>GGF9222</v>
          </cell>
        </row>
        <row r="1951">
          <cell r="C1951" t="str">
            <v>GGF9282-C1 ( IN )</v>
          </cell>
        </row>
        <row r="1952">
          <cell r="C1952" t="str">
            <v>GGF9282-C2 ( IN )</v>
          </cell>
        </row>
        <row r="1954">
          <cell r="C1954" t="str">
            <v>JBF9090</v>
          </cell>
        </row>
        <row r="1955">
          <cell r="C1955" t="str">
            <v>JBF9099-C1</v>
          </cell>
        </row>
        <row r="1956">
          <cell r="C1956" t="str">
            <v>JBF9099-C2</v>
          </cell>
        </row>
        <row r="1957">
          <cell r="C1957" t="str">
            <v>JBF9699-C1</v>
          </cell>
        </row>
        <row r="1958">
          <cell r="C1958" t="str">
            <v>JBF9699-C2</v>
          </cell>
        </row>
        <row r="1959">
          <cell r="C1959" t="str">
            <v>JBF9178-C1</v>
          </cell>
        </row>
        <row r="1960">
          <cell r="C1960" t="str">
            <v>JBF9178-C2</v>
          </cell>
        </row>
        <row r="1961">
          <cell r="C1961" t="str">
            <v>JBF9178-C3</v>
          </cell>
        </row>
        <row r="1962">
          <cell r="C1962" t="str">
            <v>JBF9178-C4</v>
          </cell>
        </row>
        <row r="1965">
          <cell r="C1965" t="str">
            <v>JBF9240-C1</v>
          </cell>
        </row>
        <row r="1966">
          <cell r="C1966" t="str">
            <v>JBF9240-C2</v>
          </cell>
        </row>
        <row r="1967">
          <cell r="C1967" t="str">
            <v>JBF9163-C1</v>
          </cell>
        </row>
        <row r="1968">
          <cell r="C1968" t="str">
            <v>JBF9264</v>
          </cell>
        </row>
        <row r="1969">
          <cell r="C1969" t="str">
            <v>JBF9409-C1</v>
          </cell>
        </row>
        <row r="1970">
          <cell r="C1970" t="str">
            <v>JBF9409-C2</v>
          </cell>
        </row>
        <row r="1971">
          <cell r="C1971" t="str">
            <v>JBF9410</v>
          </cell>
        </row>
        <row r="1972">
          <cell r="C1972" t="str">
            <v>JBF9411</v>
          </cell>
        </row>
        <row r="1973">
          <cell r="C1973" t="str">
            <v>JBF9412</v>
          </cell>
        </row>
        <row r="1974">
          <cell r="C1974" t="str">
            <v>JBF9413</v>
          </cell>
        </row>
        <row r="1975">
          <cell r="C1975" t="str">
            <v>JBF9095-REORDER C1</v>
          </cell>
        </row>
        <row r="1976">
          <cell r="C1976" t="str">
            <v>JBF9095-REORDER C2</v>
          </cell>
        </row>
        <row r="1977">
          <cell r="C1977" t="str">
            <v>JBF9176</v>
          </cell>
        </row>
        <row r="1979">
          <cell r="C1979" t="str">
            <v>MA AW10#006-C1</v>
          </cell>
        </row>
        <row r="1980">
          <cell r="C1980" t="str">
            <v>MA AW10#031</v>
          </cell>
        </row>
        <row r="1981">
          <cell r="C1981" t="str">
            <v>MA AW10#017-C1</v>
          </cell>
        </row>
        <row r="1982">
          <cell r="C1982" t="str">
            <v>MA AW10#017-C2</v>
          </cell>
        </row>
        <row r="1994">
          <cell r="C1994" t="str">
            <v>Style</v>
          </cell>
        </row>
        <row r="1997">
          <cell r="C1997" t="str">
            <v>GGF9382</v>
          </cell>
        </row>
        <row r="1998">
          <cell r="C1998" t="str">
            <v>GGF9381</v>
          </cell>
        </row>
        <row r="1999">
          <cell r="C1999" t="str">
            <v>GGF9511-C1</v>
          </cell>
        </row>
        <row r="2000">
          <cell r="C2000" t="str">
            <v>GGF9511-C2</v>
          </cell>
        </row>
        <row r="2001">
          <cell r="C2001" t="str">
            <v>GGF9510-C1</v>
          </cell>
        </row>
        <row r="2002">
          <cell r="C2002" t="str">
            <v>GGF9510-C2</v>
          </cell>
        </row>
        <row r="2003">
          <cell r="C2003" t="str">
            <v>GGF9144</v>
          </cell>
        </row>
        <row r="2004">
          <cell r="C2004" t="str">
            <v>GGF9370-C1</v>
          </cell>
        </row>
        <row r="2005">
          <cell r="C2005" t="str">
            <v>GGF9370-C2</v>
          </cell>
        </row>
        <row r="2006">
          <cell r="C2006" t="str">
            <v>GGF9316</v>
          </cell>
        </row>
        <row r="2007">
          <cell r="C2007" t="str">
            <v>GGF9317</v>
          </cell>
        </row>
        <row r="2008">
          <cell r="C2008" t="str">
            <v>GGF9315</v>
          </cell>
        </row>
        <row r="2009">
          <cell r="C2009" t="str">
            <v>GGF9424</v>
          </cell>
        </row>
        <row r="2010">
          <cell r="C2010" t="str">
            <v>GGF9567</v>
          </cell>
        </row>
        <row r="2011">
          <cell r="C2011" t="str">
            <v>GGF9323- ( IN )</v>
          </cell>
        </row>
        <row r="2012">
          <cell r="C2012" t="str">
            <v>GGF9395 B</v>
          </cell>
        </row>
        <row r="2013">
          <cell r="C2013" t="str">
            <v>GGF9282 (IN)</v>
          </cell>
        </row>
        <row r="2014">
          <cell r="C2014" t="str">
            <v>GGF9371</v>
          </cell>
        </row>
        <row r="2015">
          <cell r="C2015" t="str">
            <v>GGF9363</v>
          </cell>
        </row>
        <row r="2017">
          <cell r="C2017" t="str">
            <v>GGF9510-C2 DJ</v>
          </cell>
        </row>
        <row r="2018">
          <cell r="C2018" t="str">
            <v>GGF9370-C2 DJ</v>
          </cell>
        </row>
        <row r="2019">
          <cell r="C2019" t="str">
            <v>GGF9316- DJ</v>
          </cell>
        </row>
        <row r="2020">
          <cell r="C2020" t="str">
            <v>GGF9315-DJ</v>
          </cell>
        </row>
        <row r="2021">
          <cell r="C2021" t="str">
            <v>GGF9395 -DJ</v>
          </cell>
        </row>
        <row r="2022">
          <cell r="C2022" t="str">
            <v>GGF9323-DJ ( IN )</v>
          </cell>
        </row>
        <row r="2023">
          <cell r="C2023" t="str">
            <v>GGF9278  ( IN )</v>
          </cell>
        </row>
        <row r="2024">
          <cell r="C2024" t="str">
            <v>GGF9357  ( IN )</v>
          </cell>
        </row>
        <row r="2026">
          <cell r="C2026" t="str">
            <v>GGF9329-C1</v>
          </cell>
        </row>
        <row r="2027">
          <cell r="C2027" t="str">
            <v>GGF9330-C1</v>
          </cell>
        </row>
        <row r="2028">
          <cell r="C2028" t="str">
            <v>GGF9337-C1</v>
          </cell>
        </row>
        <row r="2029">
          <cell r="C2029" t="str">
            <v>GGF9336-C1</v>
          </cell>
        </row>
        <row r="2030">
          <cell r="C2030" t="str">
            <v>GGF9325-C1</v>
          </cell>
        </row>
        <row r="2031">
          <cell r="C2031" t="str">
            <v>GGF9324-C1</v>
          </cell>
        </row>
        <row r="2032">
          <cell r="C2032" t="str">
            <v>GGF9338-C1</v>
          </cell>
        </row>
        <row r="2033">
          <cell r="C2033" t="str">
            <v>GGF9339-C1</v>
          </cell>
        </row>
        <row r="2035">
          <cell r="C2035" t="str">
            <v>MUN 238B</v>
          </cell>
        </row>
        <row r="2036">
          <cell r="C2036" t="str">
            <v>MUN 234</v>
          </cell>
        </row>
        <row r="2037">
          <cell r="C2037" t="str">
            <v>MUN 251</v>
          </cell>
        </row>
        <row r="2038">
          <cell r="C2038" t="str">
            <v>BMUN070</v>
          </cell>
        </row>
        <row r="2039">
          <cell r="C2039" t="str">
            <v>BMUN073</v>
          </cell>
        </row>
        <row r="2040">
          <cell r="C2040" t="str">
            <v>MUN 230</v>
          </cell>
        </row>
        <row r="2042">
          <cell r="C2042" t="str">
            <v>GMUN114</v>
          </cell>
        </row>
        <row r="2043">
          <cell r="C2043" t="str">
            <v>GMUN112</v>
          </cell>
        </row>
        <row r="2044">
          <cell r="C2044" t="str">
            <v>GMUN115B</v>
          </cell>
        </row>
        <row r="2045">
          <cell r="C2045" t="str">
            <v>GMUN107</v>
          </cell>
        </row>
        <row r="2046">
          <cell r="C2046" t="str">
            <v>GMUN111</v>
          </cell>
        </row>
        <row r="2047">
          <cell r="C2047" t="str">
            <v>GMUN116</v>
          </cell>
        </row>
        <row r="2048">
          <cell r="C2048" t="str">
            <v>GMUN113</v>
          </cell>
        </row>
        <row r="2049">
          <cell r="C2049" t="str">
            <v>MINI 193</v>
          </cell>
        </row>
        <row r="2050">
          <cell r="C2050" t="str">
            <v>MINI 198</v>
          </cell>
        </row>
        <row r="2051">
          <cell r="C2051" t="str">
            <v>MINI 195</v>
          </cell>
        </row>
        <row r="2052">
          <cell r="C2052" t="str">
            <v>MINI 205</v>
          </cell>
        </row>
        <row r="2053">
          <cell r="C2053" t="str">
            <v>MINI 199</v>
          </cell>
        </row>
        <row r="2054">
          <cell r="C2054" t="str">
            <v>MINI 189</v>
          </cell>
        </row>
        <row r="2055">
          <cell r="C2055" t="str">
            <v>MINI 190</v>
          </cell>
        </row>
        <row r="2056">
          <cell r="C2056" t="str">
            <v>MINI 185</v>
          </cell>
        </row>
        <row r="2057">
          <cell r="C2057" t="str">
            <v>MUN 495</v>
          </cell>
        </row>
        <row r="2058">
          <cell r="C2058" t="str">
            <v>MUN 506</v>
          </cell>
        </row>
        <row r="2059">
          <cell r="C2059" t="str">
            <v>MUN 497</v>
          </cell>
        </row>
        <row r="2060">
          <cell r="C2060" t="str">
            <v>MUN 516</v>
          </cell>
        </row>
        <row r="2061">
          <cell r="C2061" t="str">
            <v>MUN 499</v>
          </cell>
        </row>
        <row r="2062">
          <cell r="C2062" t="str">
            <v>MUN 515</v>
          </cell>
        </row>
        <row r="2063">
          <cell r="C2063" t="str">
            <v>MUN 502</v>
          </cell>
        </row>
        <row r="2064">
          <cell r="C2064" t="str">
            <v>MUN 520-C1</v>
          </cell>
        </row>
        <row r="2065">
          <cell r="C2065" t="str">
            <v>MUN 520-C2</v>
          </cell>
        </row>
        <row r="2066">
          <cell r="C2066" t="str">
            <v>MUN 463B</v>
          </cell>
        </row>
        <row r="2067">
          <cell r="C2067" t="str">
            <v>MUN 483</v>
          </cell>
        </row>
        <row r="2068">
          <cell r="C2068" t="str">
            <v>MUN 496</v>
          </cell>
        </row>
        <row r="2069">
          <cell r="C2069" t="str">
            <v>GMUN117</v>
          </cell>
        </row>
        <row r="2070">
          <cell r="C2070" t="str">
            <v>MUN 430</v>
          </cell>
        </row>
        <row r="2072">
          <cell r="C2072" t="str">
            <v>GMUN106A</v>
          </cell>
        </row>
        <row r="2073">
          <cell r="C2073" t="str">
            <v>GMUN112B</v>
          </cell>
        </row>
        <row r="2074">
          <cell r="C2074" t="str">
            <v>GMUN110</v>
          </cell>
        </row>
        <row r="2075">
          <cell r="C2075" t="str">
            <v>MINI 194</v>
          </cell>
        </row>
        <row r="2076">
          <cell r="C2076" t="str">
            <v>MINI 197</v>
          </cell>
        </row>
        <row r="2077">
          <cell r="C2077" t="str">
            <v>MINI 196</v>
          </cell>
        </row>
        <row r="2078">
          <cell r="C2078" t="str">
            <v>MINI 192</v>
          </cell>
        </row>
        <row r="2079">
          <cell r="C2079" t="str">
            <v>MUN 510</v>
          </cell>
        </row>
        <row r="2080">
          <cell r="C2080" t="str">
            <v>MUN 518</v>
          </cell>
        </row>
        <row r="2081">
          <cell r="C2081" t="str">
            <v>MUN 514</v>
          </cell>
        </row>
        <row r="2082">
          <cell r="C2082" t="str">
            <v>MUN 501</v>
          </cell>
        </row>
        <row r="2085">
          <cell r="C2085" t="str">
            <v>S10A511</v>
          </cell>
        </row>
        <row r="2086">
          <cell r="C2086" t="str">
            <v>S10A512</v>
          </cell>
        </row>
        <row r="2087">
          <cell r="C2087" t="str">
            <v>S10A521</v>
          </cell>
        </row>
        <row r="2088">
          <cell r="C2088" t="str">
            <v>S10A522</v>
          </cell>
        </row>
        <row r="2089">
          <cell r="C2089" t="str">
            <v>S10A531</v>
          </cell>
        </row>
        <row r="2090">
          <cell r="C2090" t="str">
            <v>S10A532</v>
          </cell>
        </row>
        <row r="2091">
          <cell r="C2091" t="str">
            <v>S10A551</v>
          </cell>
        </row>
        <row r="2092">
          <cell r="C2092" t="str">
            <v>S10A552</v>
          </cell>
        </row>
        <row r="2093">
          <cell r="C2093" t="str">
            <v>S10A561</v>
          </cell>
        </row>
        <row r="2094">
          <cell r="C2094" t="str">
            <v>S10A562</v>
          </cell>
        </row>
        <row r="2095">
          <cell r="C2095" t="str">
            <v>S10A611</v>
          </cell>
        </row>
        <row r="2096">
          <cell r="C2096" t="str">
            <v>S10A612</v>
          </cell>
        </row>
        <row r="2097">
          <cell r="C2097" t="str">
            <v>S10A613</v>
          </cell>
        </row>
        <row r="2098">
          <cell r="C2098" t="str">
            <v>S10A621</v>
          </cell>
        </row>
        <row r="2099">
          <cell r="C2099" t="str">
            <v>S10A622</v>
          </cell>
        </row>
        <row r="2100">
          <cell r="C2100" t="str">
            <v>S10A631</v>
          </cell>
        </row>
        <row r="2101">
          <cell r="C2101" t="str">
            <v>S10A632</v>
          </cell>
        </row>
        <row r="2102">
          <cell r="C2102" t="str">
            <v>S10A711</v>
          </cell>
        </row>
        <row r="2103">
          <cell r="C2103" t="str">
            <v>S10A712</v>
          </cell>
        </row>
        <row r="2104">
          <cell r="C2104" t="str">
            <v>S10A713</v>
          </cell>
        </row>
        <row r="2105">
          <cell r="C2105" t="str">
            <v>S10A714</v>
          </cell>
        </row>
        <row r="2106">
          <cell r="C2106" t="str">
            <v>S10A721</v>
          </cell>
        </row>
        <row r="2107">
          <cell r="C2107" t="str">
            <v>S10A722</v>
          </cell>
        </row>
        <row r="2108">
          <cell r="C2108" t="str">
            <v>S10A731</v>
          </cell>
        </row>
        <row r="2109">
          <cell r="C2109" t="str">
            <v>S10A732</v>
          </cell>
        </row>
        <row r="2110">
          <cell r="C2110" t="str">
            <v>S10A741</v>
          </cell>
        </row>
        <row r="2111">
          <cell r="C2111" t="str">
            <v>S10A742</v>
          </cell>
        </row>
        <row r="2112">
          <cell r="C2112" t="str">
            <v>LW10251</v>
          </cell>
        </row>
        <row r="2113">
          <cell r="C2113" t="str">
            <v>LW10252</v>
          </cell>
        </row>
        <row r="2114">
          <cell r="C2114" t="str">
            <v>S10A121</v>
          </cell>
        </row>
        <row r="2116">
          <cell r="C2116" t="str">
            <v>JBF9238-C1</v>
          </cell>
        </row>
        <row r="2117">
          <cell r="C2117" t="str">
            <v>JBF9238-C2</v>
          </cell>
        </row>
        <row r="2118">
          <cell r="C2118" t="str">
            <v>JBF9491</v>
          </cell>
        </row>
        <row r="2119">
          <cell r="C2119" t="str">
            <v>JBF9097-C1</v>
          </cell>
        </row>
        <row r="2120">
          <cell r="C2120" t="str">
            <v>JBF9097-C2</v>
          </cell>
        </row>
        <row r="2121">
          <cell r="C2121" t="str">
            <v>JBF9237</v>
          </cell>
        </row>
        <row r="2122">
          <cell r="C2122" t="str">
            <v>JBF9236</v>
          </cell>
        </row>
        <row r="2124">
          <cell r="C2124" t="str">
            <v>JBF9238-C1/1</v>
          </cell>
        </row>
        <row r="2125">
          <cell r="C2125" t="str">
            <v>JBF9238-C2/1</v>
          </cell>
        </row>
        <row r="2126">
          <cell r="C2126" t="str">
            <v>JBF9236</v>
          </cell>
        </row>
        <row r="2129">
          <cell r="C2129" t="str">
            <v>TSL0176-REMAKE-C1</v>
          </cell>
        </row>
        <row r="2130">
          <cell r="C2130" t="str">
            <v>TSL0176-REMAKE-C2</v>
          </cell>
        </row>
        <row r="2131">
          <cell r="C2131" t="str">
            <v>TSL0176-REMAKE-C3</v>
          </cell>
        </row>
        <row r="2132">
          <cell r="C2132" t="str">
            <v>TSL0176-REMAKE-C4</v>
          </cell>
        </row>
        <row r="2133">
          <cell r="C2133" t="str">
            <v>TSM0064-REMAKE- C1</v>
          </cell>
        </row>
        <row r="2134">
          <cell r="C2134" t="str">
            <v>TSM0064-REMAKE- C2</v>
          </cell>
        </row>
        <row r="2135">
          <cell r="C2135" t="str">
            <v>TSM0064-REMAKE- C3</v>
          </cell>
        </row>
        <row r="2136">
          <cell r="C2136" t="str">
            <v>TSM0064-REMAKE- C4</v>
          </cell>
        </row>
        <row r="2137">
          <cell r="C2137" t="str">
            <v>TSM0064-REMAKE- C5</v>
          </cell>
        </row>
        <row r="2140">
          <cell r="C2140" t="str">
            <v>W9621CF</v>
          </cell>
        </row>
        <row r="2141">
          <cell r="C2141" t="str">
            <v>W9121CF</v>
          </cell>
        </row>
        <row r="2142">
          <cell r="C2142" t="str">
            <v>WPP14CF</v>
          </cell>
        </row>
        <row r="2154">
          <cell r="C2154" t="str">
            <v>Style</v>
          </cell>
        </row>
        <row r="2157">
          <cell r="C2157" t="str">
            <v>GGF 9440-C1(DJ )</v>
          </cell>
        </row>
        <row r="2158">
          <cell r="C2158" t="str">
            <v>GGF 9441-C1 ( DJ)</v>
          </cell>
        </row>
        <row r="2159">
          <cell r="C2159" t="str">
            <v>GGF 9477 ( DJ)</v>
          </cell>
        </row>
        <row r="2160">
          <cell r="C2160" t="str">
            <v>GGF 9475 ( DJ)</v>
          </cell>
        </row>
        <row r="2161">
          <cell r="C2161" t="str">
            <v>GGF 9118-REORDER</v>
          </cell>
        </row>
        <row r="2162">
          <cell r="C2162" t="str">
            <v>GGF 9479 (in)</v>
          </cell>
        </row>
        <row r="2165">
          <cell r="C2165" t="str">
            <v>GGF 9315</v>
          </cell>
        </row>
        <row r="2166">
          <cell r="C2166" t="str">
            <v>GGF 9316</v>
          </cell>
        </row>
        <row r="2167">
          <cell r="C2167" t="str">
            <v>GGF 9440-C1</v>
          </cell>
        </row>
        <row r="2168">
          <cell r="C2168" t="str">
            <v>GGF 9440-C2</v>
          </cell>
        </row>
        <row r="2169">
          <cell r="C2169" t="str">
            <v>GGF 9441-C1</v>
          </cell>
        </row>
        <row r="2170">
          <cell r="C2170" t="str">
            <v>GGF 9441-C2</v>
          </cell>
        </row>
        <row r="2171">
          <cell r="C2171" t="str">
            <v>GGF 9477</v>
          </cell>
        </row>
        <row r="2172">
          <cell r="C2172" t="str">
            <v xml:space="preserve">GGF 9475 </v>
          </cell>
        </row>
        <row r="2174">
          <cell r="C2174" t="str">
            <v>MST01-C1</v>
          </cell>
        </row>
        <row r="2175">
          <cell r="C2175" t="str">
            <v>MST01-C2</v>
          </cell>
        </row>
        <row r="2176">
          <cell r="C2176" t="str">
            <v>MST01-C3</v>
          </cell>
        </row>
        <row r="2177">
          <cell r="C2177" t="str">
            <v>MST01-C4</v>
          </cell>
        </row>
        <row r="2178">
          <cell r="C2178" t="str">
            <v>MST01-C5</v>
          </cell>
        </row>
        <row r="2179">
          <cell r="C2179" t="str">
            <v>MST02</v>
          </cell>
        </row>
        <row r="2180">
          <cell r="C2180" t="str">
            <v>MST03</v>
          </cell>
        </row>
        <row r="2181">
          <cell r="C2181" t="str">
            <v>MST04-C1</v>
          </cell>
        </row>
        <row r="2182">
          <cell r="C2182" t="str">
            <v>MST04-C2</v>
          </cell>
        </row>
        <row r="2183">
          <cell r="C2183" t="str">
            <v>MST04-C3</v>
          </cell>
        </row>
        <row r="2184">
          <cell r="C2184" t="str">
            <v>MSB07-C2</v>
          </cell>
        </row>
        <row r="2185">
          <cell r="C2185" t="str">
            <v>MSB07-C3</v>
          </cell>
        </row>
        <row r="2186">
          <cell r="C2186" t="str">
            <v>MSB05-C1</v>
          </cell>
        </row>
        <row r="2187">
          <cell r="C2187" t="str">
            <v>MSB05-C2</v>
          </cell>
        </row>
        <row r="2188">
          <cell r="C2188" t="str">
            <v>MSB05-C3</v>
          </cell>
        </row>
        <row r="2189">
          <cell r="C2189" t="str">
            <v>MSB05-C4</v>
          </cell>
        </row>
        <row r="2190">
          <cell r="C2190" t="str">
            <v>MSB05-C5</v>
          </cell>
        </row>
        <row r="2191">
          <cell r="C2191" t="str">
            <v>MSB05-C6</v>
          </cell>
        </row>
        <row r="2192">
          <cell r="C2192" t="str">
            <v>MSB03-C1</v>
          </cell>
        </row>
        <row r="2193">
          <cell r="C2193" t="str">
            <v>MSB03-C2</v>
          </cell>
        </row>
        <row r="2194">
          <cell r="C2194" t="str">
            <v>MSB03-C3</v>
          </cell>
        </row>
        <row r="2195">
          <cell r="C2195" t="str">
            <v>MSB03-C4</v>
          </cell>
        </row>
        <row r="2196">
          <cell r="C2196" t="str">
            <v>MSB03-C5</v>
          </cell>
        </row>
        <row r="2197">
          <cell r="C2197" t="str">
            <v>MSB03-C6</v>
          </cell>
        </row>
        <row r="2198">
          <cell r="C2198" t="str">
            <v>MST05-C3</v>
          </cell>
        </row>
        <row r="2199">
          <cell r="C2199" t="str">
            <v>MST05-C4</v>
          </cell>
        </row>
        <row r="2200">
          <cell r="C2200" t="str">
            <v>MST05-C5</v>
          </cell>
        </row>
        <row r="2201">
          <cell r="C2201" t="str">
            <v>MST05-C1</v>
          </cell>
        </row>
        <row r="2202">
          <cell r="C2202" t="str">
            <v>MST05-C2</v>
          </cell>
        </row>
        <row r="2205">
          <cell r="C2205" t="str">
            <v>JBF9290</v>
          </cell>
        </row>
        <row r="2206">
          <cell r="C2206" t="str">
            <v>JBF9288</v>
          </cell>
        </row>
        <row r="2207">
          <cell r="C2207" t="str">
            <v>JBF9289</v>
          </cell>
        </row>
        <row r="2208">
          <cell r="C2208" t="str">
            <v>JBF9293</v>
          </cell>
        </row>
        <row r="2209">
          <cell r="C2209" t="str">
            <v>JBF9300</v>
          </cell>
        </row>
        <row r="2210">
          <cell r="C2210" t="str">
            <v>JBF9298</v>
          </cell>
        </row>
        <row r="2211">
          <cell r="C2211" t="str">
            <v>JBF9297</v>
          </cell>
        </row>
        <row r="2212">
          <cell r="C2212" t="str">
            <v>JBF9296</v>
          </cell>
        </row>
        <row r="2213">
          <cell r="C2213" t="str">
            <v>JBF9239</v>
          </cell>
        </row>
        <row r="2214">
          <cell r="C2214" t="str">
            <v>JBF9291</v>
          </cell>
        </row>
        <row r="2215">
          <cell r="C2215" t="str">
            <v>JBF9476</v>
          </cell>
        </row>
        <row r="2216">
          <cell r="C2216" t="str">
            <v>JBF9294</v>
          </cell>
        </row>
        <row r="2217">
          <cell r="C2217" t="str">
            <v>JBF9292</v>
          </cell>
        </row>
        <row r="2218">
          <cell r="C2218" t="str">
            <v>JBF9302</v>
          </cell>
        </row>
        <row r="2219">
          <cell r="C2219" t="str">
            <v>JBF9301</v>
          </cell>
        </row>
        <row r="2220">
          <cell r="C2220" t="str">
            <v>JBF9278-C1</v>
          </cell>
        </row>
        <row r="2221">
          <cell r="C2221" t="str">
            <v>JBF9278-C2</v>
          </cell>
        </row>
        <row r="2222">
          <cell r="C2222" t="str">
            <v>JBF9279</v>
          </cell>
        </row>
        <row r="2223">
          <cell r="C2223" t="str">
            <v>JBF9281</v>
          </cell>
        </row>
        <row r="2224">
          <cell r="C2224" t="str">
            <v>JBF9282</v>
          </cell>
        </row>
        <row r="2225">
          <cell r="C2225" t="str">
            <v>JBF9311-C1</v>
          </cell>
        </row>
        <row r="2226">
          <cell r="C2226" t="str">
            <v>JBF9311-C2</v>
          </cell>
        </row>
        <row r="2227">
          <cell r="C2227" t="str">
            <v>JBF9280-C1</v>
          </cell>
        </row>
        <row r="2228">
          <cell r="C2228" t="str">
            <v>JBF9280-C2</v>
          </cell>
        </row>
        <row r="2229">
          <cell r="C2229" t="str">
            <v>JBF9303</v>
          </cell>
        </row>
        <row r="2230">
          <cell r="C2230" t="str">
            <v>JBF9234</v>
          </cell>
        </row>
        <row r="2231">
          <cell r="C2231" t="str">
            <v>JBF9264-REORDER</v>
          </cell>
        </row>
        <row r="2235">
          <cell r="C2235" t="str">
            <v>JBF9298-DJ</v>
          </cell>
        </row>
        <row r="2236">
          <cell r="C2236" t="str">
            <v>JBF9297-DJ</v>
          </cell>
        </row>
        <row r="2237">
          <cell r="C2237" t="str">
            <v>JBF9296-DJ</v>
          </cell>
        </row>
        <row r="2238">
          <cell r="C2238" t="str">
            <v>JBF9476-DJ</v>
          </cell>
        </row>
        <row r="2239">
          <cell r="C2239" t="str">
            <v>JBF9301-DJ</v>
          </cell>
        </row>
        <row r="2240">
          <cell r="C2240" t="str">
            <v>JBF9278-DJ</v>
          </cell>
        </row>
        <row r="2241">
          <cell r="C2241" t="str">
            <v>JBF9282-DJ</v>
          </cell>
        </row>
        <row r="2242">
          <cell r="C2242" t="str">
            <v>JBF9303-DJ</v>
          </cell>
        </row>
        <row r="2245">
          <cell r="C2245" t="str">
            <v>#1413-1</v>
          </cell>
        </row>
        <row r="2246">
          <cell r="C2246" t="str">
            <v>#1413-2</v>
          </cell>
        </row>
        <row r="2247">
          <cell r="C2247" t="str">
            <v>#1422-1</v>
          </cell>
        </row>
        <row r="2248">
          <cell r="C2248" t="str">
            <v>#1422-2</v>
          </cell>
        </row>
        <row r="2249">
          <cell r="C2249" t="str">
            <v>#2413-1</v>
          </cell>
        </row>
        <row r="2250">
          <cell r="C2250" t="str">
            <v>#2413-2</v>
          </cell>
        </row>
        <row r="2251">
          <cell r="C2251" t="str">
            <v>#2422-1</v>
          </cell>
        </row>
        <row r="2252">
          <cell r="C2252" t="str">
            <v>#2422-2</v>
          </cell>
        </row>
        <row r="2253">
          <cell r="C2253" t="str">
            <v>#10-001</v>
          </cell>
        </row>
        <row r="2254">
          <cell r="C2254" t="str">
            <v>#10-002</v>
          </cell>
        </row>
        <row r="2255">
          <cell r="C2255" t="str">
            <v>#10-003</v>
          </cell>
        </row>
        <row r="2257">
          <cell r="C2257" t="str">
            <v>GMUN106A</v>
          </cell>
        </row>
        <row r="2258">
          <cell r="C2258" t="str">
            <v>MINI 191-DROP 2</v>
          </cell>
        </row>
        <row r="2259">
          <cell r="C2259" t="str">
            <v>MUN 513</v>
          </cell>
        </row>
        <row r="2260">
          <cell r="C2260" t="str">
            <v>PILLOW</v>
          </cell>
        </row>
        <row r="2264">
          <cell r="C2264" t="str">
            <v>POLO SHIRT MEN-C1</v>
          </cell>
        </row>
        <row r="2265">
          <cell r="C2265" t="str">
            <v>POLO SHIRT MEN-C2</v>
          </cell>
        </row>
        <row r="2266">
          <cell r="C2266" t="str">
            <v>POLO SHIRT WOVEN-C1</v>
          </cell>
        </row>
        <row r="2267">
          <cell r="C2267" t="str">
            <v>POLO SHIRT WOVEN-C2</v>
          </cell>
        </row>
        <row r="2269">
          <cell r="C2269" t="str">
            <v>TEE 1</v>
          </cell>
        </row>
        <row r="2270">
          <cell r="C2270" t="str">
            <v>TEE 2</v>
          </cell>
        </row>
        <row r="2271">
          <cell r="C2271" t="str">
            <v>TEE 3</v>
          </cell>
        </row>
        <row r="2272">
          <cell r="C2272" t="str">
            <v>TEE 4</v>
          </cell>
        </row>
        <row r="2294">
          <cell r="C2294" t="str">
            <v>Style</v>
          </cell>
        </row>
        <row r="2297">
          <cell r="C2297" t="str">
            <v>GGF9453</v>
          </cell>
        </row>
        <row r="2298">
          <cell r="C2298" t="str">
            <v>GGF9455</v>
          </cell>
        </row>
        <row r="2299">
          <cell r="C2299" t="str">
            <v>GGF9464</v>
          </cell>
        </row>
        <row r="2300">
          <cell r="C2300" t="str">
            <v>GGF9179-REORDER</v>
          </cell>
        </row>
        <row r="2303">
          <cell r="C2303" t="str">
            <v>#1221-C1</v>
          </cell>
        </row>
        <row r="2304">
          <cell r="C2304" t="str">
            <v>#1221-C2</v>
          </cell>
        </row>
        <row r="2305">
          <cell r="C2305" t="str">
            <v>#1221-C3</v>
          </cell>
        </row>
        <row r="2306">
          <cell r="C2306" t="str">
            <v>8099-C1</v>
          </cell>
        </row>
        <row r="2307">
          <cell r="C2307" t="str">
            <v>8099-C2</v>
          </cell>
        </row>
        <row r="2308">
          <cell r="C2308" t="str">
            <v>8100-C1</v>
          </cell>
        </row>
        <row r="2309">
          <cell r="C2309" t="str">
            <v>8100-C2</v>
          </cell>
        </row>
        <row r="2310">
          <cell r="C2310" t="str">
            <v>#3354A-C1</v>
          </cell>
        </row>
        <row r="2311">
          <cell r="C2311" t="str">
            <v>#3354A-C2</v>
          </cell>
        </row>
        <row r="2312">
          <cell r="C2312" t="str">
            <v>1231-C1</v>
          </cell>
        </row>
        <row r="2313">
          <cell r="C2313" t="str">
            <v>1231-C2</v>
          </cell>
        </row>
        <row r="2314">
          <cell r="C2314" t="str">
            <v>2150-C1</v>
          </cell>
        </row>
        <row r="2315">
          <cell r="C2315" t="str">
            <v>2150-C2</v>
          </cell>
        </row>
        <row r="2316">
          <cell r="C2316" t="str">
            <v>2150-C3</v>
          </cell>
        </row>
        <row r="2317">
          <cell r="C2317" t="str">
            <v>4269-C1</v>
          </cell>
        </row>
        <row r="2318">
          <cell r="C2318" t="str">
            <v>4269-C2</v>
          </cell>
        </row>
        <row r="2319">
          <cell r="C2319" t="str">
            <v>4269-C3</v>
          </cell>
        </row>
        <row r="2320">
          <cell r="C2320" t="str">
            <v>4262-C1</v>
          </cell>
        </row>
        <row r="2321">
          <cell r="C2321" t="str">
            <v>4262-C2</v>
          </cell>
        </row>
        <row r="2322">
          <cell r="C2322" t="str">
            <v>6090-C1</v>
          </cell>
        </row>
        <row r="2323">
          <cell r="C2323" t="str">
            <v>6090-C2</v>
          </cell>
        </row>
        <row r="2324">
          <cell r="C2324" t="str">
            <v>6090-C3</v>
          </cell>
        </row>
        <row r="2325">
          <cell r="C2325">
            <v>7094</v>
          </cell>
        </row>
        <row r="2326">
          <cell r="C2326" t="str">
            <v>6091-C1</v>
          </cell>
        </row>
        <row r="2327">
          <cell r="C2327" t="str">
            <v>6091-C2</v>
          </cell>
        </row>
        <row r="2328">
          <cell r="C2328" t="str">
            <v>7081-C1</v>
          </cell>
        </row>
        <row r="2329">
          <cell r="C2329" t="str">
            <v>7081-C2</v>
          </cell>
        </row>
        <row r="2331">
          <cell r="C2331" t="str">
            <v>MALE POLO</v>
          </cell>
        </row>
        <row r="2332">
          <cell r="C2332" t="str">
            <v>FEMALE POLO</v>
          </cell>
        </row>
        <row r="2333">
          <cell r="C2333" t="str">
            <v>MALE L/TEE</v>
          </cell>
        </row>
        <row r="2334">
          <cell r="C2334" t="str">
            <v>FEMALE L/TEE</v>
          </cell>
        </row>
        <row r="2335">
          <cell r="C2335" t="str">
            <v>UNIVERSAL TEE</v>
          </cell>
        </row>
        <row r="2336">
          <cell r="C2336" t="str">
            <v>BOXER MALE</v>
          </cell>
        </row>
        <row r="2337">
          <cell r="C2337" t="str">
            <v>BOXER FEMALE</v>
          </cell>
        </row>
        <row r="2340">
          <cell r="C2340" t="str">
            <v>#0651-C1</v>
          </cell>
        </row>
        <row r="2341">
          <cell r="C2341" t="str">
            <v>#0651-C2</v>
          </cell>
        </row>
        <row r="2342">
          <cell r="C2342" t="str">
            <v>#0651-C3</v>
          </cell>
        </row>
        <row r="2343">
          <cell r="C2343" t="str">
            <v>#0650-C1</v>
          </cell>
        </row>
        <row r="2344">
          <cell r="C2344" t="str">
            <v>#0650-C2</v>
          </cell>
        </row>
        <row r="2345">
          <cell r="C2345" t="str">
            <v>#0650-C3</v>
          </cell>
        </row>
        <row r="2346">
          <cell r="C2346" t="str">
            <v>#0650-C4</v>
          </cell>
        </row>
        <row r="2347">
          <cell r="C2347" t="str">
            <v>#0054-C1</v>
          </cell>
        </row>
        <row r="2348">
          <cell r="C2348" t="str">
            <v>#0054-C2</v>
          </cell>
        </row>
        <row r="2349">
          <cell r="C2349" t="str">
            <v>#0057-C1</v>
          </cell>
        </row>
        <row r="2350">
          <cell r="C2350" t="str">
            <v>#0057-C2</v>
          </cell>
        </row>
        <row r="2351">
          <cell r="C2351" t="str">
            <v>#0663-C1</v>
          </cell>
        </row>
        <row r="2352">
          <cell r="C2352" t="str">
            <v>#0663-C2</v>
          </cell>
        </row>
        <row r="2353">
          <cell r="C2353" t="str">
            <v>#0663-C3</v>
          </cell>
        </row>
        <row r="2354">
          <cell r="C2354" t="str">
            <v>#0663-C4</v>
          </cell>
        </row>
        <row r="2355">
          <cell r="C2355" t="str">
            <v>#0056-C1</v>
          </cell>
        </row>
        <row r="2356">
          <cell r="C2356" t="str">
            <v>#0056-C2</v>
          </cell>
        </row>
        <row r="2357">
          <cell r="C2357" t="str">
            <v>#0056-C3</v>
          </cell>
        </row>
        <row r="2358">
          <cell r="C2358" t="str">
            <v>#0058-C2</v>
          </cell>
        </row>
        <row r="2359">
          <cell r="C2359" t="str">
            <v>#0058-C3</v>
          </cell>
        </row>
        <row r="2360">
          <cell r="C2360" t="str">
            <v>#0055-C1</v>
          </cell>
        </row>
        <row r="2361">
          <cell r="C2361" t="str">
            <v>#0055-C3</v>
          </cell>
        </row>
        <row r="2362">
          <cell r="C2362" t="str">
            <v>#0059</v>
          </cell>
        </row>
        <row r="2363">
          <cell r="C2363" t="str">
            <v>#0060</v>
          </cell>
        </row>
        <row r="2364">
          <cell r="C2364" t="str">
            <v>#0061</v>
          </cell>
        </row>
        <row r="2365">
          <cell r="C2365" t="str">
            <v>#0051-C1</v>
          </cell>
        </row>
        <row r="2366">
          <cell r="C2366" t="str">
            <v>#0051-C2</v>
          </cell>
        </row>
        <row r="2367">
          <cell r="C2367" t="str">
            <v>#0051-C3</v>
          </cell>
        </row>
        <row r="2368">
          <cell r="C2368" t="str">
            <v>#0052-C1</v>
          </cell>
        </row>
        <row r="2369">
          <cell r="C2369" t="str">
            <v>#0052-C2</v>
          </cell>
        </row>
        <row r="2370">
          <cell r="C2370" t="str">
            <v>#0052-C3</v>
          </cell>
        </row>
        <row r="2371">
          <cell r="C2371" t="str">
            <v>#0053-C1</v>
          </cell>
        </row>
        <row r="2372">
          <cell r="C2372" t="str">
            <v>#0053-C2</v>
          </cell>
        </row>
        <row r="2373">
          <cell r="C2373" t="str">
            <v>#0048-C1</v>
          </cell>
        </row>
        <row r="2374">
          <cell r="C2374" t="str">
            <v>#0048-C2</v>
          </cell>
        </row>
        <row r="2375">
          <cell r="C2375" t="str">
            <v>#0080-C1</v>
          </cell>
        </row>
        <row r="2376">
          <cell r="C2376" t="str">
            <v>#0080-C2</v>
          </cell>
        </row>
        <row r="2377">
          <cell r="C2377" t="str">
            <v>#0049-C1</v>
          </cell>
        </row>
        <row r="2378">
          <cell r="C2378" t="str">
            <v>#0049-C2</v>
          </cell>
        </row>
        <row r="2379">
          <cell r="C2379" t="str">
            <v>#0050-C1</v>
          </cell>
        </row>
        <row r="2380">
          <cell r="C2380" t="str">
            <v>#0050-C2</v>
          </cell>
        </row>
        <row r="2383">
          <cell r="C2383" t="str">
            <v xml:space="preserve"> MA040-SS-C1</v>
          </cell>
        </row>
        <row r="2384">
          <cell r="C2384" t="str">
            <v xml:space="preserve"> MA040-SS-C2</v>
          </cell>
        </row>
        <row r="2385">
          <cell r="C2385" t="str">
            <v xml:space="preserve"> MA041-SS-C1</v>
          </cell>
        </row>
        <row r="2386">
          <cell r="C2386" t="str">
            <v xml:space="preserve"> MA041-SS-C2</v>
          </cell>
        </row>
        <row r="2387">
          <cell r="C2387" t="str">
            <v xml:space="preserve"> MA042-SS-C1</v>
          </cell>
        </row>
        <row r="2388">
          <cell r="C2388" t="str">
            <v xml:space="preserve"> MA042-SS-C2</v>
          </cell>
        </row>
        <row r="2389">
          <cell r="C2389" t="str">
            <v xml:space="preserve"> MA043-SS-C1</v>
          </cell>
        </row>
        <row r="2390">
          <cell r="C2390" t="str">
            <v xml:space="preserve"> MA043-SS-C2</v>
          </cell>
        </row>
        <row r="2391">
          <cell r="C2391" t="str">
            <v xml:space="preserve"> MA044-SS</v>
          </cell>
        </row>
        <row r="2392">
          <cell r="C2392" t="str">
            <v xml:space="preserve"> MA045-SS-C1</v>
          </cell>
        </row>
        <row r="2393">
          <cell r="C2393" t="str">
            <v xml:space="preserve"> MA045-SS-C2</v>
          </cell>
        </row>
        <row r="2394">
          <cell r="C2394" t="str">
            <v xml:space="preserve"> MA045-SS-C3</v>
          </cell>
        </row>
        <row r="2395">
          <cell r="C2395" t="str">
            <v>MA036-SS-C1</v>
          </cell>
        </row>
        <row r="2396">
          <cell r="C2396" t="str">
            <v>MA036-SS-C2</v>
          </cell>
        </row>
        <row r="2397">
          <cell r="C2397" t="str">
            <v>MA038-SS</v>
          </cell>
        </row>
        <row r="2398">
          <cell r="C2398" t="str">
            <v>MA016-SS</v>
          </cell>
        </row>
        <row r="2399">
          <cell r="C2399" t="str">
            <v>MA011-SS-C2</v>
          </cell>
        </row>
        <row r="2400">
          <cell r="C2400" t="str">
            <v>MA023-SS</v>
          </cell>
        </row>
        <row r="2401">
          <cell r="C2401" t="str">
            <v>MA048A-SS</v>
          </cell>
        </row>
        <row r="2402">
          <cell r="C2402" t="str">
            <v>MA026-SS-C1</v>
          </cell>
        </row>
        <row r="2403">
          <cell r="C2403" t="str">
            <v>MA026-SS-C2</v>
          </cell>
        </row>
        <row r="2405">
          <cell r="C2405" t="str">
            <v>TABLE CLOTHING</v>
          </cell>
        </row>
        <row r="2407">
          <cell r="C2407" t="str">
            <v>GMUN078</v>
          </cell>
        </row>
        <row r="2408">
          <cell r="C2408" t="str">
            <v>GMUN085</v>
          </cell>
        </row>
        <row r="2409">
          <cell r="C2409" t="str">
            <v>GMUN095-DROP 3</v>
          </cell>
        </row>
        <row r="2410">
          <cell r="C2410" t="str">
            <v>GMUN096</v>
          </cell>
        </row>
        <row r="2411">
          <cell r="C2411" t="str">
            <v>GMUN097-DROP 3</v>
          </cell>
        </row>
        <row r="2412">
          <cell r="C2412" t="str">
            <v>GMUN099</v>
          </cell>
        </row>
        <row r="2413">
          <cell r="C2413" t="str">
            <v>GMUN107</v>
          </cell>
        </row>
        <row r="2414">
          <cell r="C2414" t="str">
            <v>GMUN111-W</v>
          </cell>
        </row>
        <row r="2415">
          <cell r="C2415" t="str">
            <v>GMUN112</v>
          </cell>
        </row>
        <row r="2416">
          <cell r="C2416" t="str">
            <v>GMUN114</v>
          </cell>
        </row>
        <row r="2417">
          <cell r="C2417" t="str">
            <v>GMUN115B-drop 3</v>
          </cell>
        </row>
        <row r="2418">
          <cell r="C2418" t="str">
            <v>GMUN116-DROP 3</v>
          </cell>
        </row>
        <row r="2419">
          <cell r="C2419" t="str">
            <v>MINI 165</v>
          </cell>
        </row>
        <row r="2420">
          <cell r="C2420" t="str">
            <v>MINI 167</v>
          </cell>
        </row>
        <row r="2421">
          <cell r="C2421" t="str">
            <v>MINI 169</v>
          </cell>
        </row>
        <row r="2422">
          <cell r="C2422" t="str">
            <v>MINI 178</v>
          </cell>
        </row>
        <row r="2423">
          <cell r="C2423" t="str">
            <v>MINI 185-DROP 3</v>
          </cell>
        </row>
        <row r="2424">
          <cell r="C2424" t="str">
            <v>MINI 186</v>
          </cell>
        </row>
        <row r="2425">
          <cell r="C2425" t="str">
            <v>MINI 188</v>
          </cell>
        </row>
        <row r="2426">
          <cell r="C2426" t="str">
            <v>MINI 189-drop 3</v>
          </cell>
        </row>
        <row r="2427">
          <cell r="C2427" t="str">
            <v>MINI 190</v>
          </cell>
        </row>
        <row r="2428">
          <cell r="C2428" t="str">
            <v>MINI 193</v>
          </cell>
        </row>
        <row r="2429">
          <cell r="C2429" t="str">
            <v>MINI 179</v>
          </cell>
        </row>
        <row r="2430">
          <cell r="C2430" t="str">
            <v>MINI 197</v>
          </cell>
        </row>
        <row r="2431">
          <cell r="C2431" t="str">
            <v>MINI 199</v>
          </cell>
        </row>
        <row r="2432">
          <cell r="C2432" t="str">
            <v>MINI 205</v>
          </cell>
        </row>
        <row r="2433">
          <cell r="C2433" t="str">
            <v>MINI 196</v>
          </cell>
        </row>
        <row r="2434">
          <cell r="C2434" t="str">
            <v>MINI 191</v>
          </cell>
        </row>
        <row r="2435">
          <cell r="C2435" t="str">
            <v>MINI 203</v>
          </cell>
        </row>
        <row r="2436">
          <cell r="C2436" t="str">
            <v>MUN 457</v>
          </cell>
        </row>
        <row r="2437">
          <cell r="C2437" t="str">
            <v>MUN 462</v>
          </cell>
        </row>
        <row r="2438">
          <cell r="C2438" t="str">
            <v>MUN 466</v>
          </cell>
        </row>
        <row r="2439">
          <cell r="C2439" t="str">
            <v>MUN 468</v>
          </cell>
        </row>
        <row r="2440">
          <cell r="C2440" t="str">
            <v>MUN 471</v>
          </cell>
        </row>
        <row r="2441">
          <cell r="C2441" t="str">
            <v>MUN 493</v>
          </cell>
        </row>
        <row r="2442">
          <cell r="C2442" t="str">
            <v>MUN 495- DROP 3</v>
          </cell>
        </row>
        <row r="2443">
          <cell r="C2443" t="str">
            <v>MUN 496-DROP 3</v>
          </cell>
        </row>
        <row r="2444">
          <cell r="C2444" t="str">
            <v>MUN 497</v>
          </cell>
        </row>
        <row r="2445">
          <cell r="C2445" t="str">
            <v>MUN 499</v>
          </cell>
        </row>
        <row r="2446">
          <cell r="C2446" t="str">
            <v>MUN 501</v>
          </cell>
        </row>
        <row r="2447">
          <cell r="C2447" t="str">
            <v>MUN 502</v>
          </cell>
        </row>
        <row r="2448">
          <cell r="C2448" t="str">
            <v>MUN 502A</v>
          </cell>
        </row>
        <row r="2449">
          <cell r="C2449" t="str">
            <v>MUN 514-DROP 3</v>
          </cell>
        </row>
        <row r="2450">
          <cell r="C2450" t="str">
            <v>MUN 504</v>
          </cell>
        </row>
        <row r="2451">
          <cell r="C2451" t="str">
            <v>MUN 506-DROP 3</v>
          </cell>
        </row>
        <row r="2452">
          <cell r="C2452" t="str">
            <v>MUN 507</v>
          </cell>
        </row>
        <row r="2453">
          <cell r="C2453" t="str">
            <v>MUN 510</v>
          </cell>
        </row>
        <row r="2454">
          <cell r="C2454" t="str">
            <v>MUN 511</v>
          </cell>
        </row>
        <row r="2455">
          <cell r="C2455" t="str">
            <v>MUN 512</v>
          </cell>
        </row>
        <row r="2456">
          <cell r="C2456" t="str">
            <v>MUN 513-DROP 3</v>
          </cell>
        </row>
        <row r="2457">
          <cell r="C2457" t="str">
            <v>MUN 515-DROP 3</v>
          </cell>
        </row>
        <row r="2458">
          <cell r="C2458" t="str">
            <v>MUN 516-DROP 3</v>
          </cell>
        </row>
        <row r="2459">
          <cell r="C2459" t="str">
            <v>MUN 518-DROP 3</v>
          </cell>
        </row>
        <row r="2460">
          <cell r="C2460" t="str">
            <v>MUN 503</v>
          </cell>
        </row>
        <row r="2461">
          <cell r="C2461" t="str">
            <v>MUN 521</v>
          </cell>
        </row>
        <row r="2462">
          <cell r="C2462" t="str">
            <v>MUN 483- DROP3</v>
          </cell>
        </row>
        <row r="2463">
          <cell r="C2463" t="str">
            <v>MUN 432</v>
          </cell>
        </row>
        <row r="2464">
          <cell r="C2464" t="str">
            <v>MUN 431-DROP 3</v>
          </cell>
        </row>
        <row r="2466">
          <cell r="C2466" t="str">
            <v>GMUN 117</v>
          </cell>
        </row>
        <row r="2467">
          <cell r="C2467" t="str">
            <v>MINI 150</v>
          </cell>
        </row>
        <row r="2472">
          <cell r="C2472" t="str">
            <v>GGF9568-REORDER</v>
          </cell>
        </row>
        <row r="2473">
          <cell r="C2473" t="str">
            <v>GGF9119-REORDER</v>
          </cell>
        </row>
        <row r="2478">
          <cell r="C2478" t="str">
            <v>TEAM JAYCO</v>
          </cell>
        </row>
        <row r="2479">
          <cell r="C2479" t="str">
            <v>POLO SHIRT</v>
          </cell>
        </row>
        <row r="2480">
          <cell r="C2480" t="str">
            <v>JAYCO TEE SHIRT-C1</v>
          </cell>
        </row>
        <row r="2481">
          <cell r="C2481" t="str">
            <v>JAYCO TEE SHIRT-C2</v>
          </cell>
        </row>
        <row r="2483">
          <cell r="C2483" t="str">
            <v>TEE-1</v>
          </cell>
        </row>
        <row r="2484">
          <cell r="C2484" t="str">
            <v>TEE-2</v>
          </cell>
        </row>
        <row r="2485">
          <cell r="C2485" t="str">
            <v>JUMPER</v>
          </cell>
        </row>
        <row r="2486">
          <cell r="C2486" t="str">
            <v>JUMPER -1</v>
          </cell>
        </row>
        <row r="2501">
          <cell r="C2501" t="str">
            <v>Style</v>
          </cell>
        </row>
        <row r="2504">
          <cell r="C2504">
            <v>1111004</v>
          </cell>
        </row>
        <row r="2505">
          <cell r="C2505">
            <v>1111005</v>
          </cell>
        </row>
        <row r="2506">
          <cell r="C2506">
            <v>1111010</v>
          </cell>
        </row>
        <row r="2507">
          <cell r="C2507">
            <v>1111011</v>
          </cell>
        </row>
        <row r="2508">
          <cell r="C2508">
            <v>1111012</v>
          </cell>
        </row>
        <row r="2509">
          <cell r="C2509" t="str">
            <v>1111013-C1</v>
          </cell>
        </row>
        <row r="2510">
          <cell r="C2510" t="str">
            <v>1111013-C2</v>
          </cell>
        </row>
        <row r="2511">
          <cell r="C2511">
            <v>1111016</v>
          </cell>
        </row>
        <row r="2512">
          <cell r="C2512">
            <v>1111024</v>
          </cell>
        </row>
        <row r="2513">
          <cell r="C2513">
            <v>1111027</v>
          </cell>
        </row>
        <row r="2514">
          <cell r="C2514">
            <v>1111028</v>
          </cell>
        </row>
        <row r="2515">
          <cell r="C2515">
            <v>1111030</v>
          </cell>
        </row>
        <row r="2516">
          <cell r="C2516">
            <v>1111031</v>
          </cell>
        </row>
        <row r="2517">
          <cell r="C2517">
            <v>1112101</v>
          </cell>
        </row>
        <row r="2518">
          <cell r="C2518">
            <v>1112103</v>
          </cell>
        </row>
        <row r="2519">
          <cell r="C2519">
            <v>1112107</v>
          </cell>
        </row>
        <row r="2520">
          <cell r="C2520">
            <v>1112108</v>
          </cell>
        </row>
        <row r="2521">
          <cell r="C2521">
            <v>1112109</v>
          </cell>
        </row>
        <row r="2522">
          <cell r="C2522">
            <v>1112110</v>
          </cell>
        </row>
        <row r="2523">
          <cell r="C2523">
            <v>1112112</v>
          </cell>
        </row>
        <row r="2524">
          <cell r="C2524">
            <v>1112115</v>
          </cell>
        </row>
        <row r="2525">
          <cell r="C2525">
            <v>1112118</v>
          </cell>
        </row>
        <row r="2526">
          <cell r="C2526" t="str">
            <v>BAG</v>
          </cell>
        </row>
        <row r="2527">
          <cell r="C2527">
            <v>1111001</v>
          </cell>
        </row>
        <row r="2528">
          <cell r="C2528">
            <v>1112131</v>
          </cell>
        </row>
        <row r="2529">
          <cell r="C2529">
            <v>1111003</v>
          </cell>
        </row>
        <row r="2531">
          <cell r="C2531" t="str">
            <v>GGF 0062-C1</v>
          </cell>
        </row>
        <row r="2532">
          <cell r="C2532" t="str">
            <v>GGF 0062-C2</v>
          </cell>
        </row>
        <row r="2533">
          <cell r="C2533" t="str">
            <v>GGF 0082-C1</v>
          </cell>
        </row>
        <row r="2534">
          <cell r="C2534" t="str">
            <v>GGF 0082-C2</v>
          </cell>
        </row>
        <row r="2535">
          <cell r="C2535" t="str">
            <v>GGF 0084-C1</v>
          </cell>
        </row>
        <row r="2536">
          <cell r="C2536" t="str">
            <v>GGF 0084-C2</v>
          </cell>
        </row>
        <row r="2537">
          <cell r="C2537" t="str">
            <v>GGF 0096</v>
          </cell>
        </row>
        <row r="2538">
          <cell r="C2538" t="str">
            <v>GGF 0095</v>
          </cell>
        </row>
        <row r="2539">
          <cell r="C2539" t="str">
            <v>GGF0041-C1</v>
          </cell>
        </row>
        <row r="2540">
          <cell r="C2540" t="str">
            <v>GGF0041-C2</v>
          </cell>
        </row>
        <row r="2541">
          <cell r="C2541" t="str">
            <v>GGF0039-C1</v>
          </cell>
        </row>
        <row r="2542">
          <cell r="C2542" t="str">
            <v>GGF0039-C2</v>
          </cell>
        </row>
        <row r="2543">
          <cell r="C2543" t="str">
            <v>GGF 0018-C1</v>
          </cell>
        </row>
        <row r="2544">
          <cell r="C2544" t="str">
            <v>GGF 0018-C2</v>
          </cell>
        </row>
        <row r="2545">
          <cell r="C2545" t="str">
            <v>GGF 0062-C1</v>
          </cell>
        </row>
        <row r="2546">
          <cell r="C2546" t="str">
            <v>GGF 0062-C2</v>
          </cell>
        </row>
        <row r="2548">
          <cell r="C2548" t="str">
            <v>GGF 0096-DJ</v>
          </cell>
        </row>
        <row r="2549">
          <cell r="C2549" t="str">
            <v>GGF 0095-DJ</v>
          </cell>
        </row>
        <row r="2550">
          <cell r="C2550" t="str">
            <v>GGF0041-C1-DJ</v>
          </cell>
        </row>
        <row r="2551">
          <cell r="C2551" t="str">
            <v>GGF0039-C2-DJ</v>
          </cell>
        </row>
        <row r="2552">
          <cell r="C2552" t="str">
            <v>GGF 0186-C1</v>
          </cell>
        </row>
        <row r="2553">
          <cell r="C2553" t="str">
            <v>GGF 0186-C2</v>
          </cell>
        </row>
        <row r="2554">
          <cell r="C2554" t="str">
            <v>GGF 0172</v>
          </cell>
        </row>
        <row r="2555">
          <cell r="C2555" t="str">
            <v>GGF 0442</v>
          </cell>
        </row>
        <row r="2556">
          <cell r="C2556" t="str">
            <v>GGF 0453</v>
          </cell>
        </row>
        <row r="2558">
          <cell r="C2558" t="str">
            <v>GGF 9569</v>
          </cell>
        </row>
        <row r="2559">
          <cell r="C2559" t="str">
            <v>GGF 9511-C1</v>
          </cell>
        </row>
        <row r="2560">
          <cell r="C2560" t="str">
            <v>GGF 9511-C2</v>
          </cell>
        </row>
        <row r="2562">
          <cell r="C2562" t="str">
            <v xml:space="preserve">S10A121-REORDER </v>
          </cell>
        </row>
        <row r="2563">
          <cell r="C2563" t="str">
            <v>S10A121-REORDER 2ND</v>
          </cell>
        </row>
        <row r="2564">
          <cell r="C2564" t="str">
            <v>S10A321-REORDER</v>
          </cell>
        </row>
        <row r="2565">
          <cell r="C2565" t="str">
            <v>W10111-REORDER</v>
          </cell>
        </row>
        <row r="2566">
          <cell r="C2566" t="str">
            <v>W101023-REORDER</v>
          </cell>
        </row>
        <row r="2567">
          <cell r="C2567" t="str">
            <v>W10141-REORDER</v>
          </cell>
        </row>
        <row r="2568">
          <cell r="C2568" t="str">
            <v>W10121-REORDER</v>
          </cell>
        </row>
        <row r="2569">
          <cell r="C2569" t="str">
            <v>W10131-REORDER</v>
          </cell>
        </row>
        <row r="2570">
          <cell r="C2570" t="str">
            <v>W10321-REORDER</v>
          </cell>
        </row>
        <row r="2571">
          <cell r="C2571" t="str">
            <v>W10611-REORDER</v>
          </cell>
        </row>
        <row r="2572">
          <cell r="C2572" t="str">
            <v>W10612-REORDER</v>
          </cell>
        </row>
        <row r="2573">
          <cell r="C2573" t="str">
            <v>W10619-REORDER</v>
          </cell>
        </row>
        <row r="2574">
          <cell r="C2574" t="str">
            <v>W10623-REORDER</v>
          </cell>
        </row>
        <row r="2575">
          <cell r="C2575" t="str">
            <v>W10811-REORDER</v>
          </cell>
        </row>
        <row r="2576">
          <cell r="C2576" t="str">
            <v>W10813-REORDER</v>
          </cell>
        </row>
        <row r="2577">
          <cell r="C2577" t="str">
            <v>W10814-REORDER</v>
          </cell>
        </row>
        <row r="2578">
          <cell r="C2578" t="str">
            <v>W101012-REORDER</v>
          </cell>
        </row>
        <row r="2579">
          <cell r="C2579" t="str">
            <v>LW-W10121-REORDER</v>
          </cell>
        </row>
        <row r="2580">
          <cell r="C2580" t="str">
            <v>LW-W10122-REORDER</v>
          </cell>
        </row>
        <row r="2581">
          <cell r="C2581" t="str">
            <v>LW-W10212-REORDER</v>
          </cell>
        </row>
        <row r="2582">
          <cell r="C2582" t="str">
            <v>LW-W10241-REORDER</v>
          </cell>
        </row>
        <row r="2583">
          <cell r="C2583" t="str">
            <v>LW-W10261-REORDER</v>
          </cell>
        </row>
        <row r="2584">
          <cell r="C2584" t="str">
            <v>LW-W10431-REORDER</v>
          </cell>
        </row>
        <row r="2585">
          <cell r="C2585" t="str">
            <v>LW-W10511-REORDER</v>
          </cell>
        </row>
        <row r="2586">
          <cell r="C2586" t="str">
            <v>S10A331-REORDER</v>
          </cell>
        </row>
        <row r="2587">
          <cell r="C2587" t="str">
            <v>S10A332-REORDER</v>
          </cell>
        </row>
        <row r="2588">
          <cell r="C2588" t="str">
            <v>S10A561-REORDER</v>
          </cell>
        </row>
        <row r="2589">
          <cell r="C2589" t="str">
            <v>S10A512-REORDER</v>
          </cell>
        </row>
        <row r="2590">
          <cell r="C2590" t="str">
            <v>S10A531-REORDER</v>
          </cell>
        </row>
        <row r="2591">
          <cell r="C2591" t="str">
            <v>S10A532-REORDER</v>
          </cell>
        </row>
        <row r="2592">
          <cell r="C2592" t="str">
            <v>S10A511-REORDER</v>
          </cell>
        </row>
        <row r="2593">
          <cell r="C2593" t="str">
            <v>S10A521-REORDER</v>
          </cell>
        </row>
        <row r="2594">
          <cell r="C2594" t="str">
            <v>S10A713-REORDER</v>
          </cell>
        </row>
        <row r="2595">
          <cell r="C2595" t="str">
            <v>S10A411-REORDER</v>
          </cell>
        </row>
        <row r="2596">
          <cell r="C2596" t="str">
            <v>S10A221-REORDER</v>
          </cell>
        </row>
        <row r="2597">
          <cell r="C2597" t="str">
            <v>S10A742-REORDER</v>
          </cell>
        </row>
        <row r="2598">
          <cell r="C2598" t="str">
            <v>S9172-REORDER</v>
          </cell>
        </row>
        <row r="2599">
          <cell r="C2599" t="str">
            <v>S9173-REORDER</v>
          </cell>
        </row>
        <row r="2600">
          <cell r="C2600" t="str">
            <v>LW-10342-REORDER</v>
          </cell>
        </row>
        <row r="2601">
          <cell r="C2601" t="str">
            <v>S10A011-REORDER</v>
          </cell>
        </row>
        <row r="2602">
          <cell r="C2602" t="str">
            <v>S10A322-REORDER</v>
          </cell>
        </row>
        <row r="2603">
          <cell r="C2603" t="str">
            <v>S10A552-REORDER</v>
          </cell>
        </row>
        <row r="2604">
          <cell r="C2604" t="str">
            <v>S10A562-REORDER</v>
          </cell>
        </row>
        <row r="2605">
          <cell r="C2605" t="str">
            <v>S10A712-REORDER</v>
          </cell>
        </row>
        <row r="2607">
          <cell r="C2607" t="str">
            <v>GGF 9328-C1</v>
          </cell>
        </row>
        <row r="2608">
          <cell r="C2608" t="str">
            <v>GGF 9328-C2</v>
          </cell>
        </row>
        <row r="2609">
          <cell r="C2609" t="str">
            <v>GGF 9331-C1</v>
          </cell>
        </row>
        <row r="2610">
          <cell r="C2610" t="str">
            <v>GGF 9331-C2</v>
          </cell>
        </row>
        <row r="2612">
          <cell r="C2612" t="str">
            <v>JBF 0801-C1</v>
          </cell>
        </row>
        <row r="2613">
          <cell r="C2613" t="str">
            <v>JBF 0801-C2</v>
          </cell>
        </row>
        <row r="2614">
          <cell r="C2614" t="str">
            <v>JBF 0802-C1</v>
          </cell>
        </row>
        <row r="2615">
          <cell r="C2615" t="str">
            <v>JBF 0802-C2</v>
          </cell>
        </row>
        <row r="2616">
          <cell r="C2616" t="str">
            <v>JBF 0803-C1</v>
          </cell>
        </row>
        <row r="2617">
          <cell r="C2617" t="str">
            <v>JBF 0803-C2</v>
          </cell>
        </row>
        <row r="2618">
          <cell r="C2618" t="str">
            <v>JBF 0819</v>
          </cell>
        </row>
        <row r="2620">
          <cell r="C2620" t="str">
            <v>WAVE TEE</v>
          </cell>
        </row>
        <row r="2621">
          <cell r="C2621" t="str">
            <v>CARP TEE</v>
          </cell>
        </row>
        <row r="2624">
          <cell r="C2624" t="str">
            <v>GGF 9453</v>
          </cell>
        </row>
        <row r="2625">
          <cell r="C2625" t="str">
            <v>GGF 9440-C1</v>
          </cell>
        </row>
        <row r="2626">
          <cell r="C2626" t="str">
            <v>GGF 9440-C2</v>
          </cell>
        </row>
        <row r="2627">
          <cell r="C2627" t="str">
            <v>GGF 0042</v>
          </cell>
        </row>
        <row r="2628">
          <cell r="C2628" t="str">
            <v>GGF 0044</v>
          </cell>
        </row>
        <row r="2630">
          <cell r="C2630" t="str">
            <v>FORTY TEE-C1</v>
          </cell>
        </row>
        <row r="2631">
          <cell r="C2631" t="str">
            <v>FORTY TEE-C2</v>
          </cell>
        </row>
        <row r="2632">
          <cell r="C2632" t="str">
            <v>FORTY TEE-C3</v>
          </cell>
        </row>
        <row r="2633">
          <cell r="C2633" t="str">
            <v>FORTY TEE-C4</v>
          </cell>
        </row>
        <row r="2634">
          <cell r="C2634" t="str">
            <v>FORTY TEE-C5</v>
          </cell>
        </row>
        <row r="2636">
          <cell r="C2636" t="str">
            <v>MEN TEE</v>
          </cell>
        </row>
        <row r="2637">
          <cell r="C2637" t="str">
            <v>WOVEN TEE</v>
          </cell>
        </row>
        <row r="2639">
          <cell r="C2639" t="str">
            <v>ALIMO TEE-C1</v>
          </cell>
        </row>
        <row r="2640">
          <cell r="C2640" t="str">
            <v>ALIMO TEE-C2</v>
          </cell>
        </row>
        <row r="2641">
          <cell r="C2641" t="str">
            <v>ALIMO TEE-C3</v>
          </cell>
        </row>
        <row r="2643">
          <cell r="C2643" t="str">
            <v>TEE</v>
          </cell>
        </row>
        <row r="2655">
          <cell r="C2655" t="str">
            <v>Style</v>
          </cell>
        </row>
        <row r="2658">
          <cell r="C2658" t="str">
            <v>#2150-C1</v>
          </cell>
        </row>
        <row r="2659">
          <cell r="C2659" t="str">
            <v>#2150-C2</v>
          </cell>
        </row>
        <row r="2660">
          <cell r="C2660" t="str">
            <v>#2150-C3</v>
          </cell>
        </row>
        <row r="2661">
          <cell r="C2661" t="str">
            <v>#4269-C1</v>
          </cell>
        </row>
        <row r="2662">
          <cell r="C2662" t="str">
            <v>#4269-C2</v>
          </cell>
        </row>
        <row r="2663">
          <cell r="C2663" t="str">
            <v>#4269-C3</v>
          </cell>
        </row>
        <row r="2664">
          <cell r="C2664" t="str">
            <v>#6090A-C1</v>
          </cell>
        </row>
        <row r="2665">
          <cell r="C2665" t="str">
            <v>#6090A-C2</v>
          </cell>
        </row>
        <row r="2666">
          <cell r="C2666" t="str">
            <v>#6090A-C3</v>
          </cell>
        </row>
        <row r="2667">
          <cell r="C2667" t="str">
            <v>#6091-C1</v>
          </cell>
        </row>
        <row r="2668">
          <cell r="C2668" t="str">
            <v>#6091-C2</v>
          </cell>
        </row>
        <row r="2669">
          <cell r="C2669" t="str">
            <v>#4270-C1</v>
          </cell>
        </row>
        <row r="2670">
          <cell r="C2670" t="str">
            <v>#4270-C2</v>
          </cell>
        </row>
        <row r="2671">
          <cell r="C2671" t="str">
            <v>#7088-C1</v>
          </cell>
        </row>
        <row r="2672">
          <cell r="C2672" t="str">
            <v>#7088-C2</v>
          </cell>
        </row>
        <row r="2673">
          <cell r="C2673" t="str">
            <v>#4266-C1</v>
          </cell>
        </row>
        <row r="2674">
          <cell r="C2674" t="str">
            <v>#4266-C2</v>
          </cell>
        </row>
        <row r="2675">
          <cell r="C2675" t="str">
            <v>#7094-C1</v>
          </cell>
        </row>
        <row r="2676">
          <cell r="C2676" t="str">
            <v>#7094-C2</v>
          </cell>
        </row>
        <row r="2679">
          <cell r="C2679" t="str">
            <v>S11N511</v>
          </cell>
        </row>
        <row r="2680">
          <cell r="C2680" t="str">
            <v>S11N611</v>
          </cell>
        </row>
        <row r="2681">
          <cell r="C2681" t="str">
            <v>S11N721</v>
          </cell>
        </row>
        <row r="2682">
          <cell r="C2682" t="str">
            <v>S11N722</v>
          </cell>
        </row>
        <row r="2683">
          <cell r="C2683" t="str">
            <v>S11N723</v>
          </cell>
        </row>
        <row r="2684">
          <cell r="C2684" t="str">
            <v>S11N731</v>
          </cell>
        </row>
        <row r="2685">
          <cell r="C2685" t="str">
            <v>S11N732</v>
          </cell>
        </row>
        <row r="2686">
          <cell r="C2686" t="str">
            <v>LWS11N011</v>
          </cell>
        </row>
        <row r="2687">
          <cell r="C2687" t="str">
            <v>LWS11N012</v>
          </cell>
        </row>
        <row r="2688">
          <cell r="C2688" t="str">
            <v>LWS11N041</v>
          </cell>
        </row>
        <row r="2689">
          <cell r="C2689" t="str">
            <v>LWS11N042</v>
          </cell>
        </row>
        <row r="2690">
          <cell r="C2690" t="str">
            <v>LWS11N121</v>
          </cell>
        </row>
        <row r="2691">
          <cell r="C2691" t="str">
            <v>LWS11N122</v>
          </cell>
        </row>
        <row r="2692">
          <cell r="C2692" t="str">
            <v>LWS11N211</v>
          </cell>
        </row>
        <row r="2693">
          <cell r="C2693" t="str">
            <v>LWS11N212</v>
          </cell>
        </row>
        <row r="2694">
          <cell r="C2694" t="str">
            <v>LWS11N221</v>
          </cell>
        </row>
        <row r="2695">
          <cell r="C2695" t="str">
            <v>LWS11N222</v>
          </cell>
        </row>
        <row r="2696">
          <cell r="C2696" t="str">
            <v>LWS11N231</v>
          </cell>
        </row>
        <row r="2697">
          <cell r="C2697" t="str">
            <v>LWS11N232</v>
          </cell>
        </row>
        <row r="2698">
          <cell r="C2698" t="str">
            <v>LWS11N241</v>
          </cell>
        </row>
        <row r="2699">
          <cell r="C2699" t="str">
            <v>LWS11N311</v>
          </cell>
        </row>
        <row r="2700">
          <cell r="C2700" t="str">
            <v>LWS11N312</v>
          </cell>
        </row>
        <row r="2701">
          <cell r="C2701" t="str">
            <v>LWS11N111</v>
          </cell>
        </row>
        <row r="2702">
          <cell r="C2702" t="str">
            <v>LWS11N112</v>
          </cell>
        </row>
        <row r="2703">
          <cell r="C2703" t="str">
            <v>LWS11N251</v>
          </cell>
        </row>
        <row r="2704">
          <cell r="C2704" t="str">
            <v>S7822</v>
          </cell>
        </row>
        <row r="2705">
          <cell r="C2705" t="str">
            <v>S7813</v>
          </cell>
        </row>
        <row r="2706">
          <cell r="C2706" t="str">
            <v>S11N011</v>
          </cell>
        </row>
        <row r="2707">
          <cell r="C2707" t="str">
            <v>S11N021</v>
          </cell>
        </row>
        <row r="2708">
          <cell r="C2708" t="str">
            <v>S11N131</v>
          </cell>
        </row>
        <row r="2709">
          <cell r="C2709" t="str">
            <v>S11N132</v>
          </cell>
        </row>
        <row r="2710">
          <cell r="C2710" t="str">
            <v>S11N141</v>
          </cell>
        </row>
        <row r="2711">
          <cell r="C2711" t="str">
            <v>S11N231</v>
          </cell>
        </row>
        <row r="2712">
          <cell r="C2712" t="str">
            <v>S11N352</v>
          </cell>
        </row>
        <row r="2713">
          <cell r="C2713" t="str">
            <v>S11N631</v>
          </cell>
        </row>
        <row r="2714">
          <cell r="C2714" t="str">
            <v>S11N632</v>
          </cell>
        </row>
        <row r="2715">
          <cell r="C2715" t="str">
            <v>LWS11N051</v>
          </cell>
        </row>
        <row r="2716">
          <cell r="C2716" t="str">
            <v>LWS11N131</v>
          </cell>
        </row>
        <row r="2717">
          <cell r="C2717" t="str">
            <v>LWS11N161</v>
          </cell>
        </row>
        <row r="2718">
          <cell r="C2718" t="str">
            <v>LWS11N141</v>
          </cell>
        </row>
        <row r="2719">
          <cell r="C2719" t="str">
            <v>LWS11N322</v>
          </cell>
        </row>
        <row r="2720">
          <cell r="C2720" t="str">
            <v>LWS11N151</v>
          </cell>
        </row>
        <row r="2721">
          <cell r="C2721" t="str">
            <v>S7431</v>
          </cell>
        </row>
        <row r="2724">
          <cell r="C2724" t="str">
            <v>MA026-SS-C1</v>
          </cell>
        </row>
        <row r="2725">
          <cell r="C2725" t="str">
            <v>MA026-SS-C2</v>
          </cell>
        </row>
        <row r="2726">
          <cell r="C2726" t="str">
            <v>MA027-SS-C1</v>
          </cell>
        </row>
        <row r="2727">
          <cell r="C2727" t="str">
            <v>MA027-SS-C2</v>
          </cell>
        </row>
        <row r="2728">
          <cell r="C2728" t="str">
            <v>MA028-SS-C1</v>
          </cell>
        </row>
        <row r="2729">
          <cell r="C2729" t="str">
            <v>MA028-SS-C2</v>
          </cell>
        </row>
        <row r="2730">
          <cell r="C2730" t="str">
            <v>MA029-SS-C1</v>
          </cell>
        </row>
        <row r="2731">
          <cell r="C2731" t="str">
            <v>MA029-SS-C2</v>
          </cell>
        </row>
        <row r="2732">
          <cell r="C2732" t="str">
            <v>MA030-SS-C1</v>
          </cell>
        </row>
        <row r="2733">
          <cell r="C2733" t="str">
            <v>MA030-SS-C2</v>
          </cell>
        </row>
        <row r="2734">
          <cell r="C2734" t="str">
            <v>MA031-SS</v>
          </cell>
        </row>
        <row r="2735">
          <cell r="C2735" t="str">
            <v>MA039-SS-C1</v>
          </cell>
        </row>
        <row r="2736">
          <cell r="C2736" t="str">
            <v>MA039-SS-C2</v>
          </cell>
        </row>
        <row r="2737">
          <cell r="C2737" t="str">
            <v>MA059-SS-C1</v>
          </cell>
        </row>
        <row r="2738">
          <cell r="C2738" t="str">
            <v>MA059-SS-C2</v>
          </cell>
        </row>
        <row r="2739">
          <cell r="C2739" t="str">
            <v>MA054-SS</v>
          </cell>
        </row>
        <row r="2741">
          <cell r="C2741" t="str">
            <v>GMUN 122</v>
          </cell>
        </row>
        <row r="2742">
          <cell r="C2742" t="str">
            <v>GMUN 127-C1</v>
          </cell>
        </row>
        <row r="2743">
          <cell r="C2743" t="str">
            <v>GMUN 127-C2</v>
          </cell>
        </row>
        <row r="2744">
          <cell r="C2744" t="str">
            <v>GMUN 124</v>
          </cell>
        </row>
        <row r="2745">
          <cell r="C2745" t="str">
            <v>GMUN 138</v>
          </cell>
        </row>
        <row r="2746">
          <cell r="C2746" t="str">
            <v>GMUN 144</v>
          </cell>
        </row>
        <row r="2747">
          <cell r="C2747" t="str">
            <v>GMUN 132</v>
          </cell>
        </row>
        <row r="2748">
          <cell r="C2748" t="str">
            <v>GMUN 143</v>
          </cell>
        </row>
        <row r="2749">
          <cell r="C2749" t="str">
            <v>GMUN 105</v>
          </cell>
        </row>
        <row r="2750">
          <cell r="C2750" t="str">
            <v>GMUN 120B</v>
          </cell>
        </row>
        <row r="2751">
          <cell r="C2751" t="str">
            <v>GMUN 137-full knit</v>
          </cell>
        </row>
        <row r="2752">
          <cell r="C2752" t="str">
            <v>MINI 205-DROP 4</v>
          </cell>
        </row>
        <row r="2753">
          <cell r="C2753" t="str">
            <v>MINI 206</v>
          </cell>
        </row>
        <row r="2754">
          <cell r="C2754" t="str">
            <v>MINI 208</v>
          </cell>
        </row>
        <row r="2755">
          <cell r="C2755" t="str">
            <v>MINI 209</v>
          </cell>
        </row>
        <row r="2756">
          <cell r="C2756" t="str">
            <v>MINI 216</v>
          </cell>
        </row>
        <row r="2757">
          <cell r="C2757" t="str">
            <v>MINI 213</v>
          </cell>
        </row>
        <row r="2758">
          <cell r="C2758" t="str">
            <v>MINI 212</v>
          </cell>
        </row>
        <row r="2759">
          <cell r="C2759" t="str">
            <v>MINI 210</v>
          </cell>
        </row>
        <row r="2760">
          <cell r="C2760" t="str">
            <v>MINI 227</v>
          </cell>
        </row>
        <row r="2761">
          <cell r="C2761" t="str">
            <v>MINI 226</v>
          </cell>
        </row>
        <row r="2762">
          <cell r="C2762" t="str">
            <v>MINI 223</v>
          </cell>
        </row>
        <row r="2763">
          <cell r="C2763" t="str">
            <v>MINI 222</v>
          </cell>
        </row>
        <row r="2764">
          <cell r="C2764" t="str">
            <v>MINI 221</v>
          </cell>
        </row>
        <row r="2765">
          <cell r="C2765" t="str">
            <v>MINI 219</v>
          </cell>
        </row>
        <row r="2766">
          <cell r="C2766" t="str">
            <v>MINI 217</v>
          </cell>
        </row>
        <row r="2767">
          <cell r="C2767" t="str">
            <v>MINI 189</v>
          </cell>
        </row>
        <row r="2768">
          <cell r="C2768" t="str">
            <v>MUN 525</v>
          </cell>
        </row>
        <row r="2769">
          <cell r="C2769" t="str">
            <v>MUN 526</v>
          </cell>
        </row>
        <row r="2770">
          <cell r="C2770" t="str">
            <v>MUN 527</v>
          </cell>
        </row>
        <row r="2771">
          <cell r="C2771" t="str">
            <v>MUN 534</v>
          </cell>
        </row>
        <row r="2772">
          <cell r="C2772" t="str">
            <v>MUN 536</v>
          </cell>
        </row>
        <row r="2773">
          <cell r="C2773" t="str">
            <v>MUN 537</v>
          </cell>
        </row>
        <row r="2774">
          <cell r="C2774" t="str">
            <v>MUN 542</v>
          </cell>
        </row>
        <row r="2775">
          <cell r="C2775" t="str">
            <v>MUN 543</v>
          </cell>
        </row>
        <row r="2776">
          <cell r="C2776" t="str">
            <v>MUN 564</v>
          </cell>
        </row>
        <row r="2777">
          <cell r="C2777" t="str">
            <v>MUN 553</v>
          </cell>
        </row>
        <row r="2778">
          <cell r="C2778" t="str">
            <v>MUN 555</v>
          </cell>
        </row>
        <row r="2779">
          <cell r="C2779" t="str">
            <v>MUN 556</v>
          </cell>
        </row>
        <row r="2780">
          <cell r="C2780" t="str">
            <v>MUN 559</v>
          </cell>
        </row>
        <row r="2781">
          <cell r="C2781" t="str">
            <v>MUN 563</v>
          </cell>
        </row>
        <row r="2782">
          <cell r="C2782" t="str">
            <v>MUN 565</v>
          </cell>
        </row>
        <row r="2783">
          <cell r="C2783" t="str">
            <v>MUN 566</v>
          </cell>
        </row>
        <row r="2784">
          <cell r="C2784" t="str">
            <v>MUN 568</v>
          </cell>
        </row>
        <row r="2785">
          <cell r="C2785" t="str">
            <v>MUN 571</v>
          </cell>
        </row>
        <row r="2786">
          <cell r="C2786" t="str">
            <v>MUN 572</v>
          </cell>
        </row>
        <row r="2787">
          <cell r="C2787" t="str">
            <v>MUN 418</v>
          </cell>
        </row>
        <row r="2788">
          <cell r="C2788" t="str">
            <v>MUN 513-drop 4</v>
          </cell>
        </row>
        <row r="2789">
          <cell r="C2789" t="str">
            <v>MUN 512</v>
          </cell>
        </row>
        <row r="2790">
          <cell r="C2790" t="str">
            <v>MUN 521</v>
          </cell>
        </row>
        <row r="2791">
          <cell r="C2791" t="str">
            <v>GMUN 134</v>
          </cell>
        </row>
        <row r="2792">
          <cell r="C2792" t="str">
            <v>GMUN 147</v>
          </cell>
        </row>
        <row r="2793">
          <cell r="C2793" t="str">
            <v>GMUN 120</v>
          </cell>
        </row>
        <row r="2795">
          <cell r="C2795" t="str">
            <v>BLINDSIDE TEE-C1</v>
          </cell>
        </row>
        <row r="2796">
          <cell r="C2796" t="str">
            <v>BLINDSIDE TEE-C2</v>
          </cell>
        </row>
        <row r="2797">
          <cell r="C2797" t="str">
            <v>BLINDSIDE TEE-C3</v>
          </cell>
        </row>
        <row r="2800">
          <cell r="C2800" t="str">
            <v>JBF0850-C1</v>
          </cell>
        </row>
        <row r="2801">
          <cell r="C2801" t="str">
            <v>JBF0850-C2</v>
          </cell>
        </row>
        <row r="2802">
          <cell r="C2802" t="str">
            <v>JBF0852-C1</v>
          </cell>
        </row>
        <row r="2803">
          <cell r="C2803" t="str">
            <v>JBF0852-C2</v>
          </cell>
        </row>
        <row r="2804">
          <cell r="C2804" t="str">
            <v>JBF0868</v>
          </cell>
        </row>
        <row r="2806">
          <cell r="C2806" t="str">
            <v>BAG-LUSINE</v>
          </cell>
        </row>
        <row r="2811">
          <cell r="C2811" t="str">
            <v>MST01 DROP2-C1</v>
          </cell>
        </row>
        <row r="2812">
          <cell r="C2812" t="str">
            <v>MST01 DROP2-C2</v>
          </cell>
        </row>
        <row r="2813">
          <cell r="C2813" t="str">
            <v>MST02 DROP2-C1</v>
          </cell>
        </row>
        <row r="2814">
          <cell r="C2814" t="str">
            <v>MST03 DROP2-C1</v>
          </cell>
        </row>
        <row r="2815">
          <cell r="C2815" t="str">
            <v>MST03 DROP2-C2</v>
          </cell>
        </row>
        <row r="2827">
          <cell r="C2827" t="str">
            <v>Style</v>
          </cell>
        </row>
        <row r="2829">
          <cell r="C2829" t="str">
            <v>GGF 0185</v>
          </cell>
        </row>
        <row r="2830">
          <cell r="C2830" t="str">
            <v>GGF 0182-C1</v>
          </cell>
        </row>
        <row r="2831">
          <cell r="C2831" t="str">
            <v>GGF 0182-C2</v>
          </cell>
        </row>
        <row r="2832">
          <cell r="C2832" t="str">
            <v>GGF 0182-C3</v>
          </cell>
        </row>
        <row r="2833">
          <cell r="C2833" t="str">
            <v>GGF 0183</v>
          </cell>
        </row>
        <row r="2834">
          <cell r="C2834" t="str">
            <v>GGF 0471</v>
          </cell>
        </row>
        <row r="2835">
          <cell r="C2835" t="str">
            <v>GGF 0472</v>
          </cell>
        </row>
        <row r="2836">
          <cell r="C2836" t="str">
            <v>GGF 0473</v>
          </cell>
        </row>
        <row r="2838">
          <cell r="C2838" t="str">
            <v>GGF 0183 REORDER</v>
          </cell>
        </row>
        <row r="2839">
          <cell r="C2839" t="str">
            <v>GGF 0416</v>
          </cell>
        </row>
        <row r="2840">
          <cell r="C2840" t="str">
            <v>GGF 0414</v>
          </cell>
        </row>
        <row r="2843">
          <cell r="C2843" t="str">
            <v>H&amp;L  03 -C1</v>
          </cell>
        </row>
        <row r="2844">
          <cell r="C2844" t="str">
            <v>H&amp;L  03 -C2</v>
          </cell>
        </row>
        <row r="2845">
          <cell r="C2845" t="str">
            <v>H&amp;L  01 -C1</v>
          </cell>
        </row>
        <row r="2846">
          <cell r="C2846" t="str">
            <v>H&amp;L  01 -C2</v>
          </cell>
        </row>
        <row r="2847">
          <cell r="C2847" t="str">
            <v>H&amp;L  02 -C1</v>
          </cell>
        </row>
        <row r="2848">
          <cell r="C2848" t="str">
            <v>H&amp;L  02 -C2</v>
          </cell>
        </row>
        <row r="2849">
          <cell r="C2849" t="str">
            <v>H&amp;L  06 -C1</v>
          </cell>
        </row>
        <row r="2850">
          <cell r="C2850" t="str">
            <v>H&amp;L  06 -C2</v>
          </cell>
        </row>
        <row r="2852">
          <cell r="C2852" t="str">
            <v>GGF 0472-DJ</v>
          </cell>
        </row>
        <row r="2856">
          <cell r="C2856" t="str">
            <v>BAG</v>
          </cell>
        </row>
        <row r="2858">
          <cell r="C2858" t="str">
            <v>SS01-C4</v>
          </cell>
        </row>
        <row r="2859">
          <cell r="C2859" t="str">
            <v>P01-C3</v>
          </cell>
        </row>
        <row r="2860">
          <cell r="C2860" t="str">
            <v>P01-C4</v>
          </cell>
        </row>
        <row r="2861">
          <cell r="C2861" t="str">
            <v>P01-C5</v>
          </cell>
        </row>
        <row r="2863">
          <cell r="C2863" t="str">
            <v>BAG</v>
          </cell>
        </row>
        <row r="2865">
          <cell r="C2865" t="str">
            <v>MST01-C1-REORDER</v>
          </cell>
        </row>
        <row r="2866">
          <cell r="C2866" t="str">
            <v>MST02-C1</v>
          </cell>
        </row>
        <row r="2867">
          <cell r="C2867" t="str">
            <v>MST03-C1</v>
          </cell>
        </row>
        <row r="2868">
          <cell r="C2868" t="str">
            <v>MST03-C2</v>
          </cell>
        </row>
        <row r="2869">
          <cell r="C2869" t="str">
            <v>MST11 DROP2-C1</v>
          </cell>
        </row>
        <row r="2870">
          <cell r="C2870" t="str">
            <v>MSJ04-C1</v>
          </cell>
        </row>
        <row r="2871">
          <cell r="C2871" t="str">
            <v>MSJ04-C2</v>
          </cell>
        </row>
        <row r="2872">
          <cell r="C2872" t="str">
            <v>MSJ04-C3</v>
          </cell>
        </row>
        <row r="2873">
          <cell r="C2873" t="str">
            <v>MSJ04-C4</v>
          </cell>
        </row>
        <row r="2874">
          <cell r="C2874" t="str">
            <v>MSJ07-C1</v>
          </cell>
        </row>
        <row r="2875">
          <cell r="C2875" t="str">
            <v>MSB03-C1-REORDER</v>
          </cell>
        </row>
        <row r="2876">
          <cell r="C2876" t="str">
            <v>MSB03 DROP 2-C3</v>
          </cell>
        </row>
        <row r="2889">
          <cell r="C2889" t="str">
            <v>Style</v>
          </cell>
        </row>
        <row r="2891">
          <cell r="C2891" t="str">
            <v>SHORT-C1</v>
          </cell>
        </row>
        <row r="2892">
          <cell r="C2892" t="str">
            <v>SHORT-C2</v>
          </cell>
        </row>
        <row r="2893">
          <cell r="C2893" t="str">
            <v>SHORT-C3</v>
          </cell>
        </row>
        <row r="2895">
          <cell r="C2895" t="str">
            <v>GGF 0172-REORDER</v>
          </cell>
        </row>
        <row r="2896">
          <cell r="C2896" t="str">
            <v>GGF 0439- REORDER</v>
          </cell>
        </row>
        <row r="2898">
          <cell r="C2898" t="str">
            <v>GGF 0520-C1</v>
          </cell>
        </row>
        <row r="2899">
          <cell r="C2899" t="str">
            <v>GGF 0520-C2</v>
          </cell>
        </row>
        <row r="2900">
          <cell r="C2900" t="str">
            <v>GGF 0440-C1</v>
          </cell>
        </row>
        <row r="2901">
          <cell r="C2901" t="str">
            <v>GGF 0440-C2</v>
          </cell>
        </row>
        <row r="2902">
          <cell r="C2902" t="str">
            <v>GGF 431-C2</v>
          </cell>
        </row>
        <row r="2904">
          <cell r="C2904" t="str">
            <v>S11N012-REORDER</v>
          </cell>
        </row>
        <row r="2905">
          <cell r="C2905" t="str">
            <v>S11N131-REORDER</v>
          </cell>
        </row>
        <row r="2906">
          <cell r="C2906" t="str">
            <v>S11N141-REORDER</v>
          </cell>
        </row>
        <row r="2907">
          <cell r="C2907" t="str">
            <v>S11N512-REORDER</v>
          </cell>
        </row>
        <row r="2908">
          <cell r="C2908" t="str">
            <v>S11N611-REORDER</v>
          </cell>
        </row>
        <row r="2909">
          <cell r="C2909" t="str">
            <v>S11N612-REORDER</v>
          </cell>
        </row>
        <row r="2910">
          <cell r="C2910" t="str">
            <v>S11N631-REORDER</v>
          </cell>
        </row>
        <row r="2911">
          <cell r="C2911" t="str">
            <v>S11N632-REORDER</v>
          </cell>
        </row>
        <row r="2912">
          <cell r="C2912" t="str">
            <v>S11N722-REORDER</v>
          </cell>
        </row>
        <row r="2913">
          <cell r="C2913" t="str">
            <v>S11N731-REORDER</v>
          </cell>
        </row>
        <row r="2914">
          <cell r="C2914" t="str">
            <v>LWS11N121-REORDER</v>
          </cell>
        </row>
        <row r="2915">
          <cell r="C2915" t="str">
            <v>LWS11N222-REORDER</v>
          </cell>
        </row>
        <row r="2916">
          <cell r="C2916" t="str">
            <v>LWS11N231-REORDER</v>
          </cell>
        </row>
        <row r="2917">
          <cell r="C2917" t="str">
            <v>LWS11N232-REORDER</v>
          </cell>
        </row>
        <row r="2918">
          <cell r="C2918" t="str">
            <v>LWS11N311-REORDER</v>
          </cell>
        </row>
        <row r="2919">
          <cell r="C2919" t="str">
            <v>LWS11N312-REORDER</v>
          </cell>
        </row>
        <row r="2920">
          <cell r="C2920" t="str">
            <v>LWS11N111-REORDER</v>
          </cell>
        </row>
        <row r="2922">
          <cell r="C2922" t="str">
            <v>MEN TEE-C1</v>
          </cell>
        </row>
        <row r="2923">
          <cell r="C2923" t="str">
            <v>MEN TEE-C2</v>
          </cell>
        </row>
        <row r="2924">
          <cell r="C2924" t="str">
            <v>WOVEN TEE-C1</v>
          </cell>
        </row>
        <row r="2925">
          <cell r="C2925" t="str">
            <v>WOVEN TEE-C2</v>
          </cell>
        </row>
        <row r="2927">
          <cell r="C2927" t="str">
            <v>BAG-SMALL</v>
          </cell>
        </row>
        <row r="2931">
          <cell r="C2931" t="str">
            <v>POLO-MEN</v>
          </cell>
        </row>
        <row r="2932">
          <cell r="C2932" t="str">
            <v>POLO-WOVEN</v>
          </cell>
        </row>
        <row r="2935">
          <cell r="C2935" t="str">
            <v>MSB07-REORDER-C2</v>
          </cell>
        </row>
        <row r="2937">
          <cell r="C2937" t="str">
            <v>NAPKIN</v>
          </cell>
        </row>
        <row r="2938">
          <cell r="C2938" t="str">
            <v>TABLE-COVER</v>
          </cell>
        </row>
        <row r="2939">
          <cell r="C2939" t="str">
            <v>SHIRT-UNIFORM-C1</v>
          </cell>
        </row>
        <row r="2951">
          <cell r="C2951" t="str">
            <v>Style</v>
          </cell>
        </row>
        <row r="2953">
          <cell r="C2953" t="str">
            <v>S11S111</v>
          </cell>
        </row>
        <row r="2954">
          <cell r="C2954" t="str">
            <v>S11S112</v>
          </cell>
        </row>
        <row r="2955">
          <cell r="C2955" t="str">
            <v>S11S531</v>
          </cell>
        </row>
        <row r="2956">
          <cell r="C2956" t="str">
            <v>S11S532</v>
          </cell>
        </row>
        <row r="2957">
          <cell r="C2957" t="str">
            <v>S11S551</v>
          </cell>
        </row>
        <row r="2958">
          <cell r="C2958" t="str">
            <v>S11S552</v>
          </cell>
        </row>
        <row r="2959">
          <cell r="C2959" t="str">
            <v>S11S561</v>
          </cell>
        </row>
        <row r="2960">
          <cell r="C2960" t="str">
            <v>S11S562</v>
          </cell>
        </row>
        <row r="2961">
          <cell r="C2961" t="str">
            <v>S11S521</v>
          </cell>
        </row>
        <row r="2962">
          <cell r="C2962" t="str">
            <v>S11S541</v>
          </cell>
        </row>
        <row r="2963">
          <cell r="C2963" t="str">
            <v>S11S542</v>
          </cell>
        </row>
        <row r="2964">
          <cell r="C2964" t="str">
            <v>S11S731</v>
          </cell>
        </row>
        <row r="2965">
          <cell r="C2965" t="str">
            <v>S11S732</v>
          </cell>
        </row>
        <row r="2966">
          <cell r="C2966" t="str">
            <v>S11S711</v>
          </cell>
        </row>
        <row r="2967">
          <cell r="C2967" t="str">
            <v>S11S712</v>
          </cell>
        </row>
        <row r="2968">
          <cell r="C2968" t="str">
            <v>S11S322</v>
          </cell>
        </row>
        <row r="2969">
          <cell r="C2969" t="str">
            <v>S11S321</v>
          </cell>
        </row>
        <row r="2970">
          <cell r="C2970" t="str">
            <v>S11S311</v>
          </cell>
        </row>
        <row r="2971">
          <cell r="C2971" t="str">
            <v>S11S411</v>
          </cell>
        </row>
        <row r="2972">
          <cell r="C2972" t="str">
            <v>S11S412</v>
          </cell>
        </row>
        <row r="2973">
          <cell r="C2973" t="str">
            <v>S11S621</v>
          </cell>
        </row>
        <row r="2974">
          <cell r="C2974" t="str">
            <v>S11S622</v>
          </cell>
        </row>
        <row r="2975">
          <cell r="C2975" t="str">
            <v>S11S571</v>
          </cell>
        </row>
        <row r="2976">
          <cell r="C2976" t="str">
            <v>S11S741</v>
          </cell>
        </row>
        <row r="2977">
          <cell r="C2977" t="str">
            <v>S11S221</v>
          </cell>
        </row>
        <row r="2980">
          <cell r="C2980" t="str">
            <v>TEE-CMP</v>
          </cell>
        </row>
        <row r="2984">
          <cell r="C2984" t="str">
            <v>GGF 0522-REORDER</v>
          </cell>
        </row>
        <row r="2985">
          <cell r="C2985" t="str">
            <v>GGF 0172- REORDER-C1</v>
          </cell>
        </row>
        <row r="2986">
          <cell r="C2986" t="str">
            <v>GGF 0172- REORDER-C2</v>
          </cell>
        </row>
        <row r="2987">
          <cell r="C2987" t="str">
            <v>GGF 0416</v>
          </cell>
        </row>
        <row r="2988">
          <cell r="C2988" t="str">
            <v>GGF 0500</v>
          </cell>
        </row>
        <row r="2990">
          <cell r="C2990" t="str">
            <v>HEATHER HOOD-C1</v>
          </cell>
        </row>
        <row r="2991">
          <cell r="C2991" t="str">
            <v>HEATHER HOOD-C2</v>
          </cell>
        </row>
        <row r="2992">
          <cell r="C2992" t="str">
            <v>OXFORD STRIPE SHIRT-C1</v>
          </cell>
        </row>
        <row r="2993">
          <cell r="C2993" t="str">
            <v>OXFORD STRIPE SHIRT-C2</v>
          </cell>
        </row>
        <row r="2995">
          <cell r="C2995" t="str">
            <v>BASIC 03 TEE-C1</v>
          </cell>
        </row>
        <row r="2996">
          <cell r="C2996" t="str">
            <v>BASIC 03 TEE-C2</v>
          </cell>
        </row>
        <row r="2998">
          <cell r="C2998" t="str">
            <v>JBF 0184</v>
          </cell>
        </row>
        <row r="2999">
          <cell r="C2999" t="str">
            <v>JBF 0219</v>
          </cell>
        </row>
        <row r="3001">
          <cell r="C3001" t="str">
            <v>S/SLEEVE SHIRT-C1</v>
          </cell>
        </row>
        <row r="3002">
          <cell r="C3002" t="str">
            <v>S/SLEEVE SHIRT-C2</v>
          </cell>
        </row>
        <row r="3003">
          <cell r="C3003" t="str">
            <v>S/SLEEVE SHIRT-C3</v>
          </cell>
        </row>
        <row r="3004">
          <cell r="C3004" t="str">
            <v>S/SLEEVE SHIRT-C4</v>
          </cell>
        </row>
        <row r="3005">
          <cell r="C3005" t="str">
            <v>S/SLEEVE SHIRT-C5</v>
          </cell>
        </row>
        <row r="3008">
          <cell r="C3008" t="str">
            <v>BURBERRY 01-C1</v>
          </cell>
        </row>
        <row r="3009">
          <cell r="C3009" t="str">
            <v>BURBERRY 01-C2</v>
          </cell>
        </row>
        <row r="3010">
          <cell r="C3010" t="str">
            <v>BURBERRY 01-C3</v>
          </cell>
        </row>
        <row r="3011">
          <cell r="C3011" t="str">
            <v>BURBERRY 01-C4</v>
          </cell>
        </row>
        <row r="3012">
          <cell r="C3012" t="str">
            <v>BURBERRY 01-C5</v>
          </cell>
        </row>
        <row r="3013">
          <cell r="C3013" t="str">
            <v>BURBERRY 02-C1</v>
          </cell>
        </row>
        <row r="3014">
          <cell r="C3014" t="str">
            <v>BURBERRY 02-C2</v>
          </cell>
        </row>
        <row r="3015">
          <cell r="C3015" t="str">
            <v>BURBERRY 02-C3</v>
          </cell>
        </row>
        <row r="3016">
          <cell r="C3016" t="str">
            <v>BURBERRY 02-C4</v>
          </cell>
        </row>
        <row r="3017">
          <cell r="C3017" t="str">
            <v>BURBERRY 02-C5</v>
          </cell>
        </row>
        <row r="3020">
          <cell r="C3020" t="str">
            <v>UN004-C2</v>
          </cell>
        </row>
        <row r="3022">
          <cell r="C3022" t="str">
            <v>LW10342-REORDER2011</v>
          </cell>
        </row>
        <row r="3024">
          <cell r="C3024" t="str">
            <v>CLAE BAG</v>
          </cell>
        </row>
        <row r="3034">
          <cell r="C3034" t="str">
            <v>Style</v>
          </cell>
        </row>
        <row r="3036">
          <cell r="C3036" t="str">
            <v>GMUN 152</v>
          </cell>
        </row>
        <row r="3037">
          <cell r="C3037" t="str">
            <v>GMUN 157</v>
          </cell>
        </row>
        <row r="3038">
          <cell r="C3038" t="str">
            <v>GMUN 183</v>
          </cell>
        </row>
        <row r="3039">
          <cell r="C3039" t="str">
            <v>GMUN 188</v>
          </cell>
        </row>
        <row r="3040">
          <cell r="C3040" t="str">
            <v>MUN 603</v>
          </cell>
        </row>
        <row r="3041">
          <cell r="C3041" t="str">
            <v>MUN 604</v>
          </cell>
        </row>
        <row r="3042">
          <cell r="C3042" t="str">
            <v>MUN 624</v>
          </cell>
        </row>
        <row r="3043">
          <cell r="C3043" t="str">
            <v>MUN 651</v>
          </cell>
        </row>
        <row r="3044">
          <cell r="C3044" t="str">
            <v>MUN 656</v>
          </cell>
        </row>
        <row r="3045">
          <cell r="C3045" t="str">
            <v>MUN 655</v>
          </cell>
        </row>
        <row r="3046">
          <cell r="C3046" t="str">
            <v>GMUN 185</v>
          </cell>
        </row>
        <row r="3048">
          <cell r="C3048" t="str">
            <v>GMUN 158</v>
          </cell>
        </row>
        <row r="3049">
          <cell r="C3049" t="str">
            <v>GMUN 159</v>
          </cell>
        </row>
        <row r="3050">
          <cell r="C3050" t="str">
            <v>GMUN 161</v>
          </cell>
        </row>
        <row r="3051">
          <cell r="C3051" t="str">
            <v>GMUN 173</v>
          </cell>
        </row>
        <row r="3052">
          <cell r="C3052" t="str">
            <v>GMUN 175</v>
          </cell>
        </row>
        <row r="3053">
          <cell r="C3053" t="str">
            <v>GMUN 178</v>
          </cell>
        </row>
        <row r="3054">
          <cell r="C3054" t="str">
            <v>GMUN 181</v>
          </cell>
        </row>
        <row r="3055">
          <cell r="C3055" t="str">
            <v>GMUN 189</v>
          </cell>
        </row>
        <row r="3056">
          <cell r="C3056" t="str">
            <v>AMUN 001</v>
          </cell>
        </row>
        <row r="3057">
          <cell r="C3057" t="str">
            <v>MUN 520-C1</v>
          </cell>
        </row>
        <row r="3058">
          <cell r="C3058" t="str">
            <v>MUN 520-C2</v>
          </cell>
        </row>
        <row r="3059">
          <cell r="C3059" t="str">
            <v>MUN 607</v>
          </cell>
        </row>
        <row r="3060">
          <cell r="C3060" t="str">
            <v>MUN 623</v>
          </cell>
        </row>
        <row r="3061">
          <cell r="C3061" t="str">
            <v>MUN 625</v>
          </cell>
        </row>
        <row r="3062">
          <cell r="C3062" t="str">
            <v>MUN 627</v>
          </cell>
        </row>
        <row r="3063">
          <cell r="C3063" t="str">
            <v>MUN 628</v>
          </cell>
        </row>
        <row r="3064">
          <cell r="C3064" t="str">
            <v>MUN 631</v>
          </cell>
        </row>
        <row r="3065">
          <cell r="C3065" t="str">
            <v>MUN 638</v>
          </cell>
        </row>
        <row r="3066">
          <cell r="C3066" t="str">
            <v>MUN 640-C1</v>
          </cell>
        </row>
        <row r="3067">
          <cell r="C3067" t="str">
            <v>MUN 640-C2</v>
          </cell>
        </row>
        <row r="3068">
          <cell r="C3068" t="str">
            <v>MUN 644</v>
          </cell>
        </row>
        <row r="3069">
          <cell r="C3069" t="str">
            <v>MUN 646</v>
          </cell>
        </row>
        <row r="3070">
          <cell r="C3070" t="str">
            <v>MUN 649</v>
          </cell>
        </row>
        <row r="3071">
          <cell r="C3071" t="str">
            <v>MUN 654</v>
          </cell>
        </row>
        <row r="3072">
          <cell r="C3072" t="str">
            <v>MUN 656B-C1</v>
          </cell>
        </row>
        <row r="3073">
          <cell r="C3073" t="str">
            <v>MUN 656B-C2</v>
          </cell>
        </row>
        <row r="3074">
          <cell r="C3074" t="str">
            <v>MINI 230</v>
          </cell>
        </row>
        <row r="3075">
          <cell r="C3075" t="str">
            <v>MINI 232</v>
          </cell>
        </row>
        <row r="3076">
          <cell r="C3076" t="str">
            <v>MINI 234</v>
          </cell>
        </row>
        <row r="3077">
          <cell r="C3077" t="str">
            <v>MINI 235</v>
          </cell>
        </row>
        <row r="3078">
          <cell r="C3078" t="str">
            <v>MINI 236</v>
          </cell>
        </row>
        <row r="3079">
          <cell r="C3079" t="str">
            <v>MINI 237</v>
          </cell>
        </row>
        <row r="3080">
          <cell r="C3080" t="str">
            <v>MINI 239</v>
          </cell>
        </row>
        <row r="3081">
          <cell r="C3081" t="str">
            <v>MINI 241</v>
          </cell>
        </row>
        <row r="3082">
          <cell r="C3082" t="str">
            <v>MINI 242</v>
          </cell>
        </row>
        <row r="3083">
          <cell r="C3083" t="str">
            <v>MINI 243</v>
          </cell>
        </row>
        <row r="3084">
          <cell r="C3084" t="str">
            <v>MINI 245</v>
          </cell>
        </row>
        <row r="3085">
          <cell r="C3085" t="str">
            <v>MINI 246</v>
          </cell>
        </row>
        <row r="3086">
          <cell r="C3086" t="str">
            <v>MINI 251</v>
          </cell>
        </row>
        <row r="3087">
          <cell r="C3087" t="str">
            <v>MINI 252</v>
          </cell>
        </row>
        <row r="3088">
          <cell r="C3088" t="str">
            <v>MINI 253</v>
          </cell>
        </row>
        <row r="3089">
          <cell r="C3089" t="str">
            <v>MINI 254</v>
          </cell>
        </row>
        <row r="3092">
          <cell r="C3092" t="str">
            <v>MUN 626</v>
          </cell>
        </row>
        <row r="3093">
          <cell r="C3093" t="str">
            <v>MUN 619</v>
          </cell>
        </row>
        <row r="3094">
          <cell r="C3094" t="str">
            <v>MUN 634</v>
          </cell>
        </row>
        <row r="3095">
          <cell r="C3095" t="str">
            <v>MUN 647</v>
          </cell>
        </row>
        <row r="3096">
          <cell r="C3096" t="str">
            <v>MUN 642</v>
          </cell>
        </row>
        <row r="3097">
          <cell r="C3097" t="str">
            <v>MUN 643</v>
          </cell>
        </row>
        <row r="3098">
          <cell r="C3098" t="str">
            <v>GMUN 177</v>
          </cell>
        </row>
        <row r="3100">
          <cell r="C3100" t="str">
            <v>GGF 1055</v>
          </cell>
        </row>
        <row r="3101">
          <cell r="C3101" t="str">
            <v>GGF 1112</v>
          </cell>
        </row>
        <row r="3102">
          <cell r="C3102" t="str">
            <v>GGF 1113</v>
          </cell>
        </row>
        <row r="3103">
          <cell r="C3103" t="str">
            <v>GGF 1120-C1</v>
          </cell>
        </row>
        <row r="3104">
          <cell r="C3104" t="str">
            <v>GGF 1125</v>
          </cell>
        </row>
        <row r="3105">
          <cell r="C3105" t="str">
            <v>GGF 1287-C1</v>
          </cell>
        </row>
        <row r="3106">
          <cell r="C3106" t="str">
            <v>GGF 1287-C2</v>
          </cell>
        </row>
        <row r="3110">
          <cell r="C3110" t="str">
            <v>GGF 1055-DJ</v>
          </cell>
        </row>
        <row r="3111">
          <cell r="C3111" t="str">
            <v>GGF 1113-DJ</v>
          </cell>
        </row>
        <row r="3112">
          <cell r="C3112" t="str">
            <v>GGF 1120-C2-DJ</v>
          </cell>
        </row>
        <row r="3115">
          <cell r="C3115" t="str">
            <v>MST08-RECUT-C1</v>
          </cell>
        </row>
        <row r="3116">
          <cell r="C3116" t="str">
            <v>MST08-RECUT-C2</v>
          </cell>
        </row>
        <row r="3117">
          <cell r="C3117" t="str">
            <v>MST09-RECUT-C1</v>
          </cell>
        </row>
        <row r="3118">
          <cell r="C3118" t="str">
            <v>MST09-RECUT-C2</v>
          </cell>
        </row>
        <row r="3120">
          <cell r="C3120" t="str">
            <v>JBF 1023-C1</v>
          </cell>
        </row>
        <row r="3121">
          <cell r="C3121" t="str">
            <v>JBF 1023-C2</v>
          </cell>
        </row>
        <row r="3122">
          <cell r="C3122" t="str">
            <v>JBF 1023-C3</v>
          </cell>
        </row>
        <row r="3123">
          <cell r="C3123" t="str">
            <v>JBF 1567</v>
          </cell>
        </row>
        <row r="3124">
          <cell r="C3124" t="str">
            <v>JBF 0187 (1601)</v>
          </cell>
        </row>
        <row r="3125">
          <cell r="C3125" t="str">
            <v>JBF 0182 (1612)</v>
          </cell>
        </row>
        <row r="3126">
          <cell r="C3126" t="str">
            <v>JBF 0185 (1615)</v>
          </cell>
        </row>
        <row r="3127">
          <cell r="C3127" t="str">
            <v>JBF 0186-C1 (1618)</v>
          </cell>
        </row>
        <row r="3128">
          <cell r="C3128" t="str">
            <v>JBF 0186-C2 (1618)</v>
          </cell>
        </row>
        <row r="3130">
          <cell r="C3130" t="str">
            <v>UNIFORM</v>
          </cell>
        </row>
        <row r="3132">
          <cell r="C3132" t="str">
            <v>BAG-3</v>
          </cell>
        </row>
        <row r="3134">
          <cell r="C3134" t="str">
            <v>BAG-011</v>
          </cell>
        </row>
        <row r="3136">
          <cell r="C3136" t="str">
            <v>MAAW1137-C2</v>
          </cell>
        </row>
        <row r="3138">
          <cell r="C3138" t="str">
            <v>GGF 0431-REORDER</v>
          </cell>
        </row>
        <row r="3150">
          <cell r="C3150" t="str">
            <v>Style</v>
          </cell>
        </row>
        <row r="3152">
          <cell r="C3152" t="str">
            <v>BIG BEAR #0651-C1</v>
          </cell>
        </row>
        <row r="3153">
          <cell r="C3153" t="str">
            <v>BIG BEAR #0651-C2</v>
          </cell>
        </row>
        <row r="3154">
          <cell r="C3154" t="str">
            <v>BIG BEAR #0651-C3</v>
          </cell>
        </row>
        <row r="3155">
          <cell r="C3155" t="str">
            <v>BIG BEAR #0651-C4</v>
          </cell>
        </row>
        <row r="3156">
          <cell r="C3156" t="str">
            <v>ORIGINAL LOGO#0663-C1</v>
          </cell>
        </row>
        <row r="3157">
          <cell r="C3157" t="str">
            <v>ORIGINAL LOGO#0663-C2</v>
          </cell>
        </row>
        <row r="3158">
          <cell r="C3158" t="str">
            <v>ORIGINAL LOGO#0663-C3</v>
          </cell>
        </row>
        <row r="3159">
          <cell r="C3159" t="str">
            <v>ORIGINAL LOGO#0663-C4</v>
          </cell>
        </row>
        <row r="3160">
          <cell r="C3160" t="str">
            <v>ORIGINAL LOGO#0663-C5</v>
          </cell>
        </row>
        <row r="3161">
          <cell r="C3161" t="str">
            <v>TRAIWEAR #0238-C1</v>
          </cell>
        </row>
        <row r="3162">
          <cell r="C3162" t="str">
            <v>TRAIWEAR #0238-C2</v>
          </cell>
        </row>
        <row r="3163">
          <cell r="C3163" t="str">
            <v>TRAIWEAR #0238-C3</v>
          </cell>
        </row>
        <row r="3164">
          <cell r="C3164" t="str">
            <v>TRAIWEAR #0238-C4</v>
          </cell>
        </row>
        <row r="3165">
          <cell r="C3165" t="str">
            <v>TRAIWEAR #0238-C5</v>
          </cell>
        </row>
        <row r="3166">
          <cell r="C3166" t="str">
            <v>DISTRESSED #0239-C1</v>
          </cell>
        </row>
        <row r="3167">
          <cell r="C3167" t="str">
            <v>DISTRESSED #0239-C2</v>
          </cell>
        </row>
        <row r="3168">
          <cell r="C3168" t="str">
            <v>DISTRESSED #0239-C3</v>
          </cell>
        </row>
        <row r="3169">
          <cell r="C3169" t="str">
            <v>DISTRESSED #0239-C4</v>
          </cell>
        </row>
        <row r="3170">
          <cell r="C3170" t="str">
            <v>DISTRESSED #0239-C5</v>
          </cell>
        </row>
        <row r="3171">
          <cell r="C3171" t="str">
            <v>DUNSTONE SWEAT #0080-C1</v>
          </cell>
        </row>
        <row r="3172">
          <cell r="C3172" t="str">
            <v>DUNSTONE SWEAT #0080-C2</v>
          </cell>
        </row>
        <row r="3173">
          <cell r="C3173" t="str">
            <v>DUNSTONE SWEAT #0080-C3</v>
          </cell>
        </row>
        <row r="3174">
          <cell r="C3174" t="str">
            <v>DUNSTONE SWEAT #0080-C4</v>
          </cell>
        </row>
        <row r="3175">
          <cell r="C3175" t="str">
            <v>FAIRFAX HOOD #0081-C1</v>
          </cell>
        </row>
        <row r="3176">
          <cell r="C3176" t="str">
            <v>FAIRFAX HOOD #0081-C2</v>
          </cell>
        </row>
        <row r="3177">
          <cell r="C3177" t="str">
            <v>FAIRFAX HOOD #0081-C3</v>
          </cell>
        </row>
        <row r="3178">
          <cell r="C3178" t="str">
            <v>FAIRFAX HOOD #0081-C4</v>
          </cell>
        </row>
        <row r="3179">
          <cell r="C3179" t="str">
            <v>DODSON SWEAR #0240-C1</v>
          </cell>
        </row>
        <row r="3180">
          <cell r="C3180" t="str">
            <v>DODSON SWEAR #0240-C2</v>
          </cell>
        </row>
        <row r="3181">
          <cell r="C3181" t="str">
            <v>DODSON SWEAR #0240-C3</v>
          </cell>
        </row>
        <row r="3182">
          <cell r="C3182" t="str">
            <v>DODSON SWEAR #0240-C4</v>
          </cell>
        </row>
        <row r="3183">
          <cell r="C3183" t="str">
            <v>TOWNSEND HOOD #0241-C1</v>
          </cell>
        </row>
        <row r="3184">
          <cell r="C3184" t="str">
            <v>TOWNSEND HOOD #0241-C2</v>
          </cell>
        </row>
        <row r="3185">
          <cell r="C3185" t="str">
            <v>TOWNSEND HOOD #0241-C3</v>
          </cell>
        </row>
        <row r="3186">
          <cell r="C3186" t="str">
            <v>TOWNSEND HOOD #0241-C4</v>
          </cell>
        </row>
        <row r="3187">
          <cell r="C3187" t="str">
            <v>BOXFORD SWEAT #0457-C1</v>
          </cell>
        </row>
        <row r="3188">
          <cell r="C3188" t="str">
            <v>BOXFORD SWEAT #0457-C2</v>
          </cell>
        </row>
        <row r="3189">
          <cell r="C3189" t="str">
            <v>BOXFORD SWEAT #0457-C3</v>
          </cell>
        </row>
        <row r="3190">
          <cell r="C3190" t="str">
            <v>BOXFORD SWEAT #0457-C4</v>
          </cell>
        </row>
        <row r="3191">
          <cell r="C3191" t="str">
            <v>DUNSTONE SWEAT-#0242-C1</v>
          </cell>
        </row>
        <row r="3192">
          <cell r="C3192" t="str">
            <v>DUNSTONE SWEAT-#0242-C2</v>
          </cell>
        </row>
        <row r="3193">
          <cell r="C3193" t="str">
            <v>DUNSTONE SWEAT-#0242-C3</v>
          </cell>
        </row>
        <row r="3194">
          <cell r="C3194" t="str">
            <v>DUNSTONE SWEAT-#0242-C4</v>
          </cell>
        </row>
        <row r="3195">
          <cell r="C3195" t="str">
            <v>CIMARRON KNIT-#0078-C1</v>
          </cell>
        </row>
        <row r="3196">
          <cell r="C3196" t="str">
            <v>CIMARRON KNIT-#0078-C2</v>
          </cell>
        </row>
        <row r="3197">
          <cell r="C3197" t="str">
            <v>CIMARRON KNIT-#0078-C3</v>
          </cell>
        </row>
        <row r="3198">
          <cell r="C3198" t="str">
            <v>BAYFIELD KNIT #0079-C1</v>
          </cell>
        </row>
        <row r="3199">
          <cell r="C3199" t="str">
            <v>BAYFIELD KNIT #0079-C2</v>
          </cell>
        </row>
        <row r="3200">
          <cell r="C3200" t="str">
            <v>BAYFIELD KNIT #0079-C3</v>
          </cell>
        </row>
        <row r="3201">
          <cell r="C3201" t="str">
            <v>NARA KNIT #0233-C1</v>
          </cell>
        </row>
        <row r="3202">
          <cell r="C3202" t="str">
            <v>NARA KNIT #0233-C2</v>
          </cell>
        </row>
        <row r="3205">
          <cell r="C3205" t="str">
            <v>GGF 1043</v>
          </cell>
        </row>
        <row r="3206">
          <cell r="C3206" t="str">
            <v>GGF 1059</v>
          </cell>
        </row>
        <row r="3207">
          <cell r="C3207" t="str">
            <v>GGF 1105</v>
          </cell>
        </row>
        <row r="3208">
          <cell r="C3208" t="str">
            <v>GGF 1120-CC1</v>
          </cell>
        </row>
        <row r="3209">
          <cell r="C3209" t="str">
            <v>GGF 1120-C2</v>
          </cell>
        </row>
        <row r="3210">
          <cell r="C3210" t="str">
            <v>GGF 1125-C1</v>
          </cell>
        </row>
        <row r="3211">
          <cell r="C3211" t="str">
            <v>GGF 1125-C2</v>
          </cell>
        </row>
        <row r="3212">
          <cell r="C3212" t="str">
            <v>GGF 1126</v>
          </cell>
        </row>
        <row r="3213">
          <cell r="C3213" t="str">
            <v>GGF 1130-C1</v>
          </cell>
        </row>
        <row r="3214">
          <cell r="C3214" t="str">
            <v>GGF 1130-C2</v>
          </cell>
        </row>
        <row r="3215">
          <cell r="C3215" t="str">
            <v>GGF 1358</v>
          </cell>
        </row>
        <row r="3216">
          <cell r="C3216" t="str">
            <v>GGF 1066</v>
          </cell>
        </row>
        <row r="3217">
          <cell r="C3217" t="str">
            <v>GGF 1070-C1</v>
          </cell>
        </row>
        <row r="3218">
          <cell r="C3218" t="str">
            <v>GGF 1070-C2</v>
          </cell>
        </row>
        <row r="3220">
          <cell r="C3220" t="str">
            <v>GGF 1043- DJ</v>
          </cell>
        </row>
        <row r="3221">
          <cell r="C3221" t="str">
            <v>GGF 1059-DJ</v>
          </cell>
        </row>
        <row r="3222">
          <cell r="C3222" t="str">
            <v>GGF 1120-DJ</v>
          </cell>
        </row>
        <row r="3223">
          <cell r="C3223" t="str">
            <v>GGF 1125-DJ</v>
          </cell>
        </row>
        <row r="3224">
          <cell r="C3224" t="str">
            <v>GGF 1066- DJ</v>
          </cell>
        </row>
        <row r="3225">
          <cell r="C3225" t="str">
            <v>GGF 1070-C2- DJ</v>
          </cell>
        </row>
        <row r="3226">
          <cell r="C3226" t="str">
            <v>GGF 1117-C1-DJ</v>
          </cell>
        </row>
        <row r="3228">
          <cell r="C3228" t="str">
            <v>MAAW1151-C1</v>
          </cell>
        </row>
        <row r="3229">
          <cell r="C3229" t="str">
            <v>MAAW1151-C2</v>
          </cell>
        </row>
        <row r="3230">
          <cell r="C3230" t="str">
            <v>MAAW1149-C1</v>
          </cell>
        </row>
        <row r="3231">
          <cell r="C3231" t="str">
            <v>MAAW1149-C2</v>
          </cell>
        </row>
        <row r="3232">
          <cell r="C3232" t="str">
            <v>MAAW1137-C2</v>
          </cell>
        </row>
        <row r="3236">
          <cell r="C3236" t="str">
            <v>MAAW1155-C1</v>
          </cell>
        </row>
        <row r="3237">
          <cell r="C3237" t="str">
            <v>MAAW1155-C2</v>
          </cell>
        </row>
        <row r="3238">
          <cell r="C3238" t="str">
            <v>MAAW1158-C1</v>
          </cell>
        </row>
        <row r="3239">
          <cell r="C3239" t="str">
            <v>MAAW1158-C2</v>
          </cell>
        </row>
        <row r="3240">
          <cell r="C3240" t="str">
            <v>MAAW1162</v>
          </cell>
        </row>
        <row r="3241">
          <cell r="C3241" t="str">
            <v>MAAW1163-C1</v>
          </cell>
        </row>
        <row r="3242">
          <cell r="C3242" t="str">
            <v>MAAW1163-C2</v>
          </cell>
        </row>
        <row r="3243">
          <cell r="C3243" t="str">
            <v>MAAW1152-C1</v>
          </cell>
        </row>
        <row r="3244">
          <cell r="C3244" t="str">
            <v>MAAW1152-C2</v>
          </cell>
        </row>
        <row r="3245">
          <cell r="C3245" t="str">
            <v>MAAW1153-C1</v>
          </cell>
        </row>
        <row r="3246">
          <cell r="C3246" t="str">
            <v>MAAW1153-C2</v>
          </cell>
        </row>
        <row r="3247">
          <cell r="C3247" t="str">
            <v>MAAW1128-C1</v>
          </cell>
        </row>
        <row r="3248">
          <cell r="C3248" t="str">
            <v>MAAW1128-C2</v>
          </cell>
        </row>
        <row r="3249">
          <cell r="C3249" t="str">
            <v>MAAW1121-C1</v>
          </cell>
        </row>
        <row r="3250">
          <cell r="C3250" t="str">
            <v>MAAW1121-C2</v>
          </cell>
        </row>
        <row r="3252">
          <cell r="C3252" t="str">
            <v>MAAW1168-C1</v>
          </cell>
        </row>
        <row r="3253">
          <cell r="C3253" t="str">
            <v>MAAW1168-C2</v>
          </cell>
        </row>
        <row r="3254">
          <cell r="C3254" t="str">
            <v>MAAW1168-C3</v>
          </cell>
        </row>
        <row r="3255">
          <cell r="C3255" t="str">
            <v>MAAW1141-C1</v>
          </cell>
        </row>
        <row r="3256">
          <cell r="C3256" t="str">
            <v>MAAW1141-C2</v>
          </cell>
        </row>
        <row r="3260">
          <cell r="C3260" t="str">
            <v>GMUN 124-INTER</v>
          </cell>
        </row>
        <row r="3261">
          <cell r="C3261" t="str">
            <v>GMUN 138-INTER</v>
          </cell>
        </row>
        <row r="3262">
          <cell r="C3262" t="str">
            <v>GMUN 132-INTER</v>
          </cell>
        </row>
        <row r="3263">
          <cell r="C3263" t="str">
            <v>GMUN 122C-INTER</v>
          </cell>
        </row>
        <row r="3264">
          <cell r="C3264" t="str">
            <v>GMUN 122-INTER</v>
          </cell>
        </row>
        <row r="3265">
          <cell r="C3265" t="str">
            <v>GMUN 127-INTER-C1</v>
          </cell>
        </row>
        <row r="3266">
          <cell r="C3266" t="str">
            <v>GMUN 127-INTER-C2</v>
          </cell>
        </row>
        <row r="3267">
          <cell r="C3267" t="str">
            <v>GMUN 143-INTER</v>
          </cell>
        </row>
        <row r="3268">
          <cell r="C3268" t="str">
            <v>GMUN 167-INTER</v>
          </cell>
        </row>
        <row r="3269">
          <cell r="C3269" t="str">
            <v>GMUN 168-INTER</v>
          </cell>
        </row>
        <row r="3270">
          <cell r="C3270" t="str">
            <v>GMUN 152-INTER</v>
          </cell>
        </row>
        <row r="3271">
          <cell r="C3271" t="str">
            <v>MINI 213-INTER</v>
          </cell>
        </row>
        <row r="3272">
          <cell r="C3272" t="str">
            <v>MINI 227-INTER</v>
          </cell>
        </row>
        <row r="3273">
          <cell r="C3273" t="str">
            <v>MINI 212-INTER</v>
          </cell>
        </row>
        <row r="3274">
          <cell r="C3274" t="str">
            <v>MINI 205-INTER</v>
          </cell>
        </row>
        <row r="3275">
          <cell r="C3275" t="str">
            <v>MINI 209-INTER</v>
          </cell>
        </row>
        <row r="3276">
          <cell r="C3276" t="str">
            <v>MINI 226-INTER</v>
          </cell>
        </row>
        <row r="3277">
          <cell r="C3277" t="str">
            <v>MINI 223-INTER</v>
          </cell>
        </row>
        <row r="3278">
          <cell r="C3278" t="str">
            <v>MINI 222-INTER</v>
          </cell>
        </row>
        <row r="3279">
          <cell r="C3279" t="str">
            <v>MINI 208-INTER</v>
          </cell>
        </row>
        <row r="3280">
          <cell r="C3280" t="str">
            <v>MINI 210-INTER</v>
          </cell>
        </row>
        <row r="3281">
          <cell r="C3281" t="str">
            <v>MINI 221-INTER</v>
          </cell>
        </row>
        <row r="3282">
          <cell r="C3282" t="str">
            <v>MINI 220-INTER</v>
          </cell>
        </row>
        <row r="3283">
          <cell r="C3283" t="str">
            <v>MINI 216-INTER</v>
          </cell>
        </row>
        <row r="3284">
          <cell r="C3284" t="str">
            <v>MINI 229-INTER</v>
          </cell>
        </row>
        <row r="3285">
          <cell r="C3285" t="str">
            <v>MINI 218-INTER</v>
          </cell>
        </row>
        <row r="3286">
          <cell r="C3286" t="str">
            <v>MINI 211-INTER</v>
          </cell>
        </row>
        <row r="3287">
          <cell r="C3287" t="str">
            <v>MINI 206-INTER</v>
          </cell>
        </row>
        <row r="3288">
          <cell r="C3288" t="str">
            <v>MINI 207-INTER</v>
          </cell>
        </row>
        <row r="3289">
          <cell r="C3289" t="str">
            <v>MUN 543-INTER</v>
          </cell>
        </row>
        <row r="3290">
          <cell r="C3290" t="str">
            <v>MUN 587-INTER</v>
          </cell>
        </row>
        <row r="3291">
          <cell r="C3291" t="str">
            <v>MUN 584-INTER</v>
          </cell>
        </row>
        <row r="3292">
          <cell r="C3292" t="str">
            <v>MUN 590-INTER</v>
          </cell>
        </row>
        <row r="3293">
          <cell r="C3293" t="str">
            <v>MUN 586-INTER</v>
          </cell>
        </row>
        <row r="3294">
          <cell r="C3294" t="str">
            <v>MUN 592-INTER</v>
          </cell>
        </row>
        <row r="3295">
          <cell r="C3295" t="str">
            <v>MUN 534-INTER</v>
          </cell>
        </row>
        <row r="3296">
          <cell r="C3296" t="str">
            <v>MUN 537-INTER</v>
          </cell>
        </row>
        <row r="3297">
          <cell r="C3297" t="str">
            <v>MUN 536-INTER</v>
          </cell>
        </row>
        <row r="3298">
          <cell r="C3298" t="str">
            <v>MUN 566-INTER</v>
          </cell>
        </row>
        <row r="3299">
          <cell r="C3299" t="str">
            <v>MUN 565-INTER</v>
          </cell>
        </row>
        <row r="3300">
          <cell r="C3300" t="str">
            <v>MUN 556-INTER</v>
          </cell>
        </row>
        <row r="3301">
          <cell r="C3301" t="str">
            <v>MUN 562-INTER</v>
          </cell>
        </row>
        <row r="3302">
          <cell r="C3302" t="str">
            <v>MUN 555-INTER</v>
          </cell>
        </row>
        <row r="3303">
          <cell r="C3303" t="str">
            <v>MUN 553-INTER</v>
          </cell>
        </row>
        <row r="3304">
          <cell r="C3304" t="str">
            <v>MUN 571-INTER</v>
          </cell>
        </row>
        <row r="3305">
          <cell r="C3305" t="str">
            <v>MUN 564-INTER</v>
          </cell>
        </row>
        <row r="3306">
          <cell r="C3306" t="str">
            <v>MUN 559-INTER</v>
          </cell>
        </row>
        <row r="3307">
          <cell r="C3307" t="str">
            <v>MUN 597-INTER</v>
          </cell>
        </row>
        <row r="3308">
          <cell r="C3308" t="str">
            <v>MUN 597B-INTER</v>
          </cell>
        </row>
        <row r="3309">
          <cell r="C3309" t="str">
            <v>MUN 569-INTER</v>
          </cell>
        </row>
        <row r="3310">
          <cell r="C3310" t="str">
            <v>MUN 558-INTER</v>
          </cell>
        </row>
        <row r="3311">
          <cell r="C3311" t="str">
            <v>MUN 568-INTER</v>
          </cell>
        </row>
        <row r="3312">
          <cell r="C3312" t="str">
            <v>MUN 572-INTER</v>
          </cell>
        </row>
        <row r="3313">
          <cell r="C3313" t="str">
            <v>MUN 540-INTER.</v>
          </cell>
        </row>
        <row r="3314">
          <cell r="C3314" t="str">
            <v>MUN 414- INTER</v>
          </cell>
        </row>
        <row r="3315">
          <cell r="C3315" t="str">
            <v>GMUN 137-INTER</v>
          </cell>
        </row>
        <row r="3316">
          <cell r="C3316" t="str">
            <v>MUN 533-INTER</v>
          </cell>
        </row>
        <row r="3317">
          <cell r="C3317" t="str">
            <v>GMUN 134-INTER</v>
          </cell>
        </row>
        <row r="3318">
          <cell r="C3318" t="str">
            <v>MUN 591-INTER</v>
          </cell>
        </row>
        <row r="3320">
          <cell r="C3320" t="str">
            <v>W11N615</v>
          </cell>
        </row>
        <row r="3321">
          <cell r="C3321" t="str">
            <v>W11N711</v>
          </cell>
        </row>
        <row r="3322">
          <cell r="C3322" t="str">
            <v>W11N712</v>
          </cell>
        </row>
        <row r="3323">
          <cell r="C3323" t="str">
            <v>W11N811</v>
          </cell>
        </row>
        <row r="3324">
          <cell r="C3324" t="str">
            <v>W11N812</v>
          </cell>
        </row>
        <row r="3325">
          <cell r="C3325" t="str">
            <v>W11N1041</v>
          </cell>
        </row>
        <row r="3327">
          <cell r="C3327" t="str">
            <v>W11N321</v>
          </cell>
        </row>
        <row r="3328">
          <cell r="C3328" t="str">
            <v>W11N611</v>
          </cell>
        </row>
        <row r="3329">
          <cell r="C3329" t="str">
            <v>W11N612</v>
          </cell>
        </row>
        <row r="3330">
          <cell r="C3330" t="str">
            <v>W11N613</v>
          </cell>
        </row>
        <row r="3331">
          <cell r="C3331" t="str">
            <v>W11N614</v>
          </cell>
        </row>
        <row r="3332">
          <cell r="C3332" t="str">
            <v>W11N621</v>
          </cell>
        </row>
        <row r="3333">
          <cell r="C3333" t="str">
            <v>W11N622</v>
          </cell>
        </row>
        <row r="3334">
          <cell r="C3334" t="str">
            <v>W11N631</v>
          </cell>
        </row>
        <row r="3335">
          <cell r="C3335" t="str">
            <v>W11N632</v>
          </cell>
        </row>
        <row r="3336">
          <cell r="C3336" t="str">
            <v>W11N641</v>
          </cell>
        </row>
        <row r="3337">
          <cell r="C3337" t="str">
            <v>W11N642</v>
          </cell>
        </row>
        <row r="3338">
          <cell r="C3338" t="str">
            <v>W11N721</v>
          </cell>
        </row>
        <row r="3339">
          <cell r="C3339" t="str">
            <v>W11N722</v>
          </cell>
        </row>
        <row r="3340">
          <cell r="C3340" t="str">
            <v>W11N732</v>
          </cell>
        </row>
        <row r="3341">
          <cell r="C3341" t="str">
            <v>W11N821</v>
          </cell>
        </row>
        <row r="3342">
          <cell r="C3342" t="str">
            <v>W11N911</v>
          </cell>
        </row>
        <row r="3343">
          <cell r="C3343" t="str">
            <v>W11N912</v>
          </cell>
        </row>
        <row r="3344">
          <cell r="C3344" t="str">
            <v>W11N1011</v>
          </cell>
        </row>
        <row r="3345">
          <cell r="C3345" t="str">
            <v>W11N1012</v>
          </cell>
        </row>
        <row r="3346">
          <cell r="C3346" t="str">
            <v>W11N111</v>
          </cell>
        </row>
        <row r="3347">
          <cell r="C3347" t="str">
            <v>W11N131</v>
          </cell>
        </row>
        <row r="3348">
          <cell r="C3348" t="str">
            <v>LW-W11-241</v>
          </cell>
        </row>
        <row r="3349">
          <cell r="C3349" t="str">
            <v>LW-W11-431</v>
          </cell>
        </row>
        <row r="3350">
          <cell r="C3350" t="str">
            <v>W11N231</v>
          </cell>
        </row>
        <row r="3351">
          <cell r="C3351" t="str">
            <v>W11N151</v>
          </cell>
        </row>
        <row r="3355">
          <cell r="C3355" t="str">
            <v>LW-W11-111</v>
          </cell>
        </row>
        <row r="3356">
          <cell r="C3356" t="str">
            <v>LW-W11-112</v>
          </cell>
        </row>
        <row r="3357">
          <cell r="C3357" t="str">
            <v>LW-W11-121</v>
          </cell>
        </row>
        <row r="3358">
          <cell r="C3358" t="str">
            <v>LW-W11-122</v>
          </cell>
        </row>
        <row r="3359">
          <cell r="C3359" t="str">
            <v>LW-W11-211</v>
          </cell>
        </row>
        <row r="3360">
          <cell r="C3360" t="str">
            <v>LW-W11-212</v>
          </cell>
        </row>
        <row r="3361">
          <cell r="C3361" t="str">
            <v>LW-W11-223</v>
          </cell>
        </row>
        <row r="3362">
          <cell r="C3362" t="str">
            <v>LW-W11-224</v>
          </cell>
        </row>
        <row r="3363">
          <cell r="C3363" t="str">
            <v>LW-W11-231</v>
          </cell>
        </row>
        <row r="3364">
          <cell r="C3364" t="str">
            <v>LW-W11-271</v>
          </cell>
        </row>
        <row r="3365">
          <cell r="C3365" t="str">
            <v>LW-W11-272</v>
          </cell>
        </row>
        <row r="3366">
          <cell r="C3366" t="str">
            <v>LW-W11-311</v>
          </cell>
        </row>
        <row r="3367">
          <cell r="C3367" t="str">
            <v>LW-W11-312</v>
          </cell>
        </row>
        <row r="3368">
          <cell r="C3368" t="str">
            <v>LW-W11-421</v>
          </cell>
        </row>
        <row r="3369">
          <cell r="C3369" t="str">
            <v>LW-W11-422</v>
          </cell>
        </row>
        <row r="3370">
          <cell r="C3370" t="str">
            <v>LW-W11-531</v>
          </cell>
        </row>
        <row r="3371">
          <cell r="C3371" t="str">
            <v>LW-W11-131</v>
          </cell>
        </row>
        <row r="3372">
          <cell r="C3372" t="str">
            <v>LW-W11-132</v>
          </cell>
        </row>
        <row r="3373">
          <cell r="C3373" t="str">
            <v>LW-W11-221</v>
          </cell>
        </row>
        <row r="3374">
          <cell r="C3374" t="str">
            <v>LW-W11-222</v>
          </cell>
        </row>
        <row r="3375">
          <cell r="C3375" t="str">
            <v>LW-W11-522</v>
          </cell>
        </row>
        <row r="3376">
          <cell r="C3376" t="str">
            <v>LW-W11-441</v>
          </cell>
        </row>
        <row r="3379">
          <cell r="C3379" t="str">
            <v>#1233-C1</v>
          </cell>
        </row>
        <row r="3380">
          <cell r="C3380" t="str">
            <v>#1233-C2</v>
          </cell>
        </row>
        <row r="3381">
          <cell r="C3381" t="str">
            <v>#1233-C3</v>
          </cell>
        </row>
        <row r="3382">
          <cell r="C3382" t="str">
            <v>#3358-C1</v>
          </cell>
        </row>
        <row r="3383">
          <cell r="C3383" t="str">
            <v>#3358-C2</v>
          </cell>
        </row>
        <row r="3384">
          <cell r="C3384" t="str">
            <v>#3358-C3</v>
          </cell>
        </row>
        <row r="3385">
          <cell r="C3385" t="str">
            <v>#8099-C1</v>
          </cell>
        </row>
        <row r="3386">
          <cell r="C3386" t="str">
            <v>#8099-C2</v>
          </cell>
        </row>
        <row r="3387">
          <cell r="C3387" t="str">
            <v>#8099-C3</v>
          </cell>
        </row>
        <row r="3390">
          <cell r="C3390" t="str">
            <v>BASIC01-C1</v>
          </cell>
        </row>
        <row r="3391">
          <cell r="C3391" t="str">
            <v>BASIC01-C2</v>
          </cell>
        </row>
        <row r="3392">
          <cell r="C3392" t="str">
            <v>BASIC01-C3</v>
          </cell>
        </row>
        <row r="3393">
          <cell r="C3393" t="str">
            <v>BASIC02-C1</v>
          </cell>
        </row>
        <row r="3394">
          <cell r="C3394" t="str">
            <v>BASIC02-C2</v>
          </cell>
        </row>
        <row r="3395">
          <cell r="C3395" t="str">
            <v>BASIC02-C3</v>
          </cell>
        </row>
        <row r="3396">
          <cell r="C3396" t="str">
            <v>BASIC04-C1</v>
          </cell>
        </row>
        <row r="3397">
          <cell r="C3397" t="str">
            <v>BASIC04-C2</v>
          </cell>
        </row>
        <row r="3398">
          <cell r="C3398" t="str">
            <v>BASIC05-C1</v>
          </cell>
        </row>
        <row r="3399">
          <cell r="C3399" t="str">
            <v>BASIC05-C2</v>
          </cell>
        </row>
        <row r="3401">
          <cell r="C3401" t="str">
            <v>JBF 1602</v>
          </cell>
        </row>
        <row r="3402">
          <cell r="C3402" t="str">
            <v>JBF 1616-C1</v>
          </cell>
        </row>
        <row r="3403">
          <cell r="C3403" t="str">
            <v>JBF 1616-C2</v>
          </cell>
        </row>
        <row r="3405">
          <cell r="C3405" t="str">
            <v>VE-11-3-060-02</v>
          </cell>
        </row>
        <row r="3416">
          <cell r="C3416" t="str">
            <v>Style</v>
          </cell>
        </row>
        <row r="3418">
          <cell r="C3418" t="str">
            <v>SAMPLE' 2011</v>
          </cell>
        </row>
        <row r="3421">
          <cell r="C3421">
            <v>1121012</v>
          </cell>
        </row>
        <row r="3422">
          <cell r="C3422" t="str">
            <v>1121028-C1</v>
          </cell>
        </row>
        <row r="3423">
          <cell r="C3423" t="str">
            <v>1121028-C2</v>
          </cell>
        </row>
        <row r="3424">
          <cell r="C3424">
            <v>1121006</v>
          </cell>
        </row>
        <row r="3425">
          <cell r="C3425">
            <v>1121009</v>
          </cell>
        </row>
        <row r="3426">
          <cell r="C3426">
            <v>1122005</v>
          </cell>
        </row>
        <row r="3427">
          <cell r="C3427">
            <v>1122007</v>
          </cell>
        </row>
        <row r="3428">
          <cell r="C3428">
            <v>1121017</v>
          </cell>
        </row>
        <row r="3430">
          <cell r="C3430" t="str">
            <v>JBF 1023-DROP 3-C1</v>
          </cell>
        </row>
        <row r="3431">
          <cell r="C3431" t="str">
            <v>JBF 1023-DROP 3-C2</v>
          </cell>
        </row>
        <row r="3432">
          <cell r="C3432" t="str">
            <v>JBF 1023-DROP 3-C3</v>
          </cell>
        </row>
        <row r="3433">
          <cell r="C3433" t="str">
            <v>JBF 1023-DROP 3-C4</v>
          </cell>
        </row>
        <row r="3434">
          <cell r="C3434" t="str">
            <v>JBF 1023-DROP 3-C5</v>
          </cell>
        </row>
        <row r="3435">
          <cell r="C3435" t="str">
            <v>JBF 1586-C1</v>
          </cell>
        </row>
        <row r="3436">
          <cell r="C3436" t="str">
            <v>JBF 1586-C2</v>
          </cell>
        </row>
        <row r="3437">
          <cell r="C3437" t="str">
            <v>JBF 1586-C3</v>
          </cell>
        </row>
        <row r="3438">
          <cell r="C3438" t="str">
            <v>JBF 1594</v>
          </cell>
        </row>
        <row r="3439">
          <cell r="C3439" t="str">
            <v>JBF 1603-C1</v>
          </cell>
        </row>
        <row r="3440">
          <cell r="C3440" t="str">
            <v>JBF 1603-C2</v>
          </cell>
        </row>
        <row r="3441">
          <cell r="C3441" t="str">
            <v>JBF 1603-C3</v>
          </cell>
        </row>
        <row r="3442">
          <cell r="C3442" t="str">
            <v>JBF 1613</v>
          </cell>
        </row>
        <row r="3443">
          <cell r="C3443" t="str">
            <v>JBF 1614</v>
          </cell>
        </row>
        <row r="3444">
          <cell r="C3444" t="str">
            <v>JBF 1620-C1</v>
          </cell>
        </row>
        <row r="3445">
          <cell r="C3445" t="str">
            <v>JBF 1620-C2</v>
          </cell>
        </row>
        <row r="3446">
          <cell r="C3446" t="str">
            <v>JBF 1624-C1</v>
          </cell>
        </row>
        <row r="3447">
          <cell r="C3447" t="str">
            <v>JBF 1624-C2</v>
          </cell>
        </row>
        <row r="3449">
          <cell r="C3449" t="str">
            <v>JBF 0184-REORDER</v>
          </cell>
        </row>
        <row r="3452">
          <cell r="C3452" t="str">
            <v>TEE SHIRT 01-C1</v>
          </cell>
        </row>
        <row r="3453">
          <cell r="C3453" t="str">
            <v>TEE SHIRT 01-C2</v>
          </cell>
        </row>
        <row r="3454">
          <cell r="C3454" t="str">
            <v>TEE SHIRT 01-C3</v>
          </cell>
        </row>
        <row r="3455">
          <cell r="C3455" t="str">
            <v>TEE SHIRT 01-C4</v>
          </cell>
        </row>
        <row r="3456">
          <cell r="C3456" t="str">
            <v>TEE SHIRT 01-C5</v>
          </cell>
        </row>
        <row r="3457">
          <cell r="C3457" t="str">
            <v>TEE SHIRT 02-C1</v>
          </cell>
        </row>
        <row r="3458">
          <cell r="C3458" t="str">
            <v>TEE SHIRT 02-C2</v>
          </cell>
        </row>
        <row r="3459">
          <cell r="C3459" t="str">
            <v>TEE SHIRT 02-C3</v>
          </cell>
        </row>
        <row r="3460">
          <cell r="C3460" t="str">
            <v>TEE SHIRT 02-C4</v>
          </cell>
        </row>
        <row r="3461">
          <cell r="C3461" t="str">
            <v>TEE SHIRT 02-C5</v>
          </cell>
        </row>
        <row r="3471">
          <cell r="C3471" t="str">
            <v>Style</v>
          </cell>
        </row>
        <row r="3473">
          <cell r="C3473" t="str">
            <v>GGF 1116</v>
          </cell>
        </row>
        <row r="3474">
          <cell r="C3474" t="str">
            <v>GGF 1129</v>
          </cell>
        </row>
        <row r="3475">
          <cell r="C3475" t="str">
            <v>GGF 1215</v>
          </cell>
        </row>
        <row r="3476">
          <cell r="C3476" t="str">
            <v>GGF 1435-C1</v>
          </cell>
        </row>
        <row r="3477">
          <cell r="C3477" t="str">
            <v>GGF 1435-C2</v>
          </cell>
        </row>
        <row r="3478">
          <cell r="C3478" t="str">
            <v>GGF 1436</v>
          </cell>
        </row>
        <row r="3479">
          <cell r="C3479" t="str">
            <v>GGF 1094</v>
          </cell>
        </row>
        <row r="3481">
          <cell r="C3481" t="str">
            <v>MAAW1104-C1</v>
          </cell>
        </row>
        <row r="3482">
          <cell r="C3482" t="str">
            <v>MAAW1104-C2</v>
          </cell>
        </row>
        <row r="3483">
          <cell r="C3483" t="str">
            <v>MAAW1104-C3</v>
          </cell>
        </row>
        <row r="3484">
          <cell r="C3484" t="str">
            <v>MAAW1144-C1</v>
          </cell>
        </row>
        <row r="3485">
          <cell r="C3485" t="str">
            <v>MAAW1144-C2</v>
          </cell>
        </row>
        <row r="3489">
          <cell r="C3489" t="str">
            <v>MUN 558</v>
          </cell>
        </row>
        <row r="3490">
          <cell r="C3490" t="str">
            <v>GMUN 153</v>
          </cell>
        </row>
        <row r="3491">
          <cell r="C3491" t="str">
            <v>GMUN 154</v>
          </cell>
        </row>
        <row r="3493">
          <cell r="C3493" t="str">
            <v>SAMPLE</v>
          </cell>
        </row>
        <row r="3495">
          <cell r="C3495" t="str">
            <v>GGF 1253-SWIM SUIT-DJ</v>
          </cell>
        </row>
        <row r="3496">
          <cell r="C3496" t="str">
            <v>GGF 1245- SWIM SUIT-C1-DJ</v>
          </cell>
        </row>
        <row r="3497">
          <cell r="C3497" t="str">
            <v>GGF 1258- SWIM SUIT-C1-DJ</v>
          </cell>
        </row>
        <row r="3498">
          <cell r="C3498" t="str">
            <v>GGF 1329- SWIM SUIT-C1-DJ</v>
          </cell>
        </row>
        <row r="3499">
          <cell r="C3499" t="str">
            <v>GGF 1329- SWIM SUIT-C3-DJ</v>
          </cell>
        </row>
        <row r="3501">
          <cell r="C3501" t="str">
            <v>GGF 1394</v>
          </cell>
        </row>
        <row r="3502">
          <cell r="C3502" t="str">
            <v>GGF 1393</v>
          </cell>
        </row>
        <row r="3503">
          <cell r="C3503" t="str">
            <v>GGF 1375</v>
          </cell>
        </row>
        <row r="3504">
          <cell r="C3504" t="str">
            <v>GGF 1335</v>
          </cell>
        </row>
        <row r="3505">
          <cell r="C3505" t="str">
            <v>GGF 1405</v>
          </cell>
        </row>
        <row r="3506">
          <cell r="C3506" t="str">
            <v>GGF 1253-SWIM SUIT</v>
          </cell>
        </row>
        <row r="3507">
          <cell r="C3507" t="str">
            <v>GGF 1247- SWIM SUIT-C1</v>
          </cell>
        </row>
        <row r="3508">
          <cell r="C3508" t="str">
            <v>GGF 1247- SWIM SUIT-C2</v>
          </cell>
        </row>
        <row r="3509">
          <cell r="C3509" t="str">
            <v>GGF 1254- SWIM SUIT</v>
          </cell>
        </row>
        <row r="3510">
          <cell r="C3510" t="str">
            <v>GGF 1246- SWIM SUIT-C1</v>
          </cell>
        </row>
        <row r="3511">
          <cell r="C3511" t="str">
            <v>GGF 1246- SWIM SUIT-C2</v>
          </cell>
        </row>
        <row r="3512">
          <cell r="C3512" t="str">
            <v>GGF 1246- SWIM SUIT-C3</v>
          </cell>
        </row>
        <row r="3513">
          <cell r="C3513" t="str">
            <v>GGF 1255- SWIM SUIT-C3</v>
          </cell>
        </row>
        <row r="3514">
          <cell r="C3514" t="str">
            <v>GGF 1250- SWIM SUIT</v>
          </cell>
        </row>
        <row r="3515">
          <cell r="C3515" t="str">
            <v>GGF 1245- SWIM SUIT-C1</v>
          </cell>
        </row>
        <row r="3516">
          <cell r="C3516" t="str">
            <v>GGF 1245- SWIM SUIT-C2</v>
          </cell>
        </row>
        <row r="3517">
          <cell r="C3517" t="str">
            <v>GGF 1245- SWIM SUIT-C3</v>
          </cell>
        </row>
        <row r="3518">
          <cell r="C3518" t="str">
            <v>GGF 1245- SWIM SUIT-C4</v>
          </cell>
        </row>
        <row r="3519">
          <cell r="C3519" t="str">
            <v>GGF 1258- SWIM SUIT-C1</v>
          </cell>
        </row>
        <row r="3520">
          <cell r="C3520" t="str">
            <v>GGF 1258- SWIM SUIT-C2</v>
          </cell>
        </row>
        <row r="3521">
          <cell r="C3521" t="str">
            <v>GGF 1256- SWIM SUIT-C1</v>
          </cell>
        </row>
        <row r="3522">
          <cell r="C3522" t="str">
            <v>GGF 1256- SWIM SUIT-C2</v>
          </cell>
        </row>
        <row r="3523">
          <cell r="C3523" t="str">
            <v>GGF 1251- SWIM SUIT</v>
          </cell>
        </row>
        <row r="3524">
          <cell r="C3524" t="str">
            <v>GGF 1257- SWIM SUIT</v>
          </cell>
        </row>
        <row r="3525">
          <cell r="C3525" t="str">
            <v>GGF 1314- SWIM SUIT-C1</v>
          </cell>
        </row>
        <row r="3526">
          <cell r="C3526" t="str">
            <v>GGF 1314- SWIM SUIT-C2</v>
          </cell>
        </row>
        <row r="3527">
          <cell r="C3527" t="str">
            <v>GGF 1314- SWIM SUIT-C3</v>
          </cell>
        </row>
        <row r="3528">
          <cell r="C3528" t="str">
            <v>GGF 1314- SWIM SUIT-C4</v>
          </cell>
        </row>
        <row r="3529">
          <cell r="C3529" t="str">
            <v>GGF 1314- SWIM SUIT-C5</v>
          </cell>
        </row>
        <row r="3530">
          <cell r="C3530" t="str">
            <v>GGF 1329- SWIM SUIT-C1</v>
          </cell>
        </row>
        <row r="3531">
          <cell r="C3531" t="str">
            <v>GGF 1329- SWIM SUIT-C2</v>
          </cell>
        </row>
        <row r="3532">
          <cell r="C3532" t="str">
            <v>GGF 1329- SWIM SUIT-C3</v>
          </cell>
        </row>
        <row r="3533">
          <cell r="C3533" t="str">
            <v>GGF 1539- SWIM SUIT</v>
          </cell>
        </row>
        <row r="3535">
          <cell r="C3535" t="str">
            <v>JBF 1105-C1</v>
          </cell>
        </row>
        <row r="3536">
          <cell r="C3536" t="str">
            <v>JBF 1105-C2</v>
          </cell>
        </row>
        <row r="3537">
          <cell r="C3537" t="str">
            <v>JBF 1106-C1</v>
          </cell>
        </row>
        <row r="3538">
          <cell r="C3538" t="str">
            <v>JBF 1106-C2</v>
          </cell>
        </row>
        <row r="3539">
          <cell r="C3539" t="str">
            <v>JBF 1107-C1</v>
          </cell>
        </row>
        <row r="3540">
          <cell r="C3540" t="str">
            <v>JBF 1107-C2</v>
          </cell>
        </row>
        <row r="3541">
          <cell r="C3541" t="str">
            <v>JBF 1111-C1</v>
          </cell>
        </row>
        <row r="3542">
          <cell r="C3542" t="str">
            <v>JBF 1111-C2</v>
          </cell>
        </row>
        <row r="3543">
          <cell r="C3543" t="str">
            <v>JBF 1111-C3</v>
          </cell>
        </row>
        <row r="3544">
          <cell r="C3544" t="str">
            <v>JBF 1111-C4</v>
          </cell>
        </row>
        <row r="3545">
          <cell r="C3545" t="str">
            <v>JBF 1111-C5</v>
          </cell>
        </row>
        <row r="3546">
          <cell r="C3546" t="str">
            <v>JBF 1114-C1</v>
          </cell>
        </row>
        <row r="3547">
          <cell r="C3547" t="str">
            <v>JBF 1114-C2</v>
          </cell>
        </row>
        <row r="3548">
          <cell r="C3548" t="str">
            <v>JBF 1590-C1</v>
          </cell>
        </row>
        <row r="3549">
          <cell r="C3549" t="str">
            <v>JBF 1590-C2</v>
          </cell>
        </row>
        <row r="3550">
          <cell r="C3550" t="str">
            <v>JBF 1590-C3</v>
          </cell>
        </row>
        <row r="3551">
          <cell r="C3551" t="str">
            <v>JBF 1700-C1</v>
          </cell>
        </row>
        <row r="3552">
          <cell r="C3552" t="str">
            <v>JBF 1700-C2</v>
          </cell>
        </row>
        <row r="3553">
          <cell r="C3553" t="str">
            <v>JBF 1593-C1</v>
          </cell>
        </row>
        <row r="3554">
          <cell r="C3554" t="str">
            <v>JBF 1593-C2</v>
          </cell>
        </row>
        <row r="3556">
          <cell r="C3556" t="str">
            <v>JBF 1108-C1</v>
          </cell>
        </row>
        <row r="3557">
          <cell r="C3557" t="str">
            <v>JBF 1108-C2</v>
          </cell>
        </row>
        <row r="3558">
          <cell r="C3558" t="str">
            <v>JBF 1109-C1</v>
          </cell>
        </row>
        <row r="3559">
          <cell r="C3559" t="str">
            <v>JBF 1109-C2</v>
          </cell>
        </row>
        <row r="3560">
          <cell r="C3560" t="str">
            <v>JBF 1110-C1</v>
          </cell>
        </row>
        <row r="3561">
          <cell r="C3561" t="str">
            <v>JBF 1110-C2</v>
          </cell>
        </row>
        <row r="3562">
          <cell r="C3562" t="str">
            <v>JBF 1110-C3</v>
          </cell>
        </row>
        <row r="3563">
          <cell r="C3563" t="str">
            <v>JBF 1112-C1</v>
          </cell>
        </row>
        <row r="3564">
          <cell r="C3564" t="str">
            <v>JBF 1112-C2</v>
          </cell>
        </row>
        <row r="3565">
          <cell r="C3565" t="str">
            <v>JBF 1112-C3</v>
          </cell>
        </row>
        <row r="3566">
          <cell r="C3566" t="str">
            <v>JBF 1113-C1</v>
          </cell>
        </row>
        <row r="3567">
          <cell r="C3567" t="str">
            <v>JBF 1113-C2</v>
          </cell>
        </row>
        <row r="3568">
          <cell r="C3568" t="str">
            <v>JBF 1113-C3</v>
          </cell>
        </row>
        <row r="3570">
          <cell r="C3570" t="str">
            <v>GMUN 191B</v>
          </cell>
        </row>
        <row r="3571">
          <cell r="C3571" t="str">
            <v>GMUN 192</v>
          </cell>
        </row>
        <row r="3572">
          <cell r="C3572" t="str">
            <v>GMUN 193</v>
          </cell>
        </row>
        <row r="3573">
          <cell r="C3573" t="str">
            <v>GMUN 193B</v>
          </cell>
        </row>
        <row r="3574">
          <cell r="C3574" t="str">
            <v>GMUN 195</v>
          </cell>
        </row>
        <row r="3575">
          <cell r="C3575" t="str">
            <v>GMUN 196</v>
          </cell>
        </row>
        <row r="3576">
          <cell r="C3576" t="str">
            <v>GMUN 196B</v>
          </cell>
        </row>
        <row r="3577">
          <cell r="C3577" t="str">
            <v>GMUN 201</v>
          </cell>
        </row>
        <row r="3578">
          <cell r="C3578" t="str">
            <v>GMUN 203</v>
          </cell>
        </row>
        <row r="3579">
          <cell r="C3579" t="str">
            <v>GMUN 206</v>
          </cell>
        </row>
        <row r="3580">
          <cell r="C3580" t="str">
            <v>GMUN 208</v>
          </cell>
        </row>
        <row r="3581">
          <cell r="C3581" t="str">
            <v>GMUN 178-HIGH SUMMER</v>
          </cell>
        </row>
        <row r="3582">
          <cell r="C3582" t="str">
            <v>GMUN 200</v>
          </cell>
        </row>
        <row r="3583">
          <cell r="C3583" t="str">
            <v>GMUN 143-HIGH SUMMER</v>
          </cell>
        </row>
        <row r="3584">
          <cell r="C3584" t="str">
            <v>GMUN 198</v>
          </cell>
        </row>
        <row r="3585">
          <cell r="C3585" t="str">
            <v>MINI 260</v>
          </cell>
        </row>
        <row r="3586">
          <cell r="C3586" t="str">
            <v>MINI 261</v>
          </cell>
        </row>
        <row r="3587">
          <cell r="C3587" t="str">
            <v>MINI 262</v>
          </cell>
        </row>
        <row r="3588">
          <cell r="C3588" t="str">
            <v>MINI 264</v>
          </cell>
        </row>
        <row r="3589">
          <cell r="C3589" t="str">
            <v>MINI 265</v>
          </cell>
        </row>
        <row r="3590">
          <cell r="C3590" t="str">
            <v>MUN 678-C1</v>
          </cell>
        </row>
        <row r="3591">
          <cell r="C3591" t="str">
            <v>MUN 678-C2</v>
          </cell>
        </row>
        <row r="3592">
          <cell r="C3592" t="str">
            <v>MUN 679</v>
          </cell>
        </row>
        <row r="3593">
          <cell r="C3593" t="str">
            <v>MUN 681</v>
          </cell>
        </row>
        <row r="3594">
          <cell r="C3594" t="str">
            <v>MUN 683-C1</v>
          </cell>
        </row>
        <row r="3595">
          <cell r="C3595" t="str">
            <v>MUN 683-C2</v>
          </cell>
        </row>
        <row r="3596">
          <cell r="C3596" t="str">
            <v>MUN 684</v>
          </cell>
        </row>
        <row r="3597">
          <cell r="C3597" t="str">
            <v>MUN 685</v>
          </cell>
        </row>
        <row r="3598">
          <cell r="C3598" t="str">
            <v>MUN 686</v>
          </cell>
        </row>
        <row r="3599">
          <cell r="C3599" t="str">
            <v>MUN 689</v>
          </cell>
        </row>
        <row r="3600">
          <cell r="C3600" t="str">
            <v>MUN 690</v>
          </cell>
        </row>
        <row r="3601">
          <cell r="C3601" t="str">
            <v>MUN 643-HIGH SUMMER</v>
          </cell>
        </row>
        <row r="3602">
          <cell r="C3602" t="str">
            <v>AMUN-00</v>
          </cell>
        </row>
        <row r="3603">
          <cell r="C3603" t="str">
            <v>AMUN 002</v>
          </cell>
        </row>
        <row r="3604">
          <cell r="C3604" t="str">
            <v>AMUN-01</v>
          </cell>
        </row>
        <row r="3605">
          <cell r="C3605" t="str">
            <v>GMUN 202</v>
          </cell>
        </row>
        <row r="3607">
          <cell r="C3607" t="str">
            <v>BAG-AUG</v>
          </cell>
        </row>
        <row r="3616">
          <cell r="C3616" t="str">
            <v>Style</v>
          </cell>
        </row>
        <row r="3618">
          <cell r="C3618" t="str">
            <v>MST08 2011-C1</v>
          </cell>
        </row>
        <row r="3619">
          <cell r="C3619" t="str">
            <v>MST08 2011-C2</v>
          </cell>
        </row>
        <row r="3620">
          <cell r="C3620" t="str">
            <v>MST01 2011</v>
          </cell>
        </row>
        <row r="3621">
          <cell r="C3621" t="str">
            <v>MST03 2011</v>
          </cell>
        </row>
        <row r="3622">
          <cell r="C3622" t="str">
            <v>MSJ07 2011-C1</v>
          </cell>
        </row>
        <row r="3623">
          <cell r="C3623" t="str">
            <v>MSJ07 2011-C2</v>
          </cell>
        </row>
        <row r="3624">
          <cell r="C3624" t="str">
            <v>MSJ09 2011-C1</v>
          </cell>
        </row>
        <row r="3625">
          <cell r="C3625" t="str">
            <v>MSJ09 2011-C2</v>
          </cell>
        </row>
        <row r="3626">
          <cell r="C3626" t="str">
            <v>MSB07 2011-C1</v>
          </cell>
        </row>
        <row r="3627">
          <cell r="C3627" t="str">
            <v>MSB07 2011-C2</v>
          </cell>
        </row>
        <row r="3628">
          <cell r="C3628" t="str">
            <v>MST09 2011</v>
          </cell>
        </row>
        <row r="3629">
          <cell r="C3629" t="str">
            <v>MSB03 2011-C3</v>
          </cell>
        </row>
        <row r="3630">
          <cell r="C3630" t="str">
            <v>MSB03 2011-C5</v>
          </cell>
        </row>
        <row r="3632">
          <cell r="C3632" t="str">
            <v>S11400A-C1</v>
          </cell>
        </row>
        <row r="3633">
          <cell r="C3633" t="str">
            <v>S11400A-C2</v>
          </cell>
        </row>
        <row r="3634">
          <cell r="C3634" t="str">
            <v>S11400B-C1</v>
          </cell>
        </row>
        <row r="3635">
          <cell r="C3635" t="str">
            <v>S11400B-C2</v>
          </cell>
        </row>
        <row r="3636">
          <cell r="C3636" t="str">
            <v>S11401-C1</v>
          </cell>
        </row>
        <row r="3637">
          <cell r="C3637" t="str">
            <v>S11401-C2</v>
          </cell>
        </row>
        <row r="3638">
          <cell r="C3638" t="str">
            <v>S11402A-C1</v>
          </cell>
        </row>
        <row r="3639">
          <cell r="C3639" t="str">
            <v>S11402A-C2</v>
          </cell>
        </row>
        <row r="3640">
          <cell r="C3640" t="str">
            <v>S11402B-C1</v>
          </cell>
        </row>
        <row r="3641">
          <cell r="C3641" t="str">
            <v>S11402B-C2</v>
          </cell>
        </row>
        <row r="3642">
          <cell r="C3642" t="str">
            <v>S11406A-C1</v>
          </cell>
        </row>
        <row r="3643">
          <cell r="C3643" t="str">
            <v>S11406A-C2</v>
          </cell>
        </row>
        <row r="3644">
          <cell r="C3644" t="str">
            <v>S11406B-C1</v>
          </cell>
        </row>
        <row r="3645">
          <cell r="C3645" t="str">
            <v>S11406B-C2</v>
          </cell>
        </row>
        <row r="3647">
          <cell r="C3647">
            <v>1121010</v>
          </cell>
        </row>
        <row r="3650">
          <cell r="C3650" t="str">
            <v>MAAW1148-C1</v>
          </cell>
        </row>
        <row r="3651">
          <cell r="C3651" t="str">
            <v>MAAW1148-C2</v>
          </cell>
        </row>
        <row r="3652">
          <cell r="C3652" t="str">
            <v>MAAW1140-C1</v>
          </cell>
        </row>
        <row r="3653">
          <cell r="C3653" t="str">
            <v>MAAW1140-C2</v>
          </cell>
        </row>
        <row r="3654">
          <cell r="C3654" t="str">
            <v>MAAW1145-C1</v>
          </cell>
        </row>
        <row r="3655">
          <cell r="C3655" t="str">
            <v>MAAW1145-C2</v>
          </cell>
        </row>
        <row r="3658">
          <cell r="C3658" t="str">
            <v>M11-4-024-01</v>
          </cell>
        </row>
        <row r="3659">
          <cell r="C3659" t="str">
            <v>M11-4-024-02</v>
          </cell>
        </row>
        <row r="3661">
          <cell r="C3661" t="str">
            <v>G05-T12 ( GGF 1603)</v>
          </cell>
        </row>
        <row r="3662">
          <cell r="C3662" t="str">
            <v>G05-T08( GGF 1604)</v>
          </cell>
        </row>
        <row r="3665">
          <cell r="C3665" t="str">
            <v>MA T-SHIRT-C1</v>
          </cell>
        </row>
        <row r="3666">
          <cell r="C3666" t="str">
            <v>MA T-SHIRT-C2</v>
          </cell>
        </row>
        <row r="3667">
          <cell r="C3667" t="str">
            <v>MA T-SHIRT-C3</v>
          </cell>
        </row>
        <row r="3668">
          <cell r="C3668" t="str">
            <v>MA T-SHIRT-C4</v>
          </cell>
        </row>
        <row r="3669">
          <cell r="C3669" t="str">
            <v>MA T-SHIRT-C5</v>
          </cell>
        </row>
        <row r="3670">
          <cell r="C3670" t="str">
            <v>MA T-SHIRT-C6</v>
          </cell>
        </row>
        <row r="3671">
          <cell r="C3671" t="str">
            <v>MA T-SHIRT-C7</v>
          </cell>
        </row>
        <row r="3672">
          <cell r="C3672" t="str">
            <v>MA T-SHIRT-C8</v>
          </cell>
        </row>
        <row r="3673">
          <cell r="C3673" t="str">
            <v>MA T-SHIRT-C9</v>
          </cell>
        </row>
        <row r="3674">
          <cell r="C3674" t="str">
            <v>MA T-SHIRT-C10</v>
          </cell>
        </row>
        <row r="3675">
          <cell r="C3675" t="str">
            <v>MA T-SHIRT-C11</v>
          </cell>
        </row>
        <row r="3676">
          <cell r="C3676" t="str">
            <v>MA T-SHIRT-C12</v>
          </cell>
        </row>
        <row r="3677">
          <cell r="C3677" t="str">
            <v>MA T-SHIRT-C13</v>
          </cell>
        </row>
        <row r="3678">
          <cell r="C3678" t="str">
            <v>MA T-SHIRT-C14</v>
          </cell>
        </row>
        <row r="3679">
          <cell r="C3679" t="str">
            <v>MA T-SHIRT-C15</v>
          </cell>
        </row>
        <row r="3680">
          <cell r="C3680" t="str">
            <v>MA T-SHIRT-C16</v>
          </cell>
        </row>
        <row r="3681">
          <cell r="C3681" t="str">
            <v>MA T-SHIRT-C17</v>
          </cell>
        </row>
        <row r="3682">
          <cell r="C3682" t="str">
            <v>MA T-SHIRT-C18</v>
          </cell>
        </row>
        <row r="3683">
          <cell r="C3683" t="str">
            <v>MA T-SHIRT-C19</v>
          </cell>
        </row>
        <row r="3684">
          <cell r="C3684" t="str">
            <v>MA T-SHIRT-C20</v>
          </cell>
        </row>
        <row r="3685">
          <cell r="C3685" t="str">
            <v>MA T-SHIRT-C21</v>
          </cell>
        </row>
        <row r="3686">
          <cell r="C3686" t="str">
            <v>MA T-SHIRT-C22</v>
          </cell>
        </row>
        <row r="3687">
          <cell r="C3687" t="str">
            <v>MA T-SHIRT-C23</v>
          </cell>
        </row>
        <row r="3688">
          <cell r="C3688" t="str">
            <v>MA T-SHIRT-C24</v>
          </cell>
        </row>
        <row r="3690">
          <cell r="C3690" t="str">
            <v>T01-SHOP</v>
          </cell>
        </row>
        <row r="3691">
          <cell r="C3691" t="str">
            <v>T02-SHOP</v>
          </cell>
        </row>
        <row r="3692">
          <cell r="C3692" t="str">
            <v>T03-SHOP</v>
          </cell>
        </row>
        <row r="3693">
          <cell r="C3693" t="str">
            <v>TFT 0411-C1</v>
          </cell>
        </row>
        <row r="3694">
          <cell r="C3694" t="str">
            <v>TFT 0411-C2</v>
          </cell>
        </row>
        <row r="3695">
          <cell r="C3695" t="str">
            <v>TFT 0411-C3</v>
          </cell>
        </row>
        <row r="3696">
          <cell r="C3696" t="str">
            <v>TFT 0411-C4</v>
          </cell>
        </row>
        <row r="3697">
          <cell r="C3697" t="str">
            <v>TFT 0411-C5</v>
          </cell>
        </row>
        <row r="3698">
          <cell r="C3698" t="str">
            <v>TFT 0412-C1</v>
          </cell>
        </row>
        <row r="3699">
          <cell r="C3699" t="str">
            <v>TFT 0412-C2</v>
          </cell>
        </row>
        <row r="3700">
          <cell r="C3700" t="str">
            <v>TFT 0412-C3</v>
          </cell>
        </row>
        <row r="3701">
          <cell r="C3701" t="str">
            <v>TFT 0412-C4</v>
          </cell>
        </row>
        <row r="3702">
          <cell r="C3702" t="str">
            <v>TFT 0412-C5</v>
          </cell>
        </row>
        <row r="3703">
          <cell r="C3703" t="str">
            <v>LS02-C1</v>
          </cell>
        </row>
        <row r="3704">
          <cell r="C3704" t="str">
            <v>LS02-C2</v>
          </cell>
        </row>
        <row r="3705">
          <cell r="C3705" t="str">
            <v>LS02-C3</v>
          </cell>
        </row>
        <row r="3706">
          <cell r="C3706" t="str">
            <v>LS02-C4</v>
          </cell>
        </row>
        <row r="3707">
          <cell r="C3707" t="str">
            <v>LS02-C5</v>
          </cell>
        </row>
        <row r="3708">
          <cell r="C3708" t="str">
            <v>SS01-C1</v>
          </cell>
        </row>
        <row r="3709">
          <cell r="C3709" t="str">
            <v>SS01-C2</v>
          </cell>
        </row>
        <row r="3710">
          <cell r="C3710" t="str">
            <v>SS01-C3</v>
          </cell>
        </row>
        <row r="3711">
          <cell r="C3711" t="str">
            <v>SS01-C4</v>
          </cell>
        </row>
        <row r="3712">
          <cell r="C3712" t="str">
            <v>SS01-C5</v>
          </cell>
        </row>
        <row r="3713">
          <cell r="C3713" t="str">
            <v>SS01-C6</v>
          </cell>
        </row>
        <row r="3714">
          <cell r="C3714" t="str">
            <v>BAG-LUSIN 12/9</v>
          </cell>
        </row>
        <row r="3715">
          <cell r="C3715" t="str">
            <v>TFP 0404-C1</v>
          </cell>
        </row>
        <row r="3726">
          <cell r="C3726" t="str">
            <v>Style</v>
          </cell>
        </row>
        <row r="3728">
          <cell r="C3728" t="str">
            <v>S11407A-C1</v>
          </cell>
        </row>
        <row r="3729">
          <cell r="C3729" t="str">
            <v>S11407A-C2</v>
          </cell>
        </row>
        <row r="3730">
          <cell r="C3730" t="str">
            <v>S11407B-C1</v>
          </cell>
        </row>
        <row r="3731">
          <cell r="C3731" t="str">
            <v>Style</v>
          </cell>
        </row>
        <row r="3732">
          <cell r="C3732" t="str">
            <v>S11403-C1</v>
          </cell>
        </row>
        <row r="3733">
          <cell r="C3733" t="str">
            <v>S11407A-C1</v>
          </cell>
        </row>
        <row r="3734">
          <cell r="C3734" t="str">
            <v>S11407A-C2</v>
          </cell>
        </row>
        <row r="3735">
          <cell r="C3735" t="str">
            <v>S11407B-C1</v>
          </cell>
        </row>
        <row r="3736">
          <cell r="C3736" t="str">
            <v>S11407B-C2</v>
          </cell>
        </row>
        <row r="3737">
          <cell r="C3737" t="str">
            <v>S11403-C1</v>
          </cell>
        </row>
        <row r="3738">
          <cell r="C3738" t="str">
            <v>S11403-C2</v>
          </cell>
        </row>
        <row r="3739">
          <cell r="C3739" t="str">
            <v>S11404A-C1</v>
          </cell>
        </row>
        <row r="3740">
          <cell r="C3740" t="str">
            <v>S11404A-C2</v>
          </cell>
        </row>
        <row r="3741">
          <cell r="C3741" t="str">
            <v>S11404B-C1</v>
          </cell>
        </row>
        <row r="3742">
          <cell r="C3742" t="str">
            <v>S11404B-C2</v>
          </cell>
        </row>
        <row r="3743">
          <cell r="C3743" t="str">
            <v>S11408A-C1</v>
          </cell>
        </row>
        <row r="3744">
          <cell r="C3744" t="str">
            <v>S11408B-C1</v>
          </cell>
        </row>
        <row r="3745">
          <cell r="C3745" t="str">
            <v>S11409</v>
          </cell>
        </row>
        <row r="3746">
          <cell r="C3746" t="str">
            <v>M11-4-024-04</v>
          </cell>
        </row>
        <row r="3747">
          <cell r="C3747" t="str">
            <v>GGF 1476</v>
          </cell>
        </row>
        <row r="3748">
          <cell r="C3748" t="str">
            <v>GGF 1491</v>
          </cell>
        </row>
        <row r="3749">
          <cell r="C3749" t="str">
            <v>GGF 1577-DJ</v>
          </cell>
        </row>
        <row r="3750">
          <cell r="C3750" t="str">
            <v>GGF 1577</v>
          </cell>
        </row>
        <row r="3751">
          <cell r="C3751" t="str">
            <v>GGF 1125-RE</v>
          </cell>
        </row>
        <row r="3752">
          <cell r="C3752" t="str">
            <v>MST 01-C1 DROP2</v>
          </cell>
        </row>
        <row r="3753">
          <cell r="C3753" t="str">
            <v>MST 01-C2 DROP2</v>
          </cell>
        </row>
        <row r="3754">
          <cell r="C3754" t="str">
            <v>M11-4-024-04</v>
          </cell>
        </row>
        <row r="3755">
          <cell r="C3755" t="str">
            <v>MST 02-C2 DROP2</v>
          </cell>
        </row>
        <row r="3756">
          <cell r="C3756" t="str">
            <v>MST 08-C1 DROP2</v>
          </cell>
        </row>
        <row r="3757">
          <cell r="C3757" t="str">
            <v>MST 08-C2 DROP2</v>
          </cell>
        </row>
        <row r="3758">
          <cell r="C3758" t="str">
            <v>MST 08-C3 DROP2</v>
          </cell>
        </row>
        <row r="3759">
          <cell r="C3759" t="str">
            <v>MST 08-C4 DROP2</v>
          </cell>
        </row>
        <row r="3760">
          <cell r="C3760" t="str">
            <v>MST 01-C1 DROP2</v>
          </cell>
        </row>
        <row r="3761">
          <cell r="C3761" t="str">
            <v>MST 01-C2 DROP2</v>
          </cell>
        </row>
        <row r="3762">
          <cell r="C3762" t="str">
            <v>MST 02-C1 DROP2</v>
          </cell>
        </row>
        <row r="3763">
          <cell r="C3763" t="str">
            <v>MST 02-C2 DROP2</v>
          </cell>
        </row>
        <row r="3764">
          <cell r="C3764" t="str">
            <v>MST 03 DROP2</v>
          </cell>
        </row>
        <row r="3765">
          <cell r="C3765" t="str">
            <v>W11#017-C1</v>
          </cell>
        </row>
        <row r="3766">
          <cell r="C3766" t="str">
            <v>W11#005-C1</v>
          </cell>
        </row>
        <row r="3767">
          <cell r="C3767" t="str">
            <v>W11#005-C2</v>
          </cell>
        </row>
        <row r="3768">
          <cell r="C3768" t="str">
            <v>W11#003-C1</v>
          </cell>
        </row>
        <row r="3769">
          <cell r="C3769" t="str">
            <v>W11#003-C2</v>
          </cell>
        </row>
        <row r="3770">
          <cell r="C3770" t="str">
            <v>W11#009-C1</v>
          </cell>
        </row>
        <row r="3771">
          <cell r="C3771" t="str">
            <v>W11#013-C1</v>
          </cell>
        </row>
        <row r="3772">
          <cell r="C3772" t="str">
            <v>W11#013-C2</v>
          </cell>
        </row>
        <row r="3773">
          <cell r="C3773" t="str">
            <v>W11#017-C1</v>
          </cell>
        </row>
        <row r="3774">
          <cell r="C3774" t="str">
            <v>W11#017-C2</v>
          </cell>
        </row>
        <row r="3775">
          <cell r="C3775" t="str">
            <v>W11#021-C1 FULL KNIT</v>
          </cell>
        </row>
        <row r="3776">
          <cell r="C3776" t="str">
            <v>W11#021-C2 FULL KNIT</v>
          </cell>
        </row>
        <row r="3777">
          <cell r="C3777" t="str">
            <v>W11#034-C1</v>
          </cell>
        </row>
        <row r="3778">
          <cell r="C3778" t="str">
            <v>W11#034-C2</v>
          </cell>
        </row>
        <row r="3779">
          <cell r="C3779" t="str">
            <v>W11#034-C3</v>
          </cell>
        </row>
        <row r="3780">
          <cell r="C3780" t="str">
            <v>W11#035-C1</v>
          </cell>
        </row>
        <row r="3781">
          <cell r="C3781" t="str">
            <v>W11#035-C2</v>
          </cell>
        </row>
        <row r="3782">
          <cell r="C3782" t="str">
            <v>W11#035-C3</v>
          </cell>
        </row>
        <row r="3783">
          <cell r="C3783" t="str">
            <v>ATR 005-C2</v>
          </cell>
        </row>
        <row r="3784">
          <cell r="C3784" t="str">
            <v>ATR 006-C1</v>
          </cell>
        </row>
        <row r="3785">
          <cell r="C3785" t="str">
            <v>ATR 002-C1</v>
          </cell>
        </row>
        <row r="3786">
          <cell r="C3786" t="str">
            <v>ATR 002-C2</v>
          </cell>
        </row>
        <row r="3787">
          <cell r="C3787" t="str">
            <v>ATR 004</v>
          </cell>
        </row>
        <row r="3788">
          <cell r="C3788" t="str">
            <v>ATR 001-C1</v>
          </cell>
        </row>
        <row r="3789">
          <cell r="C3789" t="str">
            <v>ATR 001-C2</v>
          </cell>
        </row>
        <row r="3790">
          <cell r="C3790" t="str">
            <v>ATR 005-C1</v>
          </cell>
        </row>
        <row r="3791">
          <cell r="C3791" t="str">
            <v>ATR 005-C2</v>
          </cell>
        </row>
        <row r="3792">
          <cell r="C3792" t="str">
            <v>ATR 006-C1</v>
          </cell>
        </row>
        <row r="3793">
          <cell r="C3793" t="str">
            <v>ATR 006-C2</v>
          </cell>
        </row>
        <row r="3794">
          <cell r="C3794" t="str">
            <v>LABEL TEE # 0239-C3</v>
          </cell>
        </row>
        <row r="3795">
          <cell r="C3795" t="str">
            <v>TRAIWEAR #0238-C1 SS12</v>
          </cell>
        </row>
        <row r="3796">
          <cell r="C3796" t="str">
            <v>TRAIWEAR #0238-C2 SS12</v>
          </cell>
        </row>
        <row r="3797">
          <cell r="C3797" t="str">
            <v>TRAIWEAR #0238-C3 SS12</v>
          </cell>
        </row>
        <row r="3798">
          <cell r="C3798" t="str">
            <v>TRAIWEAR #0238-C4 SS12</v>
          </cell>
        </row>
        <row r="3799">
          <cell r="C3799" t="str">
            <v>TRAIWEAR #0238-C5 SS12</v>
          </cell>
        </row>
        <row r="3800">
          <cell r="C3800" t="str">
            <v>LABEL TEE # 0239-C1 SS12</v>
          </cell>
        </row>
        <row r="3801">
          <cell r="C3801" t="str">
            <v>LABEL TEE # 0239-C2 SS12</v>
          </cell>
        </row>
        <row r="3802">
          <cell r="C3802" t="str">
            <v>LABEL TEE # 0239-C3 SS12</v>
          </cell>
        </row>
        <row r="3803">
          <cell r="C3803" t="str">
            <v>LABEL TEE # 0239-C4 SS12</v>
          </cell>
        </row>
        <row r="3804">
          <cell r="C3804" t="str">
            <v>LABEL TEE # 0239-C5 SS12</v>
          </cell>
        </row>
        <row r="3805">
          <cell r="C3805" t="str">
            <v>BIG BEAR # 0651-C1 SS12</v>
          </cell>
        </row>
        <row r="3806">
          <cell r="C3806" t="str">
            <v>BIG BEAR # 0651-C2 SS12</v>
          </cell>
        </row>
        <row r="3807">
          <cell r="C3807" t="str">
            <v>BIG BEAR # 0651-C3 SS12</v>
          </cell>
        </row>
        <row r="3808">
          <cell r="C3808" t="str">
            <v>BIG BEAR # 0651-C4 SS12</v>
          </cell>
        </row>
        <row r="3809">
          <cell r="C3809" t="str">
            <v>ORIGINAL LOGO#0663-C1 SS12</v>
          </cell>
        </row>
        <row r="3810">
          <cell r="C3810" t="str">
            <v>ORIGINAL LOGO#0663-C2 SS12</v>
          </cell>
        </row>
        <row r="3811">
          <cell r="C3811" t="str">
            <v>ORIGINAL LOGO#0663-C3 SS12</v>
          </cell>
        </row>
        <row r="3812">
          <cell r="C3812" t="str">
            <v>ORIGINAL LOGO#0663-C4 SS12</v>
          </cell>
        </row>
        <row r="3813">
          <cell r="C3813" t="str">
            <v>ORIGINAL LOGO#0663-C5 SS12</v>
          </cell>
        </row>
        <row r="3814">
          <cell r="C3814" t="str">
            <v>ANCHOR TEE # 0708-C1 SS12</v>
          </cell>
        </row>
        <row r="3815">
          <cell r="C3815" t="str">
            <v>ANCHOR TEE # 0708-C2 SS12</v>
          </cell>
        </row>
        <row r="3816">
          <cell r="C3816" t="str">
            <v>ANCHOR TEE # 0708-C3 SS12</v>
          </cell>
        </row>
        <row r="3817">
          <cell r="C3817" t="str">
            <v>ANCHOR TEE # 0708-C4 SS12</v>
          </cell>
        </row>
        <row r="3818">
          <cell r="C3818" t="str">
            <v>BEAR HEAD TEE # 0715-C1 SS12</v>
          </cell>
        </row>
        <row r="3819">
          <cell r="C3819" t="str">
            <v>BEAR HEAD TEE # 0715-C2 SS12</v>
          </cell>
        </row>
        <row r="3820">
          <cell r="C3820" t="str">
            <v>WOMEN ANCHOR TEE # 0700-C1 SS12</v>
          </cell>
        </row>
        <row r="3821">
          <cell r="C3821" t="str">
            <v>WOMEN ANCHOR TEE # 0700-C2 SS12</v>
          </cell>
        </row>
        <row r="3822">
          <cell r="C3822" t="str">
            <v>WOMEN ANCHOR TEE # 0700-C3 SS12</v>
          </cell>
        </row>
        <row r="3823">
          <cell r="C3823" t="str">
            <v>WOVEN BIG BEAR # 0701-C1 SS12</v>
          </cell>
        </row>
        <row r="3824">
          <cell r="C3824" t="str">
            <v>WOVEN BIG BEAR # 0701-C2 SS12</v>
          </cell>
        </row>
        <row r="3825">
          <cell r="C3825" t="str">
            <v>SST5131-C1</v>
          </cell>
        </row>
        <row r="3826">
          <cell r="C3826" t="str">
            <v>SST5131-C1</v>
          </cell>
        </row>
        <row r="3827">
          <cell r="C3827" t="str">
            <v>SST5131-C2</v>
          </cell>
        </row>
        <row r="3828">
          <cell r="C3828" t="str">
            <v>SST5132-C1</v>
          </cell>
        </row>
        <row r="3829">
          <cell r="C3829" t="str">
            <v>SST5132-C2</v>
          </cell>
        </row>
        <row r="3830">
          <cell r="C3830" t="str">
            <v>LUSINE UNIFORM</v>
          </cell>
        </row>
        <row r="3831">
          <cell r="C3831" t="str">
            <v>SST5102</v>
          </cell>
        </row>
        <row r="3832">
          <cell r="C3832" t="str">
            <v>SST5111</v>
          </cell>
        </row>
        <row r="3833">
          <cell r="C3833" t="str">
            <v>SST5112</v>
          </cell>
        </row>
        <row r="3834">
          <cell r="C3834" t="str">
            <v>LUSINE BAG</v>
          </cell>
        </row>
        <row r="3836">
          <cell r="C3836" t="str">
            <v>Style</v>
          </cell>
        </row>
        <row r="3838">
          <cell r="C3838" t="str">
            <v>GGF 1115</v>
          </cell>
        </row>
        <row r="3839">
          <cell r="C3839" t="str">
            <v>GGF1412-C1</v>
          </cell>
        </row>
        <row r="3840">
          <cell r="C3840" t="str">
            <v>GGF1412-C2</v>
          </cell>
        </row>
        <row r="3841">
          <cell r="C3841" t="str">
            <v>GGF1414-C1</v>
          </cell>
        </row>
        <row r="3842">
          <cell r="C3842" t="str">
            <v>GGF1414-C2</v>
          </cell>
        </row>
        <row r="3843">
          <cell r="C3843" t="str">
            <v>Style</v>
          </cell>
        </row>
        <row r="3844">
          <cell r="C3844" t="str">
            <v>Style</v>
          </cell>
        </row>
        <row r="3845">
          <cell r="C3845" t="str">
            <v>GGF 1115</v>
          </cell>
        </row>
        <row r="3846">
          <cell r="C3846" t="str">
            <v>GGF 1115</v>
          </cell>
        </row>
        <row r="3847">
          <cell r="C3847" t="str">
            <v>GGF1412-C1</v>
          </cell>
        </row>
        <row r="3848">
          <cell r="C3848" t="str">
            <v>GGF1412-C2</v>
          </cell>
        </row>
        <row r="3849">
          <cell r="C3849" t="str">
            <v>GGF1414-C1</v>
          </cell>
        </row>
        <row r="3850">
          <cell r="C3850" t="str">
            <v>GGF1414-C2</v>
          </cell>
        </row>
        <row r="3851">
          <cell r="C3851" t="str">
            <v>GGF1415</v>
          </cell>
        </row>
        <row r="3852">
          <cell r="C3852" t="str">
            <v>GGF1416</v>
          </cell>
        </row>
        <row r="3853">
          <cell r="C3853" t="str">
            <v>GGF1521</v>
          </cell>
        </row>
        <row r="3854">
          <cell r="C3854" t="str">
            <v>GGF1522</v>
          </cell>
        </row>
        <row r="3855">
          <cell r="C3855" t="str">
            <v>RC001</v>
          </cell>
        </row>
        <row r="3856">
          <cell r="C3856" t="str">
            <v>JBF 1595-C1</v>
          </cell>
        </row>
        <row r="3857">
          <cell r="C3857" t="str">
            <v>JBF 1595-C1</v>
          </cell>
        </row>
        <row r="3858">
          <cell r="C3858" t="str">
            <v>JBF 1595-C2</v>
          </cell>
        </row>
        <row r="3859">
          <cell r="C3859" t="str">
            <v>W11N711-RE</v>
          </cell>
        </row>
        <row r="3860">
          <cell r="C3860" t="str">
            <v>W11N711-RE</v>
          </cell>
        </row>
        <row r="3861">
          <cell r="C3861" t="str">
            <v>W11N712-RE</v>
          </cell>
        </row>
        <row r="3862">
          <cell r="C3862" t="str">
            <v>W11N811-RE</v>
          </cell>
        </row>
        <row r="3863">
          <cell r="C3863" t="str">
            <v>W11N812-RE</v>
          </cell>
        </row>
        <row r="3864">
          <cell r="C3864" t="str">
            <v>W11N611-RE</v>
          </cell>
        </row>
        <row r="3865">
          <cell r="C3865" t="str">
            <v>W11N612-RE</v>
          </cell>
        </row>
        <row r="3866">
          <cell r="C3866" t="str">
            <v>W11N614-RE</v>
          </cell>
        </row>
        <row r="3867">
          <cell r="C3867" t="str">
            <v>W11N621-RE</v>
          </cell>
        </row>
        <row r="3868">
          <cell r="C3868" t="str">
            <v>W11N622-RE</v>
          </cell>
        </row>
        <row r="3869">
          <cell r="C3869" t="str">
            <v>W11N631-RE</v>
          </cell>
        </row>
        <row r="3870">
          <cell r="C3870" t="str">
            <v>W11N632-RE</v>
          </cell>
        </row>
        <row r="3871">
          <cell r="C3871" t="str">
            <v>W11N641-RE</v>
          </cell>
        </row>
        <row r="3872">
          <cell r="C3872" t="str">
            <v>W11N642-RE</v>
          </cell>
        </row>
        <row r="3873">
          <cell r="C3873" t="str">
            <v>W11N722-RE</v>
          </cell>
        </row>
        <row r="3874">
          <cell r="C3874" t="str">
            <v>W11N721-RE</v>
          </cell>
        </row>
        <row r="3875">
          <cell r="C3875" t="str">
            <v>W11N732-RE</v>
          </cell>
        </row>
        <row r="3876">
          <cell r="C3876" t="str">
            <v>W11N821-RE</v>
          </cell>
        </row>
        <row r="3877">
          <cell r="C3877" t="str">
            <v>W11N911-RE</v>
          </cell>
        </row>
        <row r="3878">
          <cell r="C3878" t="str">
            <v>W11N912-RE</v>
          </cell>
        </row>
        <row r="3879">
          <cell r="C3879" t="str">
            <v>W11N1011-RE</v>
          </cell>
        </row>
        <row r="3880">
          <cell r="C3880" t="str">
            <v>W11N1021-RE</v>
          </cell>
        </row>
        <row r="3881">
          <cell r="C3881" t="str">
            <v>LW-W11-111-RE</v>
          </cell>
        </row>
        <row r="3882">
          <cell r="C3882" t="str">
            <v>LW-W11-121-RE</v>
          </cell>
        </row>
        <row r="3883">
          <cell r="C3883" t="str">
            <v>LW-W11-211-RE</v>
          </cell>
        </row>
        <row r="3884">
          <cell r="C3884" t="str">
            <v>LW-W11-212-RE</v>
          </cell>
        </row>
        <row r="3885">
          <cell r="C3885" t="str">
            <v>LW-W11-223-RE</v>
          </cell>
        </row>
        <row r="3886">
          <cell r="C3886" t="str">
            <v>LW-W11-271-RE</v>
          </cell>
        </row>
        <row r="3887">
          <cell r="C3887" t="str">
            <v>LW-W11-311-RE</v>
          </cell>
        </row>
        <row r="3888">
          <cell r="C3888" t="str">
            <v>LW-W11-421-RE</v>
          </cell>
        </row>
        <row r="3889">
          <cell r="C3889" t="str">
            <v>LW-W11-422-RE</v>
          </cell>
        </row>
        <row r="3890">
          <cell r="C3890" t="str">
            <v>LW-W11-531-RE</v>
          </cell>
        </row>
        <row r="3891">
          <cell r="C3891" t="str">
            <v>W11N131-RE</v>
          </cell>
        </row>
        <row r="3892">
          <cell r="C3892" t="str">
            <v>GMUN 153-SS</v>
          </cell>
        </row>
        <row r="3893">
          <cell r="C3893" t="str">
            <v>GMUN 153-SS</v>
          </cell>
        </row>
        <row r="3894">
          <cell r="C3894" t="str">
            <v>GMUN 154-SS</v>
          </cell>
        </row>
        <row r="3895">
          <cell r="C3895" t="str">
            <v>GMUN 158-SS</v>
          </cell>
        </row>
        <row r="3896">
          <cell r="C3896" t="str">
            <v>GMUN 159-SS</v>
          </cell>
        </row>
        <row r="3897">
          <cell r="C3897" t="str">
            <v>GMUN 160-SS</v>
          </cell>
        </row>
        <row r="3898">
          <cell r="C3898" t="str">
            <v>GMUN 173-SS</v>
          </cell>
        </row>
        <row r="3899">
          <cell r="C3899" t="str">
            <v>GMUN 175-SS</v>
          </cell>
        </row>
        <row r="3900">
          <cell r="C3900" t="str">
            <v>GMUN 178-SS</v>
          </cell>
        </row>
        <row r="3901">
          <cell r="C3901" t="str">
            <v>GMUN 188-SS</v>
          </cell>
        </row>
        <row r="3902">
          <cell r="C3902" t="str">
            <v>GMUN 191B-SS</v>
          </cell>
        </row>
        <row r="3903">
          <cell r="C3903" t="str">
            <v>GMUN 192-SS</v>
          </cell>
        </row>
        <row r="3904">
          <cell r="C3904" t="str">
            <v>GMUN 193-SS</v>
          </cell>
        </row>
        <row r="3905">
          <cell r="C3905" t="str">
            <v>GMUN 193B-SS</v>
          </cell>
        </row>
        <row r="3906">
          <cell r="C3906" t="str">
            <v>GMUN 195-SS</v>
          </cell>
        </row>
        <row r="3907">
          <cell r="C3907" t="str">
            <v>GMUN 196-SS</v>
          </cell>
        </row>
        <row r="3908">
          <cell r="C3908" t="str">
            <v>GMUN 196B-SS</v>
          </cell>
        </row>
        <row r="3909">
          <cell r="C3909" t="str">
            <v>GMUN 202-SS</v>
          </cell>
        </row>
        <row r="3910">
          <cell r="C3910" t="str">
            <v>GMUN 203-SS</v>
          </cell>
        </row>
        <row r="3911">
          <cell r="C3911" t="str">
            <v>GMUN 204B-SS</v>
          </cell>
        </row>
        <row r="3912">
          <cell r="C3912" t="str">
            <v>GMUN 206-SS</v>
          </cell>
        </row>
        <row r="3913">
          <cell r="C3913" t="str">
            <v>GMUN 208-SS</v>
          </cell>
        </row>
        <row r="3914">
          <cell r="C3914" t="str">
            <v>GMUN 198-SS</v>
          </cell>
        </row>
        <row r="3915">
          <cell r="C3915" t="str">
            <v>GMUN 201-SS</v>
          </cell>
        </row>
        <row r="3916">
          <cell r="C3916" t="str">
            <v>MINI 260-SS</v>
          </cell>
        </row>
        <row r="3917">
          <cell r="C3917" t="str">
            <v>MINI 232-SS</v>
          </cell>
        </row>
        <row r="3918">
          <cell r="C3918" t="str">
            <v>MINI 235-SS</v>
          </cell>
        </row>
        <row r="3919">
          <cell r="C3919" t="str">
            <v>MINI 237-SS</v>
          </cell>
        </row>
        <row r="3920">
          <cell r="C3920" t="str">
            <v>MINI 239-SS</v>
          </cell>
        </row>
        <row r="3921">
          <cell r="C3921" t="str">
            <v>MINI 241-SS</v>
          </cell>
        </row>
        <row r="3922">
          <cell r="C3922" t="str">
            <v>MINI 242-SS</v>
          </cell>
        </row>
        <row r="3923">
          <cell r="C3923" t="str">
            <v>MINI 245-SS</v>
          </cell>
        </row>
        <row r="3924">
          <cell r="C3924" t="str">
            <v>MINI 246-SS</v>
          </cell>
        </row>
        <row r="3925">
          <cell r="C3925" t="str">
            <v>MINI 249-SS</v>
          </cell>
        </row>
        <row r="3926">
          <cell r="C3926" t="str">
            <v>MINI 251-SS</v>
          </cell>
        </row>
        <row r="3927">
          <cell r="C3927" t="str">
            <v>MINI 253-SS</v>
          </cell>
        </row>
        <row r="3928">
          <cell r="C3928" t="str">
            <v>MINI 261-SS</v>
          </cell>
        </row>
        <row r="3929">
          <cell r="C3929" t="str">
            <v>MINI 264-SS</v>
          </cell>
        </row>
        <row r="3930">
          <cell r="C3930" t="str">
            <v>MINI 265-SS</v>
          </cell>
        </row>
        <row r="3931">
          <cell r="C3931" t="str">
            <v>MINI 230-SS</v>
          </cell>
        </row>
        <row r="3932">
          <cell r="C3932" t="str">
            <v>MUN 603-SS</v>
          </cell>
        </row>
        <row r="3933">
          <cell r="C3933" t="str">
            <v>MUN 604-SS</v>
          </cell>
        </row>
        <row r="3934">
          <cell r="C3934" t="str">
            <v>MUN 619-SS</v>
          </cell>
        </row>
        <row r="3935">
          <cell r="C3935" t="str">
            <v>MUN 624-SS</v>
          </cell>
        </row>
        <row r="3936">
          <cell r="C3936" t="str">
            <v>MUN 627-SS</v>
          </cell>
        </row>
        <row r="3937">
          <cell r="C3937" t="str">
            <v>MUN 628-SS</v>
          </cell>
        </row>
        <row r="3938">
          <cell r="C3938" t="str">
            <v>MUN 640-SS</v>
          </cell>
        </row>
        <row r="3939">
          <cell r="C3939" t="str">
            <v>MUN 642-SS</v>
          </cell>
        </row>
        <row r="3940">
          <cell r="C3940" t="str">
            <v>MUN 643-SS</v>
          </cell>
        </row>
        <row r="3941">
          <cell r="C3941" t="str">
            <v>MUN 644-SS</v>
          </cell>
        </row>
        <row r="3942">
          <cell r="C3942" t="str">
            <v>MUN 646-SS</v>
          </cell>
        </row>
        <row r="3943">
          <cell r="C3943" t="str">
            <v>MUN 651-SS</v>
          </cell>
        </row>
        <row r="3944">
          <cell r="C3944" t="str">
            <v>MUN 654-SS</v>
          </cell>
        </row>
        <row r="3945">
          <cell r="C3945" t="str">
            <v>MUN 655-SS</v>
          </cell>
        </row>
        <row r="3946">
          <cell r="C3946" t="str">
            <v>MUN 656-SS</v>
          </cell>
        </row>
        <row r="3947">
          <cell r="C3947" t="str">
            <v>MUN 660-SS</v>
          </cell>
        </row>
        <row r="3948">
          <cell r="C3948" t="str">
            <v>MUN 661-SS</v>
          </cell>
        </row>
        <row r="3949">
          <cell r="C3949" t="str">
            <v>MUN 663-SS</v>
          </cell>
        </row>
        <row r="3950">
          <cell r="C3950" t="str">
            <v>MUN 610-SS</v>
          </cell>
        </row>
        <row r="3951">
          <cell r="C3951" t="str">
            <v>MUN 668-SS</v>
          </cell>
        </row>
        <row r="3952">
          <cell r="C3952" t="str">
            <v>MUN 670-SS</v>
          </cell>
        </row>
        <row r="3953">
          <cell r="C3953" t="str">
            <v>MUN 678-SS-C1</v>
          </cell>
        </row>
        <row r="3954">
          <cell r="C3954" t="str">
            <v>MUN 678-SS-C2</v>
          </cell>
        </row>
        <row r="3955">
          <cell r="C3955" t="str">
            <v>MUN 679-SS</v>
          </cell>
        </row>
        <row r="3956">
          <cell r="C3956" t="str">
            <v>MUN 680-SS</v>
          </cell>
        </row>
        <row r="3957">
          <cell r="C3957" t="str">
            <v>MUN 681-SS</v>
          </cell>
        </row>
        <row r="3958">
          <cell r="C3958" t="str">
            <v>MUN 683-SS-C1</v>
          </cell>
        </row>
        <row r="3959">
          <cell r="C3959" t="str">
            <v>MUN 683-SS-C2</v>
          </cell>
        </row>
        <row r="3960">
          <cell r="C3960" t="str">
            <v>MUN 684-SS</v>
          </cell>
        </row>
        <row r="3961">
          <cell r="C3961" t="str">
            <v>MUN 685-SS</v>
          </cell>
        </row>
        <row r="3962">
          <cell r="C3962" t="str">
            <v>MUN 686-SS</v>
          </cell>
        </row>
        <row r="3963">
          <cell r="C3963" t="str">
            <v>MUN 689-SS</v>
          </cell>
        </row>
        <row r="3964">
          <cell r="C3964" t="str">
            <v>MUN 690-SS</v>
          </cell>
        </row>
        <row r="3965">
          <cell r="C3965">
            <v>1211013</v>
          </cell>
        </row>
        <row r="3966">
          <cell r="C3966">
            <v>1211013</v>
          </cell>
        </row>
        <row r="3967">
          <cell r="C3967">
            <v>1211014</v>
          </cell>
        </row>
        <row r="3968">
          <cell r="C3968" t="str">
            <v>1211015-C1</v>
          </cell>
        </row>
        <row r="3969">
          <cell r="C3969" t="str">
            <v>1211015-C2</v>
          </cell>
        </row>
        <row r="3970">
          <cell r="C3970">
            <v>1211026</v>
          </cell>
        </row>
        <row r="3971">
          <cell r="C3971">
            <v>1211027</v>
          </cell>
        </row>
        <row r="3972">
          <cell r="C3972">
            <v>1211011</v>
          </cell>
        </row>
        <row r="3973">
          <cell r="C3973">
            <v>1211008</v>
          </cell>
        </row>
        <row r="3974">
          <cell r="C3974" t="str">
            <v>MSB 07-RE-C1</v>
          </cell>
        </row>
        <row r="3975">
          <cell r="C3975" t="str">
            <v>MSB 07-RE-C1</v>
          </cell>
        </row>
        <row r="3976">
          <cell r="C3976" t="str">
            <v>MSB 07-RE-C2</v>
          </cell>
        </row>
        <row r="3977">
          <cell r="C3977" t="str">
            <v>MST 05- RE</v>
          </cell>
        </row>
        <row r="3978">
          <cell r="C3978" t="str">
            <v>MST 07- RE</v>
          </cell>
        </row>
        <row r="3979">
          <cell r="C3979" t="str">
            <v>JBF 1034-C1</v>
          </cell>
        </row>
        <row r="3980">
          <cell r="C3980" t="str">
            <v>JBF 1034-C1</v>
          </cell>
        </row>
        <row r="3981">
          <cell r="C3981" t="str">
            <v>JBF 1034-C2</v>
          </cell>
        </row>
        <row r="3982">
          <cell r="C3982" t="str">
            <v>JBF 1034-C3</v>
          </cell>
        </row>
        <row r="3983">
          <cell r="C3983" t="str">
            <v>JBF 1711-C1</v>
          </cell>
        </row>
        <row r="3984">
          <cell r="C3984" t="str">
            <v>JBF 1711-C2</v>
          </cell>
        </row>
        <row r="3985">
          <cell r="C3985" t="str">
            <v>JBF 1711-C3</v>
          </cell>
        </row>
        <row r="3986">
          <cell r="C3986" t="str">
            <v>JBF 1711-C4</v>
          </cell>
        </row>
        <row r="3987">
          <cell r="C3987" t="str">
            <v>JBF 1711-C5</v>
          </cell>
        </row>
        <row r="3988">
          <cell r="C3988" t="str">
            <v>JBF 1711-C6</v>
          </cell>
        </row>
        <row r="3989">
          <cell r="C3989" t="str">
            <v>JBF 1033</v>
          </cell>
        </row>
        <row r="3990">
          <cell r="C3990" t="str">
            <v>JBF 1731</v>
          </cell>
        </row>
        <row r="3991">
          <cell r="C3991" t="str">
            <v>S12N642</v>
          </cell>
        </row>
        <row r="3992">
          <cell r="C3992" t="str">
            <v>MA035-GIFT-C1</v>
          </cell>
        </row>
        <row r="3993">
          <cell r="C3993" t="str">
            <v>MA035-GIFT-C1</v>
          </cell>
        </row>
        <row r="3994">
          <cell r="C3994" t="str">
            <v>MA035-GIFT-C2</v>
          </cell>
        </row>
        <row r="3995">
          <cell r="C3995" t="str">
            <v>S12N721</v>
          </cell>
        </row>
        <row r="3996">
          <cell r="C3996" t="str">
            <v>Style</v>
          </cell>
        </row>
        <row r="3997">
          <cell r="C3997" t="str">
            <v>LWS12N-011</v>
          </cell>
        </row>
        <row r="3998">
          <cell r="C3998" t="str">
            <v>S12N011</v>
          </cell>
        </row>
        <row r="3999">
          <cell r="C3999" t="str">
            <v>S12N012</v>
          </cell>
        </row>
        <row r="4000">
          <cell r="C4000" t="str">
            <v>S12N131</v>
          </cell>
        </row>
        <row r="4001">
          <cell r="C4001" t="str">
            <v>S12N141</v>
          </cell>
        </row>
        <row r="4002">
          <cell r="C4002" t="str">
            <v>S12N151</v>
          </cell>
        </row>
        <row r="4003">
          <cell r="C4003" t="str">
            <v>S12N152</v>
          </cell>
        </row>
        <row r="4004">
          <cell r="C4004" t="str">
            <v>S12N211</v>
          </cell>
        </row>
        <row r="4005">
          <cell r="C4005" t="str">
            <v>S12N212</v>
          </cell>
        </row>
        <row r="4006">
          <cell r="C4006" t="str">
            <v>S12N241</v>
          </cell>
        </row>
        <row r="4007">
          <cell r="C4007" t="str">
            <v>S12N242</v>
          </cell>
        </row>
        <row r="4008">
          <cell r="C4008" t="str">
            <v>Style</v>
          </cell>
        </row>
        <row r="4009">
          <cell r="C4009" t="str">
            <v>Style</v>
          </cell>
        </row>
        <row r="4010">
          <cell r="C4010" t="str">
            <v>S12N412</v>
          </cell>
        </row>
        <row r="4011">
          <cell r="C4011" t="str">
            <v>S12N412</v>
          </cell>
        </row>
        <row r="4012">
          <cell r="C4012" t="str">
            <v>S12N511</v>
          </cell>
        </row>
        <row r="4013">
          <cell r="C4013" t="str">
            <v>S12N512</v>
          </cell>
        </row>
        <row r="4014">
          <cell r="C4014" t="str">
            <v>S12N621</v>
          </cell>
        </row>
        <row r="4015">
          <cell r="C4015" t="str">
            <v>S12N622</v>
          </cell>
        </row>
        <row r="4016">
          <cell r="C4016" t="str">
            <v>S12N741</v>
          </cell>
        </row>
        <row r="4017">
          <cell r="C4017" t="str">
            <v>S12N742</v>
          </cell>
        </row>
        <row r="4018">
          <cell r="C4018" t="str">
            <v>S12N751</v>
          </cell>
        </row>
        <row r="4019">
          <cell r="C4019" t="str">
            <v>S12N752</v>
          </cell>
        </row>
        <row r="4020">
          <cell r="C4020" t="str">
            <v>S12N831</v>
          </cell>
        </row>
        <row r="4021">
          <cell r="C4021" t="str">
            <v>S12N832</v>
          </cell>
        </row>
        <row r="4022">
          <cell r="C4022" t="str">
            <v>LWS12N-151</v>
          </cell>
        </row>
        <row r="4023">
          <cell r="C4023" t="str">
            <v>LWS12N-152</v>
          </cell>
        </row>
        <row r="4024">
          <cell r="C4024" t="str">
            <v>S12N521</v>
          </cell>
        </row>
        <row r="4025">
          <cell r="C4025" t="str">
            <v>S12N522</v>
          </cell>
        </row>
        <row r="4026">
          <cell r="C4026" t="str">
            <v>S12N531</v>
          </cell>
        </row>
        <row r="4027">
          <cell r="C4027" t="str">
            <v>S12N532</v>
          </cell>
        </row>
        <row r="4028">
          <cell r="C4028" t="str">
            <v>S12N541</v>
          </cell>
        </row>
        <row r="4029">
          <cell r="C4029" t="str">
            <v>S12N542</v>
          </cell>
        </row>
        <row r="4030">
          <cell r="C4030" t="str">
            <v>S12N551</v>
          </cell>
        </row>
        <row r="4031">
          <cell r="C4031" t="str">
            <v>S12N552</v>
          </cell>
        </row>
        <row r="4032">
          <cell r="C4032" t="str">
            <v>S12N561</v>
          </cell>
        </row>
        <row r="4033">
          <cell r="C4033" t="str">
            <v>S12N562</v>
          </cell>
        </row>
        <row r="4034">
          <cell r="C4034" t="str">
            <v>S12N571</v>
          </cell>
        </row>
        <row r="4035">
          <cell r="C4035" t="str">
            <v>S12N572</v>
          </cell>
        </row>
        <row r="4036">
          <cell r="C4036" t="str">
            <v>S12N611</v>
          </cell>
        </row>
        <row r="4037">
          <cell r="C4037" t="str">
            <v>S12N612</v>
          </cell>
        </row>
        <row r="4038">
          <cell r="C4038" t="str">
            <v>S12N631</v>
          </cell>
        </row>
        <row r="4039">
          <cell r="C4039" t="str">
            <v>S12N641</v>
          </cell>
        </row>
        <row r="4040">
          <cell r="C4040" t="str">
            <v>S12N642</v>
          </cell>
        </row>
        <row r="4041">
          <cell r="C4041" t="str">
            <v>S12N711</v>
          </cell>
        </row>
        <row r="4042">
          <cell r="C4042" t="str">
            <v>S12N712</v>
          </cell>
        </row>
        <row r="4043">
          <cell r="C4043" t="str">
            <v>S12N713</v>
          </cell>
        </row>
        <row r="4044">
          <cell r="C4044" t="str">
            <v>S12N721</v>
          </cell>
        </row>
        <row r="4045">
          <cell r="C4045" t="str">
            <v>S12N722</v>
          </cell>
        </row>
        <row r="4046">
          <cell r="C4046" t="str">
            <v>LWS12N-011</v>
          </cell>
        </row>
        <row r="4047">
          <cell r="C4047" t="str">
            <v>LWS12N-012</v>
          </cell>
        </row>
        <row r="4048">
          <cell r="C4048" t="str">
            <v>LWS12N-021</v>
          </cell>
        </row>
        <row r="4049">
          <cell r="C4049" t="str">
            <v>LWS12N-022</v>
          </cell>
        </row>
        <row r="4050">
          <cell r="C4050" t="str">
            <v>LWS12N-031</v>
          </cell>
        </row>
        <row r="4051">
          <cell r="C4051" t="str">
            <v>LWS12N-041</v>
          </cell>
        </row>
        <row r="4052">
          <cell r="C4052" t="str">
            <v>LWS12N-042</v>
          </cell>
        </row>
        <row r="4053">
          <cell r="C4053" t="str">
            <v>LWS12N-121</v>
          </cell>
        </row>
        <row r="4054">
          <cell r="C4054" t="str">
            <v>LWS12N-131</v>
          </cell>
        </row>
        <row r="4055">
          <cell r="C4055" t="str">
            <v>LWS12N-132</v>
          </cell>
        </row>
        <row r="4056">
          <cell r="C4056" t="str">
            <v>LWS12N-141</v>
          </cell>
        </row>
        <row r="4057">
          <cell r="C4057" t="str">
            <v>LWS12N-142</v>
          </cell>
        </row>
        <row r="4058">
          <cell r="C4058" t="str">
            <v>LWS12N-143</v>
          </cell>
        </row>
        <row r="4059">
          <cell r="C4059" t="str">
            <v>LWS12N-311</v>
          </cell>
        </row>
        <row r="4060">
          <cell r="C4060" t="str">
            <v>LWS12N-312</v>
          </cell>
        </row>
        <row r="4061">
          <cell r="C4061" t="str">
            <v>LWS12N-321</v>
          </cell>
        </row>
        <row r="4062">
          <cell r="C4062" t="str">
            <v>LWS12N-331</v>
          </cell>
        </row>
        <row r="4063">
          <cell r="C4063" t="str">
            <v>LWS12N-411</v>
          </cell>
        </row>
        <row r="4064">
          <cell r="C4064" t="str">
            <v>LWS12N-421</v>
          </cell>
        </row>
        <row r="4065">
          <cell r="C4065" t="str">
            <v>LWS12N-422</v>
          </cell>
        </row>
        <row r="4066">
          <cell r="C4066" t="str">
            <v>LWS12N-221</v>
          </cell>
        </row>
        <row r="4067">
          <cell r="C4067" t="str">
            <v>MA 029-SP12-C2</v>
          </cell>
        </row>
        <row r="4068">
          <cell r="C4068" t="str">
            <v>MA 029-SP12-C2</v>
          </cell>
        </row>
        <row r="4069">
          <cell r="C4069" t="str">
            <v>MA 029-SP12-C3</v>
          </cell>
        </row>
        <row r="4070">
          <cell r="C4070" t="str">
            <v>MA 029-SP12-C1</v>
          </cell>
        </row>
        <row r="4071">
          <cell r="C4071" t="str">
            <v>MA 085-SP12-C1</v>
          </cell>
        </row>
        <row r="4072">
          <cell r="C4072" t="str">
            <v>MA 085-SP12-C2</v>
          </cell>
        </row>
      </sheetData>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e"/>
    </sheetNames>
    <sheetDataSet>
      <sheetData sheetId="0">
        <row r="10">
          <cell r="AD10" t="str">
            <v>BTNN4O</v>
          </cell>
          <cell r="AE10">
            <v>1.3</v>
          </cell>
          <cell r="AF10">
            <v>1.1000000000000001</v>
          </cell>
          <cell r="AG10">
            <v>1</v>
          </cell>
          <cell r="AH10">
            <v>0.2</v>
          </cell>
          <cell r="AJ10">
            <v>0.1</v>
          </cell>
          <cell r="AK10">
            <v>0.5</v>
          </cell>
          <cell r="AL10">
            <v>0</v>
          </cell>
          <cell r="AN10">
            <v>0.8</v>
          </cell>
          <cell r="AO10">
            <v>0.4</v>
          </cell>
          <cell r="AQ10" t="str">
            <v>BTNN 4 oá</v>
          </cell>
          <cell r="AR10" t="str">
            <v>0x4</v>
          </cell>
        </row>
        <row r="12">
          <cell r="AD12" t="str">
            <v>BTNN2O</v>
          </cell>
          <cell r="AE12">
            <v>0.8</v>
          </cell>
          <cell r="AF12">
            <v>0.6</v>
          </cell>
          <cell r="AG12">
            <v>1</v>
          </cell>
          <cell r="AH12">
            <v>0.2</v>
          </cell>
          <cell r="AJ12">
            <v>0.1</v>
          </cell>
          <cell r="AK12">
            <v>0.5</v>
          </cell>
          <cell r="AL12">
            <v>79</v>
          </cell>
          <cell r="AN12">
            <v>0.4</v>
          </cell>
          <cell r="AO12">
            <v>0.4</v>
          </cell>
          <cell r="AQ12" t="str">
            <v>BTNN 2 oáng</v>
          </cell>
          <cell r="AR12" t="str">
            <v>0x4</v>
          </cell>
        </row>
        <row r="14">
          <cell r="AD14" t="str">
            <v>BTNN1O</v>
          </cell>
          <cell r="AE14">
            <v>0.6</v>
          </cell>
          <cell r="AF14">
            <v>0.4</v>
          </cell>
          <cell r="AG14">
            <v>1</v>
          </cell>
          <cell r="AH14">
            <v>0.2</v>
          </cell>
          <cell r="AJ14">
            <v>0.1</v>
          </cell>
          <cell r="AK14">
            <v>0.5</v>
          </cell>
          <cell r="AL14">
            <v>421.00000000000006</v>
          </cell>
          <cell r="AN14">
            <v>0.2</v>
          </cell>
          <cell r="AO14">
            <v>0.4</v>
          </cell>
          <cell r="AQ14" t="str">
            <v>BTNN 1oáng</v>
          </cell>
          <cell r="AR14" t="str">
            <v>0x4</v>
          </cell>
        </row>
        <row r="16">
          <cell r="AD16" t="str">
            <v>BTNN1OD</v>
          </cell>
          <cell r="AE16">
            <v>0.6</v>
          </cell>
          <cell r="AF16">
            <v>0.4</v>
          </cell>
          <cell r="AG16">
            <v>1</v>
          </cell>
          <cell r="AH16">
            <v>0.2</v>
          </cell>
          <cell r="AJ16">
            <v>0.1</v>
          </cell>
          <cell r="AK16">
            <v>0.5</v>
          </cell>
          <cell r="AL16">
            <v>17</v>
          </cell>
          <cell r="AN16">
            <v>0.2</v>
          </cell>
          <cell r="AO16">
            <v>0.4</v>
          </cell>
          <cell r="AQ16" t="str">
            <v>BTNN 1oáng</v>
          </cell>
          <cell r="AR16" t="str">
            <v>0x4</v>
          </cell>
        </row>
        <row r="18">
          <cell r="AD18" t="str">
            <v>BTNN2D</v>
          </cell>
          <cell r="AE18">
            <v>1.45</v>
          </cell>
          <cell r="AF18">
            <v>1.25</v>
          </cell>
          <cell r="AG18">
            <v>1</v>
          </cell>
          <cell r="AH18">
            <v>0.2</v>
          </cell>
          <cell r="AJ18">
            <v>0.1</v>
          </cell>
          <cell r="AK18">
            <v>0.5</v>
          </cell>
          <cell r="AL18">
            <v>244</v>
          </cell>
          <cell r="AN18">
            <v>0.4</v>
          </cell>
          <cell r="AO18">
            <v>0.4</v>
          </cell>
          <cell r="AQ18" t="str">
            <v>BTNN 2sôïi</v>
          </cell>
          <cell r="AR18" t="str">
            <v>0x4</v>
          </cell>
        </row>
        <row r="20">
          <cell r="AD20" t="str">
            <v>BTNN1D</v>
          </cell>
          <cell r="AE20">
            <v>0.75</v>
          </cell>
          <cell r="AF20">
            <v>0.55000000000000004</v>
          </cell>
          <cell r="AG20">
            <v>1</v>
          </cell>
          <cell r="AH20">
            <v>0.2</v>
          </cell>
          <cell r="AJ20">
            <v>0.1</v>
          </cell>
          <cell r="AK20">
            <v>0.5</v>
          </cell>
          <cell r="AL20">
            <v>630.5</v>
          </cell>
          <cell r="AN20">
            <v>0.2</v>
          </cell>
          <cell r="AO20">
            <v>0.4</v>
          </cell>
          <cell r="AQ20" t="str">
            <v>BTNN 1sôïi</v>
          </cell>
          <cell r="AR20" t="str">
            <v>0x4</v>
          </cell>
        </row>
        <row r="22">
          <cell r="AD22" t="str">
            <v>BTNN2</v>
          </cell>
          <cell r="AE22">
            <v>0.75</v>
          </cell>
          <cell r="AF22">
            <v>0.55000000000000004</v>
          </cell>
          <cell r="AG22">
            <v>1</v>
          </cell>
          <cell r="AH22">
            <v>0.2</v>
          </cell>
          <cell r="AJ22">
            <v>0.1</v>
          </cell>
          <cell r="AK22">
            <v>0.5</v>
          </cell>
          <cell r="AL22">
            <v>304</v>
          </cell>
          <cell r="AN22">
            <v>0.4</v>
          </cell>
          <cell r="AO22">
            <v>0.4</v>
          </cell>
          <cell r="AQ22" t="str">
            <v>BTNN 2sôïi</v>
          </cell>
          <cell r="AR22" t="str">
            <v>0x4</v>
          </cell>
        </row>
        <row r="24">
          <cell r="AD24" t="str">
            <v>BTNN1</v>
          </cell>
          <cell r="AE24">
            <v>0.6</v>
          </cell>
          <cell r="AF24">
            <v>0.4</v>
          </cell>
          <cell r="AG24">
            <v>1</v>
          </cell>
          <cell r="AH24">
            <v>0.2</v>
          </cell>
          <cell r="AJ24">
            <v>0.1</v>
          </cell>
          <cell r="AL24">
            <v>1436.4</v>
          </cell>
          <cell r="AN24">
            <v>0.2</v>
          </cell>
          <cell r="AO24">
            <v>0.4</v>
          </cell>
          <cell r="AQ24" t="str">
            <v>BTNN 1sôïi</v>
          </cell>
          <cell r="AR24" t="str">
            <v>0x4</v>
          </cell>
        </row>
        <row r="26">
          <cell r="AD26" t="str">
            <v>BTCL3O</v>
          </cell>
          <cell r="AE26">
            <v>1.05</v>
          </cell>
          <cell r="AF26">
            <v>0.85</v>
          </cell>
          <cell r="AG26">
            <v>1</v>
          </cell>
          <cell r="AH26">
            <v>0.2</v>
          </cell>
          <cell r="AI26">
            <v>0.12</v>
          </cell>
          <cell r="AJ26">
            <v>0.12</v>
          </cell>
          <cell r="AL26">
            <v>5</v>
          </cell>
          <cell r="AN26">
            <v>0.6</v>
          </cell>
          <cell r="AO26">
            <v>0.4</v>
          </cell>
          <cell r="AQ26" t="str">
            <v>BTCL 3oáng</v>
          </cell>
          <cell r="AR26" t="str">
            <v>0x4</v>
          </cell>
        </row>
        <row r="28">
          <cell r="AD28" t="str">
            <v>BTCL2O</v>
          </cell>
          <cell r="AE28">
            <v>0.8</v>
          </cell>
          <cell r="AF28">
            <v>0.6</v>
          </cell>
          <cell r="AG28">
            <v>1</v>
          </cell>
          <cell r="AH28">
            <v>0.2</v>
          </cell>
          <cell r="AI28">
            <v>0.12</v>
          </cell>
          <cell r="AJ28">
            <v>0.12</v>
          </cell>
          <cell r="AL28">
            <v>0</v>
          </cell>
          <cell r="AN28">
            <v>0.4</v>
          </cell>
          <cell r="AO28">
            <v>0.4</v>
          </cell>
          <cell r="AQ28" t="str">
            <v>BTCL 2oáng</v>
          </cell>
          <cell r="AR28" t="str">
            <v>0x4</v>
          </cell>
        </row>
        <row r="30">
          <cell r="AD30" t="str">
            <v>BCLT4</v>
          </cell>
          <cell r="AE30">
            <v>1.45</v>
          </cell>
          <cell r="AF30">
            <v>1.25</v>
          </cell>
          <cell r="AG30">
            <v>1</v>
          </cell>
          <cell r="AH30">
            <v>0.2</v>
          </cell>
          <cell r="AI30">
            <v>0.12</v>
          </cell>
          <cell r="AJ30">
            <v>0.12</v>
          </cell>
          <cell r="AK30">
            <v>0.52</v>
          </cell>
          <cell r="AL30">
            <v>0</v>
          </cell>
          <cell r="AN30">
            <v>0.8</v>
          </cell>
          <cell r="AO30">
            <v>0.4</v>
          </cell>
          <cell r="AQ30" t="str">
            <v>BTCL Traïm4s</v>
          </cell>
          <cell r="AR30" t="str">
            <v>0x4</v>
          </cell>
        </row>
        <row r="32">
          <cell r="AD32" t="str">
            <v>BCLT3</v>
          </cell>
          <cell r="AE32">
            <v>1.1000000000000001</v>
          </cell>
          <cell r="AF32">
            <v>0.9</v>
          </cell>
          <cell r="AG32">
            <v>1</v>
          </cell>
          <cell r="AH32">
            <v>0.2</v>
          </cell>
          <cell r="AI32">
            <v>0.12</v>
          </cell>
          <cell r="AJ32">
            <v>0.12</v>
          </cell>
          <cell r="AK32">
            <v>0.52</v>
          </cell>
          <cell r="AL32">
            <v>3</v>
          </cell>
          <cell r="AN32">
            <v>0.6</v>
          </cell>
          <cell r="AO32">
            <v>0.4</v>
          </cell>
          <cell r="AQ32" t="str">
            <v>BTCL Traïm3s</v>
          </cell>
          <cell r="AR32" t="str">
            <v>0x4</v>
          </cell>
        </row>
        <row r="34">
          <cell r="AD34" t="str">
            <v>BTCL2</v>
          </cell>
          <cell r="AE34">
            <v>0.75</v>
          </cell>
          <cell r="AF34">
            <v>0.55000000000000004</v>
          </cell>
          <cell r="AG34">
            <v>1</v>
          </cell>
          <cell r="AH34">
            <v>0.2</v>
          </cell>
          <cell r="AI34">
            <v>0.12</v>
          </cell>
          <cell r="AJ34">
            <v>0.12</v>
          </cell>
          <cell r="AK34">
            <v>0.52</v>
          </cell>
          <cell r="AL34">
            <v>0</v>
          </cell>
          <cell r="AN34">
            <v>0.4</v>
          </cell>
          <cell r="AO34">
            <v>0.4</v>
          </cell>
          <cell r="AQ34" t="str">
            <v>BTCL 2sôïi</v>
          </cell>
          <cell r="AR34" t="str">
            <v>0x4</v>
          </cell>
        </row>
        <row r="36">
          <cell r="AD36" t="str">
            <v>BCLT2</v>
          </cell>
          <cell r="AE36">
            <v>0.75</v>
          </cell>
          <cell r="AF36">
            <v>0.55000000000000004</v>
          </cell>
          <cell r="AG36">
            <v>1</v>
          </cell>
          <cell r="AH36">
            <v>0.2</v>
          </cell>
          <cell r="AI36">
            <v>0.12</v>
          </cell>
          <cell r="AJ36">
            <v>0.12</v>
          </cell>
          <cell r="AK36">
            <v>0.52</v>
          </cell>
          <cell r="AL36">
            <v>24</v>
          </cell>
          <cell r="AN36">
            <v>0.4</v>
          </cell>
          <cell r="AO36">
            <v>0.4</v>
          </cell>
          <cell r="AQ36" t="str">
            <v>BTCL Traïm2s</v>
          </cell>
          <cell r="AR36" t="str">
            <v>0x4</v>
          </cell>
        </row>
        <row r="38">
          <cell r="AD38" t="str">
            <v>BTCL1O</v>
          </cell>
          <cell r="AE38">
            <v>0.6</v>
          </cell>
          <cell r="AF38">
            <v>0.4</v>
          </cell>
          <cell r="AG38">
            <v>1</v>
          </cell>
          <cell r="AH38">
            <v>0.2</v>
          </cell>
          <cell r="AI38">
            <v>0.12</v>
          </cell>
          <cell r="AJ38">
            <v>0.12</v>
          </cell>
          <cell r="AK38">
            <v>0.52</v>
          </cell>
          <cell r="AL38">
            <v>63.3</v>
          </cell>
          <cell r="AN38">
            <v>0.2</v>
          </cell>
          <cell r="AO38">
            <v>0.4</v>
          </cell>
          <cell r="AQ38" t="str">
            <v>BTCL 1oá</v>
          </cell>
          <cell r="AR38" t="str">
            <v>0x4</v>
          </cell>
        </row>
        <row r="40">
          <cell r="AD40" t="str">
            <v>BCLT1</v>
          </cell>
          <cell r="AE40">
            <v>0.6</v>
          </cell>
          <cell r="AF40">
            <v>0.4</v>
          </cell>
          <cell r="AG40">
            <v>1</v>
          </cell>
          <cell r="AH40">
            <v>0.2</v>
          </cell>
          <cell r="AI40">
            <v>0.12</v>
          </cell>
          <cell r="AJ40">
            <v>0.12</v>
          </cell>
          <cell r="AK40">
            <v>0.52</v>
          </cell>
          <cell r="AL40">
            <v>21</v>
          </cell>
          <cell r="AN40">
            <v>0.2</v>
          </cell>
          <cell r="AO40">
            <v>0.4</v>
          </cell>
          <cell r="AQ40" t="str">
            <v>BTCL Traïm1S</v>
          </cell>
          <cell r="AR40" t="str">
            <v>0x4</v>
          </cell>
        </row>
        <row r="42">
          <cell r="AD42" t="str">
            <v>BTCL1</v>
          </cell>
          <cell r="AE42">
            <v>0.6</v>
          </cell>
          <cell r="AF42">
            <v>0.4</v>
          </cell>
          <cell r="AG42">
            <v>1</v>
          </cell>
          <cell r="AH42">
            <v>0.2</v>
          </cell>
          <cell r="AI42">
            <v>0.12</v>
          </cell>
          <cell r="AJ42">
            <v>0.12</v>
          </cell>
          <cell r="AK42">
            <v>0.52</v>
          </cell>
          <cell r="AL42">
            <v>0</v>
          </cell>
          <cell r="AN42">
            <v>0.2</v>
          </cell>
          <cell r="AO42">
            <v>0.4</v>
          </cell>
          <cell r="AQ42" t="str">
            <v>BTCL 1S</v>
          </cell>
          <cell r="AR42" t="str">
            <v>0x4</v>
          </cell>
        </row>
        <row r="44">
          <cell r="AD44" t="str">
            <v>BT3</v>
          </cell>
          <cell r="AE44">
            <v>1.1000000000000001</v>
          </cell>
          <cell r="AF44">
            <v>0.9</v>
          </cell>
          <cell r="AG44">
            <v>1</v>
          </cell>
          <cell r="AH44">
            <v>0.2</v>
          </cell>
          <cell r="AI44">
            <v>0.06</v>
          </cell>
          <cell r="AJ44">
            <v>0.06</v>
          </cell>
          <cell r="AK44">
            <v>0.5</v>
          </cell>
          <cell r="AL44">
            <v>0</v>
          </cell>
          <cell r="AM44">
            <v>0.26</v>
          </cell>
          <cell r="AN44">
            <v>0.6</v>
          </cell>
          <cell r="AO44">
            <v>0.2</v>
          </cell>
          <cell r="AQ44" t="str">
            <v>BT ñaù 1x2 3s</v>
          </cell>
          <cell r="AR44" t="str">
            <v>4x6</v>
          </cell>
        </row>
        <row r="46">
          <cell r="AD46" t="str">
            <v>BT2</v>
          </cell>
          <cell r="AE46">
            <v>0.75</v>
          </cell>
          <cell r="AF46">
            <v>0.55000000000000004</v>
          </cell>
          <cell r="AG46">
            <v>1</v>
          </cell>
          <cell r="AH46">
            <v>0.2</v>
          </cell>
          <cell r="AI46">
            <v>0.06</v>
          </cell>
          <cell r="AJ46">
            <v>0.06</v>
          </cell>
          <cell r="AK46">
            <v>0.5</v>
          </cell>
          <cell r="AL46">
            <v>58</v>
          </cell>
          <cell r="AM46">
            <v>0.26</v>
          </cell>
          <cell r="AN46">
            <v>0.4</v>
          </cell>
          <cell r="AO46">
            <v>0.2</v>
          </cell>
          <cell r="AQ46" t="str">
            <v>BT ñaù 1x2 2s</v>
          </cell>
          <cell r="AR46" t="str">
            <v>4x6</v>
          </cell>
        </row>
        <row r="48">
          <cell r="AD48" t="str">
            <v>BT1</v>
          </cell>
          <cell r="AE48">
            <v>0.6</v>
          </cell>
          <cell r="AF48">
            <v>0.4</v>
          </cell>
          <cell r="AG48">
            <v>1</v>
          </cell>
          <cell r="AH48">
            <v>0.2</v>
          </cell>
          <cell r="AI48">
            <v>0.06</v>
          </cell>
          <cell r="AJ48">
            <v>0.06</v>
          </cell>
          <cell r="AK48">
            <v>0.5</v>
          </cell>
          <cell r="AL48">
            <v>615</v>
          </cell>
          <cell r="AM48">
            <v>0.26</v>
          </cell>
          <cell r="AN48">
            <v>0.2</v>
          </cell>
          <cell r="AO48">
            <v>0.2</v>
          </cell>
          <cell r="AQ48" t="str">
            <v>BT ñaù 1x2 1s</v>
          </cell>
          <cell r="AR48" t="str">
            <v>4x6</v>
          </cell>
        </row>
        <row r="50">
          <cell r="AD50" t="str">
            <v>CS2O</v>
          </cell>
          <cell r="AE50">
            <v>0.8</v>
          </cell>
          <cell r="AF50">
            <v>0.6</v>
          </cell>
          <cell r="AG50">
            <v>1</v>
          </cell>
          <cell r="AH50">
            <v>0.2</v>
          </cell>
          <cell r="AI50">
            <v>0.05</v>
          </cell>
          <cell r="AJ50">
            <v>0.05</v>
          </cell>
          <cell r="AK50">
            <v>0.5</v>
          </cell>
          <cell r="AL50">
            <v>0</v>
          </cell>
          <cell r="AM50">
            <v>0.33</v>
          </cell>
          <cell r="AN50">
            <v>0.4</v>
          </cell>
          <cell r="AO50">
            <v>0.2</v>
          </cell>
          <cell r="AQ50" t="str">
            <v>Gaïch Csaâu2oá</v>
          </cell>
          <cell r="AR50" t="str">
            <v>4x6</v>
          </cell>
        </row>
        <row r="52">
          <cell r="AD52" t="str">
            <v>CS2</v>
          </cell>
          <cell r="AE52">
            <v>0.75</v>
          </cell>
          <cell r="AF52">
            <v>0.55000000000000004</v>
          </cell>
          <cell r="AG52">
            <v>1</v>
          </cell>
          <cell r="AH52">
            <v>0.2</v>
          </cell>
          <cell r="AI52">
            <v>0.05</v>
          </cell>
          <cell r="AJ52">
            <v>0.05</v>
          </cell>
          <cell r="AK52">
            <v>0.5</v>
          </cell>
          <cell r="AL52">
            <v>0</v>
          </cell>
          <cell r="AM52">
            <v>0.33</v>
          </cell>
          <cell r="AN52">
            <v>0.4</v>
          </cell>
          <cell r="AO52">
            <v>0.2</v>
          </cell>
          <cell r="AQ52" t="str">
            <v>Gaïch Csaâu2s</v>
          </cell>
          <cell r="AR52" t="str">
            <v>4x6</v>
          </cell>
        </row>
        <row r="54">
          <cell r="AD54" t="str">
            <v>CS1O</v>
          </cell>
          <cell r="AE54">
            <v>0.6</v>
          </cell>
          <cell r="AF54">
            <v>0.4</v>
          </cell>
          <cell r="AG54">
            <v>1</v>
          </cell>
          <cell r="AH54">
            <v>0.2</v>
          </cell>
          <cell r="AI54">
            <v>0.05</v>
          </cell>
          <cell r="AJ54">
            <v>0.05</v>
          </cell>
          <cell r="AK54">
            <v>0.5</v>
          </cell>
          <cell r="AL54">
            <v>0</v>
          </cell>
          <cell r="AM54">
            <v>0.33</v>
          </cell>
          <cell r="AN54">
            <v>0.2</v>
          </cell>
          <cell r="AO54">
            <v>0.2</v>
          </cell>
          <cell r="AQ54" t="str">
            <v>Gaïch Csaâu1oá</v>
          </cell>
          <cell r="AR54" t="str">
            <v>4x6</v>
          </cell>
        </row>
        <row r="56">
          <cell r="AD56" t="str">
            <v>CS1</v>
          </cell>
          <cell r="AE56">
            <v>0.6</v>
          </cell>
          <cell r="AF56">
            <v>0.4</v>
          </cell>
          <cell r="AG56">
            <v>1</v>
          </cell>
          <cell r="AH56">
            <v>0.2</v>
          </cell>
          <cell r="AI56">
            <v>0.05</v>
          </cell>
          <cell r="AJ56">
            <v>0.05</v>
          </cell>
          <cell r="AK56">
            <v>0.5</v>
          </cell>
          <cell r="AL56">
            <v>0</v>
          </cell>
          <cell r="AM56">
            <v>0.33</v>
          </cell>
          <cell r="AN56">
            <v>0.2</v>
          </cell>
          <cell r="AO56">
            <v>0.2</v>
          </cell>
          <cell r="AQ56" t="str">
            <v>Gaïch Csaâu1s</v>
          </cell>
          <cell r="AR56" t="str">
            <v>4x6</v>
          </cell>
        </row>
        <row r="58">
          <cell r="AD58" t="str">
            <v>SR2O</v>
          </cell>
          <cell r="AE58">
            <v>0.8</v>
          </cell>
          <cell r="AF58">
            <v>0.6</v>
          </cell>
          <cell r="AG58">
            <v>1</v>
          </cell>
          <cell r="AH58">
            <v>0.2</v>
          </cell>
          <cell r="AI58">
            <v>0.05</v>
          </cell>
          <cell r="AJ58">
            <v>0.05</v>
          </cell>
          <cell r="AK58">
            <v>0.5</v>
          </cell>
          <cell r="AL58">
            <v>0</v>
          </cell>
          <cell r="AM58">
            <v>0.27</v>
          </cell>
          <cell r="AN58">
            <v>0.4</v>
          </cell>
          <cell r="AO58">
            <v>0.2</v>
          </cell>
          <cell r="AQ58" t="str">
            <v>Soûi röûa 2oá</v>
          </cell>
          <cell r="AR58" t="str">
            <v>4x6</v>
          </cell>
        </row>
        <row r="60">
          <cell r="AD60" t="str">
            <v>SR1O</v>
          </cell>
          <cell r="AE60">
            <v>0.6</v>
          </cell>
          <cell r="AF60">
            <v>0.4</v>
          </cell>
          <cell r="AG60">
            <v>1</v>
          </cell>
          <cell r="AH60">
            <v>0.2</v>
          </cell>
          <cell r="AI60">
            <v>0.05</v>
          </cell>
          <cell r="AJ60">
            <v>0.05</v>
          </cell>
          <cell r="AK60">
            <v>0.5</v>
          </cell>
          <cell r="AL60">
            <v>0</v>
          </cell>
          <cell r="AM60">
            <v>0.27</v>
          </cell>
          <cell r="AN60">
            <v>0.2</v>
          </cell>
          <cell r="AO60">
            <v>0.2</v>
          </cell>
          <cell r="AQ60" t="str">
            <v>Soûi röûa 1oá</v>
          </cell>
          <cell r="AR60" t="str">
            <v>4x6</v>
          </cell>
        </row>
        <row r="62">
          <cell r="AD62" t="str">
            <v>SR2</v>
          </cell>
          <cell r="AE62">
            <v>0.75</v>
          </cell>
          <cell r="AF62">
            <v>0.55000000000000004</v>
          </cell>
          <cell r="AG62">
            <v>1</v>
          </cell>
          <cell r="AH62">
            <v>0.2</v>
          </cell>
          <cell r="AI62">
            <v>0.05</v>
          </cell>
          <cell r="AJ62">
            <v>0.05</v>
          </cell>
          <cell r="AK62">
            <v>0.5</v>
          </cell>
          <cell r="AL62">
            <v>0</v>
          </cell>
          <cell r="AM62">
            <v>0.27</v>
          </cell>
          <cell r="AN62">
            <v>0.4</v>
          </cell>
          <cell r="AO62">
            <v>0.2</v>
          </cell>
          <cell r="AQ62" t="str">
            <v>Soûi röûa 2s</v>
          </cell>
          <cell r="AR62" t="str">
            <v>4x6</v>
          </cell>
        </row>
        <row r="64">
          <cell r="AD64" t="str">
            <v>SR1</v>
          </cell>
          <cell r="AE64">
            <v>0.6</v>
          </cell>
          <cell r="AF64">
            <v>0.4</v>
          </cell>
          <cell r="AG64">
            <v>1</v>
          </cell>
          <cell r="AH64">
            <v>0.2</v>
          </cell>
          <cell r="AI64">
            <v>0.05</v>
          </cell>
          <cell r="AJ64">
            <v>0.05</v>
          </cell>
          <cell r="AK64">
            <v>0.5</v>
          </cell>
          <cell r="AL64">
            <v>19.699999999999989</v>
          </cell>
          <cell r="AM64">
            <v>0.27</v>
          </cell>
          <cell r="AN64">
            <v>0.2</v>
          </cell>
          <cell r="AO64">
            <v>0.2</v>
          </cell>
          <cell r="AQ64" t="str">
            <v>Soûi röûa 1s</v>
          </cell>
          <cell r="AR64" t="str">
            <v>4x6</v>
          </cell>
        </row>
        <row r="66">
          <cell r="AD66" t="str">
            <v>GB2O</v>
          </cell>
          <cell r="AE66">
            <v>0.8</v>
          </cell>
          <cell r="AF66">
            <v>0.6</v>
          </cell>
          <cell r="AG66">
            <v>1</v>
          </cell>
          <cell r="AH66">
            <v>0.2</v>
          </cell>
          <cell r="AI66">
            <v>0.05</v>
          </cell>
          <cell r="AJ66">
            <v>0.05</v>
          </cell>
          <cell r="AK66">
            <v>0.5</v>
          </cell>
          <cell r="AL66">
            <v>0</v>
          </cell>
          <cell r="AM66">
            <v>0.29000000000000004</v>
          </cell>
          <cell r="AN66">
            <v>0.4</v>
          </cell>
          <cell r="AO66">
            <v>0.2</v>
          </cell>
          <cell r="AQ66" t="str">
            <v>Gaïch XM 2oá</v>
          </cell>
          <cell r="AR66" t="str">
            <v>4x6</v>
          </cell>
        </row>
        <row r="68">
          <cell r="AD68" t="str">
            <v>GB1O</v>
          </cell>
          <cell r="AE68">
            <v>0.6</v>
          </cell>
          <cell r="AF68">
            <v>0.4</v>
          </cell>
          <cell r="AG68">
            <v>1</v>
          </cell>
          <cell r="AH68">
            <v>0.2</v>
          </cell>
          <cell r="AI68">
            <v>0.05</v>
          </cell>
          <cell r="AJ68">
            <v>0.05</v>
          </cell>
          <cell r="AK68">
            <v>0.5</v>
          </cell>
          <cell r="AL68">
            <v>21</v>
          </cell>
          <cell r="AM68">
            <v>0.29000000000000004</v>
          </cell>
          <cell r="AN68">
            <v>0.2</v>
          </cell>
          <cell r="AO68">
            <v>0.2</v>
          </cell>
          <cell r="AQ68" t="str">
            <v>Gaïch XM 1oá</v>
          </cell>
          <cell r="AR68" t="str">
            <v>4x6</v>
          </cell>
        </row>
        <row r="70">
          <cell r="AD70" t="str">
            <v>GB3</v>
          </cell>
          <cell r="AE70">
            <v>1.1000000000000001</v>
          </cell>
          <cell r="AF70">
            <v>0.9</v>
          </cell>
          <cell r="AG70">
            <v>1</v>
          </cell>
          <cell r="AH70">
            <v>0.2</v>
          </cell>
          <cell r="AI70">
            <v>0.05</v>
          </cell>
          <cell r="AJ70">
            <v>0.05</v>
          </cell>
          <cell r="AK70">
            <v>0.5</v>
          </cell>
          <cell r="AL70">
            <v>91</v>
          </cell>
          <cell r="AM70">
            <v>0.29000000000000004</v>
          </cell>
          <cell r="AN70">
            <v>0.6</v>
          </cell>
          <cell r="AO70">
            <v>0.2</v>
          </cell>
          <cell r="AQ70" t="str">
            <v>Gaïch XM 3s</v>
          </cell>
          <cell r="AR70" t="str">
            <v>4x6</v>
          </cell>
        </row>
        <row r="72">
          <cell r="AD72" t="str">
            <v>GB2</v>
          </cell>
          <cell r="AE72">
            <v>0.75</v>
          </cell>
          <cell r="AF72">
            <v>0.55000000000000004</v>
          </cell>
          <cell r="AG72">
            <v>1</v>
          </cell>
          <cell r="AH72">
            <v>0.2</v>
          </cell>
          <cell r="AI72">
            <v>0.05</v>
          </cell>
          <cell r="AJ72">
            <v>0.05</v>
          </cell>
          <cell r="AK72">
            <v>0.5</v>
          </cell>
          <cell r="AL72">
            <v>256</v>
          </cell>
          <cell r="AM72">
            <v>0.29000000000000004</v>
          </cell>
          <cell r="AN72">
            <v>0.4</v>
          </cell>
          <cell r="AO72">
            <v>0.2</v>
          </cell>
          <cell r="AQ72" t="str">
            <v>Gaïch XM 2s</v>
          </cell>
          <cell r="AR72" t="str">
            <v>4x6</v>
          </cell>
        </row>
        <row r="74">
          <cell r="AD74" t="str">
            <v>GB1</v>
          </cell>
          <cell r="AE74">
            <v>0.6</v>
          </cell>
          <cell r="AF74">
            <v>0.4</v>
          </cell>
          <cell r="AG74">
            <v>1</v>
          </cell>
          <cell r="AH74">
            <v>0.2</v>
          </cell>
          <cell r="AI74">
            <v>0.05</v>
          </cell>
          <cell r="AJ74">
            <v>0.05</v>
          </cell>
          <cell r="AK74">
            <v>0.5</v>
          </cell>
          <cell r="AL74">
            <v>1419.5</v>
          </cell>
          <cell r="AM74">
            <v>0.29000000000000004</v>
          </cell>
          <cell r="AN74">
            <v>0.2</v>
          </cell>
          <cell r="AO74">
            <v>0.2</v>
          </cell>
          <cell r="AQ74" t="str">
            <v>Gaïch XM 1s</v>
          </cell>
          <cell r="AR74" t="str">
            <v>4x6</v>
          </cell>
        </row>
        <row r="76">
          <cell r="AD76" t="str">
            <v>CERAMIC2O</v>
          </cell>
          <cell r="AE76">
            <v>0.8</v>
          </cell>
          <cell r="AF76">
            <v>0.6</v>
          </cell>
          <cell r="AG76">
            <v>1</v>
          </cell>
          <cell r="AH76">
            <v>0.2</v>
          </cell>
          <cell r="AI76">
            <v>0.05</v>
          </cell>
          <cell r="AJ76">
            <v>0.05</v>
          </cell>
          <cell r="AK76">
            <v>0.5</v>
          </cell>
          <cell r="AL76">
            <v>0</v>
          </cell>
          <cell r="AM76">
            <v>0.29000000000000004</v>
          </cell>
          <cell r="AN76">
            <v>0.4</v>
          </cell>
          <cell r="AO76">
            <v>0.2</v>
          </cell>
          <cell r="AQ76" t="str">
            <v>Ceramic 2oá</v>
          </cell>
          <cell r="AR76" t="str">
            <v>4x6</v>
          </cell>
        </row>
        <row r="78">
          <cell r="AD78" t="str">
            <v>CERAMIC1</v>
          </cell>
          <cell r="AE78">
            <v>0.6</v>
          </cell>
          <cell r="AF78">
            <v>0.4</v>
          </cell>
          <cell r="AG78">
            <v>1</v>
          </cell>
          <cell r="AH78">
            <v>0.2</v>
          </cell>
          <cell r="AI78">
            <v>0.05</v>
          </cell>
          <cell r="AJ78">
            <v>0.05</v>
          </cell>
          <cell r="AK78">
            <v>0.5</v>
          </cell>
          <cell r="AL78">
            <v>8</v>
          </cell>
          <cell r="AM78">
            <v>0.29000000000000004</v>
          </cell>
          <cell r="AN78">
            <v>0.2</v>
          </cell>
          <cell r="AO78">
            <v>0.2</v>
          </cell>
          <cell r="AQ78" t="str">
            <v>Ceramic 1s</v>
          </cell>
          <cell r="AR78" t="str">
            <v>4x6</v>
          </cell>
        </row>
        <row r="80">
          <cell r="AD80" t="str">
            <v>CVIEN1</v>
          </cell>
          <cell r="AE80">
            <v>0.6</v>
          </cell>
          <cell r="AF80">
            <v>0.4</v>
          </cell>
          <cell r="AG80">
            <v>1</v>
          </cell>
          <cell r="AH80">
            <v>0.2</v>
          </cell>
          <cell r="AI80">
            <v>0.05</v>
          </cell>
          <cell r="AJ80">
            <v>0.05</v>
          </cell>
          <cell r="AK80">
            <v>0.5</v>
          </cell>
          <cell r="AL80">
            <v>3</v>
          </cell>
          <cell r="AM80">
            <v>0.29000000000000004</v>
          </cell>
          <cell r="AN80">
            <v>0.2</v>
          </cell>
          <cell r="AO80">
            <v>0.2</v>
          </cell>
          <cell r="AQ80" t="str">
            <v>Coâng vieân 1s</v>
          </cell>
          <cell r="AR80" t="str">
            <v>4x6</v>
          </cell>
        </row>
        <row r="82">
          <cell r="AD82" t="str">
            <v>DA2</v>
          </cell>
          <cell r="AE82">
            <v>0.7</v>
          </cell>
          <cell r="AF82">
            <v>0.55000000000000004</v>
          </cell>
          <cell r="AG82">
            <v>1</v>
          </cell>
          <cell r="AH82">
            <v>0.15</v>
          </cell>
          <cell r="AI82">
            <v>0.05</v>
          </cell>
          <cell r="AJ82">
            <v>0.05</v>
          </cell>
          <cell r="AK82">
            <v>0.5</v>
          </cell>
          <cell r="AL82">
            <v>2</v>
          </cell>
          <cell r="AM82">
            <v>0.29000000000000004</v>
          </cell>
          <cell r="AN82">
            <v>0.4</v>
          </cell>
          <cell r="AO82">
            <v>0.2</v>
          </cell>
          <cell r="AQ82" t="str">
            <v>Ñaù  2sôïi</v>
          </cell>
          <cell r="AR82" t="str">
            <v>4x6</v>
          </cell>
        </row>
        <row r="84">
          <cell r="AD84" t="str">
            <v>DA1</v>
          </cell>
          <cell r="AE84">
            <v>0.6</v>
          </cell>
          <cell r="AF84">
            <v>0.4</v>
          </cell>
          <cell r="AG84">
            <v>1</v>
          </cell>
          <cell r="AH84">
            <v>0.2</v>
          </cell>
          <cell r="AI84">
            <v>0.05</v>
          </cell>
          <cell r="AJ84">
            <v>0.05</v>
          </cell>
          <cell r="AK84">
            <v>0.5</v>
          </cell>
          <cell r="AL84">
            <v>912.1</v>
          </cell>
          <cell r="AM84">
            <v>0.29000000000000004</v>
          </cell>
          <cell r="AN84">
            <v>0.2</v>
          </cell>
          <cell r="AO84">
            <v>0.2</v>
          </cell>
          <cell r="AQ84" t="str">
            <v>Ñaù  1s</v>
          </cell>
          <cell r="AR84" t="str">
            <v>4x6</v>
          </cell>
        </row>
        <row r="86">
          <cell r="AL86">
            <v>6653.5</v>
          </cell>
        </row>
        <row r="88">
          <cell r="AD88" t="str">
            <v>HAM</v>
          </cell>
          <cell r="AE88">
            <v>1.4</v>
          </cell>
          <cell r="AF88">
            <v>1.4</v>
          </cell>
          <cell r="AG88">
            <v>1.1000000000000001</v>
          </cell>
          <cell r="AH88">
            <v>0</v>
          </cell>
          <cell r="AI88">
            <v>0.05</v>
          </cell>
          <cell r="AJ88">
            <v>0.1</v>
          </cell>
          <cell r="AK88">
            <v>0.5</v>
          </cell>
          <cell r="AL88">
            <v>14</v>
          </cell>
          <cell r="AM88">
            <v>0.26</v>
          </cell>
          <cell r="AO88">
            <v>0.2</v>
          </cell>
          <cell r="AQ88" t="str">
            <v>Haàm caùp</v>
          </cell>
          <cell r="AR88" t="str">
            <v>4x6</v>
          </cell>
        </row>
        <row r="90">
          <cell r="AD90" t="str">
            <v>HAMD</v>
          </cell>
          <cell r="AE90">
            <v>1.4</v>
          </cell>
          <cell r="AF90">
            <v>1.4</v>
          </cell>
          <cell r="AG90">
            <v>1.1000000000000001</v>
          </cell>
          <cell r="AH90">
            <v>0</v>
          </cell>
          <cell r="AI90">
            <v>0.05</v>
          </cell>
          <cell r="AJ90">
            <v>0.1</v>
          </cell>
          <cell r="AK90">
            <v>0.5</v>
          </cell>
          <cell r="AL90">
            <v>11</v>
          </cell>
          <cell r="AM90">
            <v>0.5</v>
          </cell>
          <cell r="AN90">
            <v>1.2</v>
          </cell>
          <cell r="AO90">
            <v>0.4</v>
          </cell>
          <cell r="AQ90" t="str">
            <v>Haàm caùp</v>
          </cell>
          <cell r="AR90" t="str">
            <v>0x4</v>
          </cell>
        </row>
        <row r="92">
          <cell r="AD92" t="str">
            <v>GIANDO1</v>
          </cell>
          <cell r="AE92">
            <v>1.4</v>
          </cell>
          <cell r="AF92">
            <v>1.4</v>
          </cell>
          <cell r="AG92">
            <v>1.1000000000000001</v>
          </cell>
          <cell r="AH92">
            <v>0</v>
          </cell>
          <cell r="AI92">
            <v>0.05</v>
          </cell>
          <cell r="AJ92">
            <v>0.1</v>
          </cell>
          <cell r="AK92">
            <v>0.5</v>
          </cell>
          <cell r="AL92">
            <v>10</v>
          </cell>
          <cell r="AN92">
            <v>1.2</v>
          </cell>
          <cell r="AO92">
            <v>0.2</v>
          </cell>
          <cell r="AQ92" t="str">
            <v>Giaøn ñôõ</v>
          </cell>
          <cell r="AR92" t="str">
            <v>4x6</v>
          </cell>
        </row>
        <row r="94">
          <cell r="AD94" t="str">
            <v>GIADO1</v>
          </cell>
          <cell r="AE94">
            <v>1.4</v>
          </cell>
          <cell r="AF94">
            <v>1.4</v>
          </cell>
          <cell r="AG94">
            <v>1.1000000000000001</v>
          </cell>
          <cell r="AH94">
            <v>0</v>
          </cell>
          <cell r="AI94">
            <v>0.05</v>
          </cell>
          <cell r="AJ94">
            <v>0.1</v>
          </cell>
          <cell r="AK94">
            <v>0.5</v>
          </cell>
          <cell r="AL94">
            <v>8</v>
          </cell>
          <cell r="AN94">
            <v>1.2</v>
          </cell>
          <cell r="AO94">
            <v>0.2</v>
          </cell>
          <cell r="AQ94" t="str">
            <v>Giaøn ñôõ</v>
          </cell>
          <cell r="AR94" t="str">
            <v>4x6</v>
          </cell>
        </row>
        <row r="96">
          <cell r="AD96" t="str">
            <v>ROBOT</v>
          </cell>
          <cell r="AL96">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OP95"/>
      <sheetName val="THOP95.XLS"/>
    </sheetNames>
    <definedNames>
      <definedName name="NToS"/>
    </defined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GDT huu Lung - LS"/>
      <sheetName val="THDT Yen Son"/>
      <sheetName val="D.lg Yen Son"/>
      <sheetName val="THDT Huu Lien"/>
      <sheetName val="D.lg Huu Lien"/>
      <sheetName val="THDT Yen Thinh"/>
      <sheetName val="D.lg Yen Thinh"/>
      <sheetName val="Chi tiet"/>
      <sheetName val="CTBT"/>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VT"/>
      <sheetName val="1NC"/>
      <sheetName val="Sheet1"/>
      <sheetName val="NHOMVTU"/>
      <sheetName val="MTP"/>
      <sheetName val="MTP_OLD"/>
      <sheetName val="MTP1"/>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T"/>
      <sheetName val="NC"/>
      <sheetName val="MTP"/>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BT"/>
      <sheetName val="D.lg Thang Mo"/>
      <sheetName val="CT Thang Mo"/>
      <sheetName val="D.lg Phu Lung"/>
      <sheetName val="CT  PL"/>
      <sheetName val="D.lg Lao &amp; chai"/>
      <sheetName val="CT  Lao &amp; chai"/>
      <sheetName val="Gia thau TM"/>
      <sheetName val="TH chao thau (2)"/>
      <sheetName val="KHTC "/>
      <sheetName val="Tien do"/>
      <sheetName val="Nguon goc VT"/>
      <sheetName val="TH chao thau"/>
      <sheetName val="Ten da dat"/>
    </sheetNames>
    <sheetDataSet>
      <sheetData sheetId="0" refreshError="1"/>
      <sheetData sheetId="1" refreshError="1"/>
      <sheetData sheetId="2" refreshError="1">
        <row r="34">
          <cell r="B34" t="str">
            <v>CT</v>
          </cell>
          <cell r="C34" t="str">
            <v>VËn chuyÓn  bª t«ng M50</v>
          </cell>
          <cell r="D34" t="str">
            <v>m3</v>
          </cell>
          <cell r="E34">
            <v>0.216</v>
          </cell>
          <cell r="H34">
            <v>92717.262667499992</v>
          </cell>
        </row>
        <row r="35">
          <cell r="B35" t="str">
            <v>CT</v>
          </cell>
          <cell r="C35" t="str">
            <v>VËn chuyÓn  bª t«ng M150</v>
          </cell>
          <cell r="D35" t="str">
            <v>m3</v>
          </cell>
          <cell r="E35">
            <v>1.1000000000000001</v>
          </cell>
          <cell r="H35">
            <v>89605.428454999987</v>
          </cell>
        </row>
        <row r="36">
          <cell r="B36" t="str">
            <v>CT</v>
          </cell>
          <cell r="C36" t="str">
            <v>VËn chuyÓn  bª t«ng M200</v>
          </cell>
          <cell r="D36" t="str">
            <v>m3</v>
          </cell>
          <cell r="E36">
            <v>0.08</v>
          </cell>
          <cell r="H36">
            <v>67242.986511249997</v>
          </cell>
        </row>
        <row r="39">
          <cell r="B39" t="str">
            <v>03.2203</v>
          </cell>
          <cell r="C39" t="str">
            <v>LÊp + ®¾p ®Êt mãng</v>
          </cell>
          <cell r="D39" t="str">
            <v>m3</v>
          </cell>
          <cell r="E39">
            <v>6.6133333333333351</v>
          </cell>
          <cell r="H39">
            <v>10890</v>
          </cell>
        </row>
        <row r="93">
          <cell r="B93" t="str">
            <v>TT</v>
          </cell>
          <cell r="C93" t="str">
            <v>§Òn bï ®Êt m­în thi c«ng</v>
          </cell>
          <cell r="D93" t="str">
            <v>m2</v>
          </cell>
          <cell r="E93">
            <v>3.84</v>
          </cell>
          <cell r="F93">
            <v>1100</v>
          </cell>
        </row>
        <row r="161">
          <cell r="B161" t="str">
            <v>03.3103</v>
          </cell>
          <cell r="C161" t="str">
            <v>§µo ®Êt cÊp 3 r·nh tiÕp ®Þa</v>
          </cell>
          <cell r="D161" t="str">
            <v>m3</v>
          </cell>
          <cell r="E161">
            <v>4</v>
          </cell>
          <cell r="H161">
            <v>21926</v>
          </cell>
        </row>
        <row r="162">
          <cell r="B162" t="str">
            <v>03.3203</v>
          </cell>
          <cell r="C162" t="str">
            <v>LÊp ®Êt r·nh tiÕp ®Þa</v>
          </cell>
          <cell r="D162" t="str">
            <v>m3</v>
          </cell>
          <cell r="E162">
            <v>4</v>
          </cell>
          <cell r="H162">
            <v>10007</v>
          </cell>
        </row>
        <row r="182">
          <cell r="B182" t="str">
            <v>02.1443</v>
          </cell>
          <cell r="C182" t="str">
            <v>VËn chuyÓn d©y dÉn</v>
          </cell>
          <cell r="D182" t="str">
            <v>TÊn</v>
          </cell>
          <cell r="E182">
            <v>0.34369919999999998</v>
          </cell>
          <cell r="H182">
            <v>48749.399999999994</v>
          </cell>
        </row>
        <row r="189">
          <cell r="B189" t="str">
            <v>03.1113</v>
          </cell>
          <cell r="C189" t="str">
            <v>§µo ®Êt cÊp 3 ®é s©u &gt;1m; S &lt; 5m2</v>
          </cell>
          <cell r="D189" t="str">
            <v>m3</v>
          </cell>
          <cell r="E189">
            <v>3.3599999999999994</v>
          </cell>
          <cell r="H189">
            <v>24428</v>
          </cell>
        </row>
        <row r="220">
          <cell r="B220" t="str">
            <v>§g VC 36</v>
          </cell>
          <cell r="C220" t="str">
            <v>V/c Cét BT tõ NM BT chÌm lªn Ctr×nh</v>
          </cell>
          <cell r="D220" t="str">
            <v>TÊn</v>
          </cell>
          <cell r="E220">
            <v>0.22500000000000001</v>
          </cell>
          <cell r="H220">
            <v>7358</v>
          </cell>
          <cell r="I220">
            <v>239962.80000000002</v>
          </cell>
        </row>
        <row r="309">
          <cell r="B309" t="str">
            <v>02.2401</v>
          </cell>
          <cell r="C309" t="str">
            <v>Trung chuyÓn d©y, thÐp, PK...: 700 m</v>
          </cell>
          <cell r="D309" t="str">
            <v>TÊn</v>
          </cell>
          <cell r="E309">
            <v>3.2467334399999999</v>
          </cell>
          <cell r="H309">
            <v>15289.96</v>
          </cell>
          <cell r="I309">
            <v>84338.099999999991</v>
          </cell>
          <cell r="J309">
            <v>0</v>
          </cell>
          <cell r="K309">
            <v>0</v>
          </cell>
          <cell r="L309">
            <v>49642.424428262399</v>
          </cell>
          <cell r="M309">
            <v>273823.32953606395</v>
          </cell>
        </row>
        <row r="323">
          <cell r="B323" t="str">
            <v>03.3103</v>
          </cell>
          <cell r="C323" t="str">
            <v>§µo ®Êt cÊp 3 r·nh tiÕp ®Þa</v>
          </cell>
          <cell r="D323" t="str">
            <v>m3</v>
          </cell>
          <cell r="E323">
            <v>1.2000000000000002</v>
          </cell>
          <cell r="H323">
            <v>21296</v>
          </cell>
        </row>
        <row r="324">
          <cell r="B324" t="str">
            <v>03.3203</v>
          </cell>
          <cell r="C324" t="str">
            <v>LÊp ®Êt r·nh tiÕp ®Þa</v>
          </cell>
          <cell r="D324" t="str">
            <v>m3</v>
          </cell>
          <cell r="E324">
            <v>1.2000000000000002</v>
          </cell>
          <cell r="H324">
            <v>10007</v>
          </cell>
        </row>
        <row r="350">
          <cell r="B350" t="str">
            <v>04.9102</v>
          </cell>
          <cell r="C350" t="str">
            <v>L¾p ®Æt xµ trªn cét BTLT</v>
          </cell>
          <cell r="D350" t="str">
            <v>Kg</v>
          </cell>
          <cell r="E350">
            <v>68.53</v>
          </cell>
          <cell r="F350">
            <v>8500</v>
          </cell>
          <cell r="H350">
            <v>181.47</v>
          </cell>
        </row>
        <row r="370">
          <cell r="B370" t="str">
            <v>04.8102</v>
          </cell>
          <cell r="C370" t="str">
            <v>L¾p ®Æt gi¸ trªn cét BTLT</v>
          </cell>
          <cell r="D370" t="str">
            <v>Kg</v>
          </cell>
          <cell r="E370">
            <v>11.68</v>
          </cell>
          <cell r="F370">
            <v>8500</v>
          </cell>
          <cell r="H370">
            <v>155.58600000000001</v>
          </cell>
        </row>
        <row r="390">
          <cell r="B390" t="str">
            <v>04.8101</v>
          </cell>
          <cell r="C390" t="str">
            <v>L¾p ®Æt thang trªn cét BTLT</v>
          </cell>
          <cell r="D390" t="str">
            <v>Kg</v>
          </cell>
          <cell r="E390">
            <v>59.59</v>
          </cell>
          <cell r="F390">
            <v>8500</v>
          </cell>
          <cell r="H390">
            <v>171.14500000000001</v>
          </cell>
        </row>
        <row r="406">
          <cell r="B406" t="str">
            <v>§g VC 36</v>
          </cell>
          <cell r="C406" t="str">
            <v>V/c vËt t­ B mua tõ HN lªn Hµ Giang</v>
          </cell>
          <cell r="D406" t="str">
            <v>TÊn</v>
          </cell>
          <cell r="E406">
            <v>0.15108000000000002</v>
          </cell>
          <cell r="H406">
            <v>6033</v>
          </cell>
          <cell r="I406">
            <v>239962.80000000002</v>
          </cell>
        </row>
        <row r="431">
          <cell r="B431" t="str">
            <v>02.2601</v>
          </cell>
          <cell r="C431" t="str">
            <v>Trung chuyÓn ThiÕt bÞ: 1,5 Km</v>
          </cell>
          <cell r="D431" t="str">
            <v>TÊn</v>
          </cell>
          <cell r="E431">
            <v>4.0000000000000001E-3</v>
          </cell>
          <cell r="H431">
            <v>12546.659999999998</v>
          </cell>
          <cell r="I431">
            <v>84338.099999999991</v>
          </cell>
        </row>
        <row r="432">
          <cell r="B432" t="str">
            <v>§g VC 36</v>
          </cell>
          <cell r="C432" t="str">
            <v>VËn chuyÓn tõ kho ®Õn CTr×nh</v>
          </cell>
          <cell r="D432" t="str">
            <v>TÊn</v>
          </cell>
          <cell r="E432">
            <v>4.0000000000000001E-3</v>
          </cell>
          <cell r="H432">
            <v>11037</v>
          </cell>
          <cell r="I432">
            <v>40268.799999999996</v>
          </cell>
        </row>
      </sheetData>
      <sheetData sheetId="3" refreshError="1"/>
      <sheetData sheetId="4" refreshError="1">
        <row r="8">
          <cell r="B8" t="str">
            <v>02.1464</v>
          </cell>
          <cell r="C8" t="str">
            <v>V/c cét bª t«ng li t©m 12b</v>
          </cell>
          <cell r="D8" t="str">
            <v>TÊn</v>
          </cell>
          <cell r="E8">
            <v>1</v>
          </cell>
          <cell r="H8">
            <v>90972.200000000012</v>
          </cell>
        </row>
        <row r="25">
          <cell r="B25" t="str">
            <v>CT</v>
          </cell>
          <cell r="C25" t="str">
            <v>VËn chuyÓn  bª t«ng M50</v>
          </cell>
          <cell r="D25" t="str">
            <v>m3</v>
          </cell>
          <cell r="E25">
            <v>0.216</v>
          </cell>
          <cell r="H25">
            <v>92717.262667499992</v>
          </cell>
        </row>
        <row r="125">
          <cell r="B125" t="str">
            <v>CT</v>
          </cell>
          <cell r="C125" t="str">
            <v>VËn chuyÓn Bª t«ng M 100</v>
          </cell>
          <cell r="D125" t="str">
            <v>m3</v>
          </cell>
          <cell r="E125">
            <v>0.48</v>
          </cell>
          <cell r="H125">
            <v>92817.147648749989</v>
          </cell>
        </row>
        <row r="288">
          <cell r="B288" t="str">
            <v>02.1353</v>
          </cell>
          <cell r="C288" t="str">
            <v>VËn chuyÓn thÐp rêi 350 m; HS: 1,5</v>
          </cell>
          <cell r="D288" t="str">
            <v>TÊn</v>
          </cell>
          <cell r="E288">
            <v>6.8530000000000008E-2</v>
          </cell>
          <cell r="H288">
            <v>54311.774999999994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Dz22"/>
      <sheetName val="TH 22"/>
      <sheetName val="DT DZ 22 Kv"/>
      <sheetName val="DTchi tiet DZ 22 Kv"/>
      <sheetName val="Chiet tinh dz22"/>
      <sheetName val="Thi nghiem 22"/>
      <sheetName val="VC22"/>
      <sheetName val="DTtram "/>
      <sheetName val="DTTC tram "/>
      <sheetName val="Chiet tinh TB, VT"/>
      <sheetName val=" thi nghiemTBA"/>
      <sheetName val="VCVT"/>
      <sheetName val="bia"/>
      <sheetName val="trang bia"/>
      <sheetName val="TH tram"/>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DZ35"/>
      <sheetName val="DT DZ 35 Kv"/>
      <sheetName val="Chiet tinh dz35"/>
      <sheetName val="TN"/>
      <sheetName val="VC"/>
      <sheetName val="Sheet1"/>
      <sheetName val="Sheet2"/>
      <sheetName val="Sheet3"/>
      <sheetName val="4. COMMENT PP MEETING 04"/>
      <sheetName val="ĐÓNG GÓI"/>
    </sheetNames>
    <sheetDataSet>
      <sheetData sheetId="0"/>
      <sheetData sheetId="1"/>
      <sheetData sheetId="2" refreshError="1">
        <row r="3">
          <cell r="H3">
            <v>17.099999999999998</v>
          </cell>
        </row>
        <row r="4">
          <cell r="H4">
            <v>2</v>
          </cell>
        </row>
      </sheetData>
      <sheetData sheetId="3"/>
      <sheetData sheetId="4"/>
      <sheetData sheetId="5"/>
      <sheetData sheetId="6"/>
      <sheetData sheetId="7"/>
      <sheetData sheetId="8">
        <row r="4">
          <cell r="H4">
            <v>0</v>
          </cell>
        </row>
      </sheetData>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sheetName val="Sheet1"/>
      <sheetName val="TK"/>
      <sheetName val="LB"/>
      <sheetName val="HS"/>
    </sheetNames>
    <sheetDataSet>
      <sheetData sheetId="0" refreshError="1">
        <row r="5">
          <cell r="A5" t="str">
            <v>A</v>
          </cell>
          <cell r="B5" t="str">
            <v>No</v>
          </cell>
          <cell r="C5" t="str">
            <v>M/C</v>
          </cell>
          <cell r="D5" t="str">
            <v>Attachment</v>
          </cell>
          <cell r="E5" t="str">
            <v>Code</v>
          </cell>
          <cell r="F5" t="str">
            <v>Description</v>
          </cell>
          <cell r="H5" t="str">
            <v>Time</v>
          </cell>
          <cell r="I5" t="str">
            <v>Pcs/Hr</v>
          </cell>
          <cell r="J5" t="str">
            <v>Sewer</v>
          </cell>
          <cell r="K5" t="str">
            <v>70%</v>
          </cell>
        </row>
        <row r="6">
          <cell r="F6" t="str">
            <v>Nhóm LĐPT</v>
          </cell>
          <cell r="I6">
            <v>0</v>
          </cell>
          <cell r="J6">
            <v>0</v>
          </cell>
          <cell r="K6">
            <v>0</v>
          </cell>
        </row>
        <row r="7">
          <cell r="A7">
            <v>1</v>
          </cell>
          <cell r="C7" t="str">
            <v>ldpt</v>
          </cell>
          <cell r="D7" t="str">
            <v>1</v>
          </cell>
          <cell r="F7" t="str">
            <v>Bung hàng đánh số lô</v>
          </cell>
          <cell r="H7">
            <v>5</v>
          </cell>
          <cell r="I7">
            <v>720</v>
          </cell>
          <cell r="J7">
            <v>2.3478971008574927E-2</v>
          </cell>
          <cell r="K7">
            <v>503.99999999999994</v>
          </cell>
        </row>
        <row r="8">
          <cell r="A8">
            <v>2</v>
          </cell>
          <cell r="C8" t="str">
            <v>ldpt</v>
          </cell>
          <cell r="D8" t="str">
            <v>2</v>
          </cell>
          <cell r="F8" t="str">
            <v>Bóc chuyển BTP</v>
          </cell>
          <cell r="H8">
            <v>10</v>
          </cell>
          <cell r="I8">
            <v>360</v>
          </cell>
          <cell r="J8">
            <v>4.6957942017149853E-2</v>
          </cell>
          <cell r="K8">
            <v>251.99999999999997</v>
          </cell>
        </row>
        <row r="9">
          <cell r="A9">
            <v>3</v>
          </cell>
          <cell r="C9" t="str">
            <v>ldpt</v>
          </cell>
          <cell r="D9" t="str">
            <v>1</v>
          </cell>
          <cell r="F9" t="str">
            <v>Vẽ,lấy dấu túi xéo</v>
          </cell>
          <cell r="H9">
            <v>24</v>
          </cell>
          <cell r="I9">
            <v>150</v>
          </cell>
          <cell r="J9">
            <v>0.11269906084115966</v>
          </cell>
          <cell r="K9">
            <v>105</v>
          </cell>
        </row>
        <row r="10">
          <cell r="A10">
            <v>4</v>
          </cell>
          <cell r="C10" t="str">
            <v>ldpt</v>
          </cell>
          <cell r="D10" t="str">
            <v>2</v>
          </cell>
          <cell r="F10" t="str">
            <v>Gọt lộn nắp túi sườn</v>
          </cell>
          <cell r="H10">
            <v>30</v>
          </cell>
          <cell r="I10">
            <v>120</v>
          </cell>
          <cell r="J10">
            <v>0.14087382605144957</v>
          </cell>
          <cell r="K10">
            <v>84</v>
          </cell>
        </row>
        <row r="11">
          <cell r="A11">
            <v>5</v>
          </cell>
          <cell r="C11" t="str">
            <v>ldpt</v>
          </cell>
          <cell r="D11" t="str">
            <v>3</v>
          </cell>
          <cell r="F11" t="str">
            <v xml:space="preserve">Vẽ định hình cá tay </v>
          </cell>
          <cell r="H11">
            <v>10</v>
          </cell>
          <cell r="I11">
            <v>360</v>
          </cell>
          <cell r="J11">
            <v>4.6957942017149853E-2</v>
          </cell>
          <cell r="K11">
            <v>251.99999999999997</v>
          </cell>
        </row>
        <row r="12">
          <cell r="A12">
            <v>6</v>
          </cell>
          <cell r="C12" t="str">
            <v>ldpt</v>
          </cell>
          <cell r="D12" t="str">
            <v>2</v>
          </cell>
          <cell r="F12" t="str">
            <v>Xỏ 4 nút vào dây</v>
          </cell>
          <cell r="H12">
            <v>14</v>
          </cell>
          <cell r="I12">
            <v>21</v>
          </cell>
          <cell r="J12">
            <v>6.5741118824009806E-2</v>
          </cell>
          <cell r="K12">
            <v>14.7</v>
          </cell>
        </row>
        <row r="13">
          <cell r="A13">
            <v>7</v>
          </cell>
          <cell r="C13" t="str">
            <v>ldpt</v>
          </cell>
          <cell r="D13" t="str">
            <v>3</v>
          </cell>
          <cell r="F13" t="str">
            <v>Lấy dấu túi sườn lên thân</v>
          </cell>
          <cell r="H13">
            <v>65</v>
          </cell>
          <cell r="I13">
            <v>55.384615384615387</v>
          </cell>
          <cell r="J13">
            <v>0.30522662311147408</v>
          </cell>
          <cell r="K13">
            <v>38.769230769230766</v>
          </cell>
        </row>
        <row r="14">
          <cell r="A14">
            <v>8</v>
          </cell>
          <cell r="C14" t="str">
            <v>ldpt</v>
          </cell>
          <cell r="D14" t="str">
            <v>3</v>
          </cell>
          <cell r="F14" t="str">
            <v>Vẽ túi sườn TP + LD dây treo nút túi</v>
          </cell>
          <cell r="H14">
            <v>50</v>
          </cell>
          <cell r="I14">
            <v>40</v>
          </cell>
          <cell r="J14">
            <v>0.23478971008574928</v>
          </cell>
          <cell r="K14">
            <v>28</v>
          </cell>
        </row>
        <row r="15">
          <cell r="A15">
            <v>9</v>
          </cell>
          <cell r="C15" t="str">
            <v>ldpt</v>
          </cell>
          <cell r="D15" t="str">
            <v>2</v>
          </cell>
          <cell r="F15" t="str">
            <v>Gọt quay dê + lộn</v>
          </cell>
          <cell r="H15">
            <v>25</v>
          </cell>
          <cell r="I15">
            <v>144</v>
          </cell>
          <cell r="J15">
            <v>0.11739485504287464</v>
          </cell>
          <cell r="K15">
            <v>100.8</v>
          </cell>
        </row>
        <row r="16">
          <cell r="A16">
            <v>10</v>
          </cell>
          <cell r="C16" t="str">
            <v>ldpt</v>
          </cell>
          <cell r="D16" t="str">
            <v>1</v>
          </cell>
          <cell r="F16" t="str">
            <v xml:space="preserve">Ủi ép định hình passant </v>
          </cell>
          <cell r="H16">
            <v>30</v>
          </cell>
          <cell r="I16">
            <v>120</v>
          </cell>
          <cell r="J16">
            <v>0.14087382605144957</v>
          </cell>
          <cell r="K16">
            <v>84</v>
          </cell>
        </row>
        <row r="17">
          <cell r="A17">
            <v>11</v>
          </cell>
          <cell r="C17" t="str">
            <v>ldpt</v>
          </cell>
          <cell r="D17" t="str">
            <v>2</v>
          </cell>
          <cell r="F17" t="str">
            <v>Đo cắt 5 sợi passant</v>
          </cell>
          <cell r="H17">
            <v>25</v>
          </cell>
          <cell r="I17">
            <v>144</v>
          </cell>
          <cell r="J17">
            <v>0.11739485504287464</v>
          </cell>
          <cell r="K17">
            <v>100.8</v>
          </cell>
        </row>
        <row r="18">
          <cell r="A18">
            <v>12</v>
          </cell>
          <cell r="C18" t="str">
            <v>ldpt</v>
          </cell>
          <cell r="F18" t="str">
            <v>Vẽ định hình 5 pasant</v>
          </cell>
          <cell r="H18">
            <v>15</v>
          </cell>
          <cell r="I18">
            <v>240</v>
          </cell>
          <cell r="J18">
            <v>7.0436913025724787E-2</v>
          </cell>
          <cell r="K18">
            <v>168</v>
          </cell>
        </row>
        <row r="19">
          <cell r="A19">
            <v>13</v>
          </cell>
          <cell r="C19" t="str">
            <v>ldpt</v>
          </cell>
          <cell r="D19" t="str">
            <v>3</v>
          </cell>
          <cell r="F19" t="str">
            <v>Lấy dấu tra quay dê+pasant + lấy dấu tra lưng</v>
          </cell>
          <cell r="H19">
            <v>123</v>
          </cell>
          <cell r="I19">
            <v>29.26829268292683</v>
          </cell>
          <cell r="J19">
            <v>0.57758268681094327</v>
          </cell>
          <cell r="K19">
            <v>20.487804878048781</v>
          </cell>
        </row>
        <row r="20">
          <cell r="A20">
            <v>14</v>
          </cell>
          <cell r="C20" t="str">
            <v>ldpt</v>
          </cell>
          <cell r="D20" t="str">
            <v>2</v>
          </cell>
          <cell r="F20" t="str">
            <v>Lấy dấu túi xéo để cuốn sườn + got</v>
          </cell>
          <cell r="H20">
            <v>22</v>
          </cell>
          <cell r="I20">
            <v>163.63636363636363</v>
          </cell>
          <cell r="J20">
            <v>0.10330747243772968</v>
          </cell>
          <cell r="K20">
            <v>114.54545454545453</v>
          </cell>
        </row>
        <row r="21">
          <cell r="A21">
            <v>15</v>
          </cell>
          <cell r="C21" t="str">
            <v>ldpt</v>
          </cell>
          <cell r="D21" t="str">
            <v>1</v>
          </cell>
          <cell r="F21" t="str">
            <v>Cắt 2 dây luồn + hơ lửa 2 đầu</v>
          </cell>
          <cell r="H21">
            <v>26</v>
          </cell>
          <cell r="I21">
            <v>138.46153846153845</v>
          </cell>
          <cell r="J21">
            <v>0.12209064924458962</v>
          </cell>
          <cell r="K21">
            <v>96.923076923076906</v>
          </cell>
        </row>
        <row r="22">
          <cell r="A22">
            <v>16</v>
          </cell>
          <cell r="C22" t="str">
            <v>ldpt</v>
          </cell>
          <cell r="D22" t="str">
            <v>2</v>
          </cell>
          <cell r="F22" t="str">
            <v>Xỏ cục nhựa vào dây luồn + cột gút đầu dây</v>
          </cell>
          <cell r="H22">
            <v>70</v>
          </cell>
          <cell r="I22">
            <v>51.428571428571431</v>
          </cell>
          <cell r="J22">
            <v>0.32870559412004902</v>
          </cell>
          <cell r="K22">
            <v>36</v>
          </cell>
        </row>
        <row r="23">
          <cell r="A23">
            <v>17</v>
          </cell>
          <cell r="C23" t="str">
            <v>ldpt</v>
          </cell>
          <cell r="D23" t="str">
            <v>3</v>
          </cell>
          <cell r="F23" t="str">
            <v>Xỏ dây lai+lược 2 đầu dây vào cục nhựa</v>
          </cell>
          <cell r="H23">
            <v>30</v>
          </cell>
          <cell r="I23">
            <v>120</v>
          </cell>
          <cell r="J23">
            <v>0.14087382605144957</v>
          </cell>
          <cell r="K23">
            <v>84</v>
          </cell>
        </row>
        <row r="24">
          <cell r="A24">
            <v>18</v>
          </cell>
          <cell r="C24" t="str">
            <v>ldpt</v>
          </cell>
          <cell r="D24" t="str">
            <v>3</v>
          </cell>
          <cell r="F24" t="str">
            <v>Lộn hàng may lai</v>
          </cell>
          <cell r="H24">
            <v>20</v>
          </cell>
          <cell r="I24">
            <v>180</v>
          </cell>
          <cell r="J24">
            <v>9.3915884034299707E-2</v>
          </cell>
          <cell r="K24">
            <v>125.99999999999999</v>
          </cell>
        </row>
        <row r="25">
          <cell r="A25">
            <v>19</v>
          </cell>
          <cell r="C25" t="str">
            <v>ldpt</v>
          </cell>
          <cell r="D25" t="str">
            <v>4</v>
          </cell>
          <cell r="F25" t="str">
            <v xml:space="preserve">Cắt chỉ </v>
          </cell>
          <cell r="H25">
            <v>300</v>
          </cell>
          <cell r="I25">
            <v>12</v>
          </cell>
          <cell r="J25">
            <v>1.4087382605144958</v>
          </cell>
          <cell r="K25">
            <v>8.3999999999999986</v>
          </cell>
        </row>
        <row r="26">
          <cell r="F26" t="str">
            <v>Nhóm may rời</v>
          </cell>
          <cell r="I26">
            <v>0</v>
          </cell>
          <cell r="J26">
            <v>0</v>
          </cell>
          <cell r="K26">
            <v>0</v>
          </cell>
        </row>
        <row r="27">
          <cell r="A27">
            <v>20</v>
          </cell>
          <cell r="C27" t="str">
            <v>1K</v>
          </cell>
          <cell r="F27" t="str">
            <v>Nối dây treo</v>
          </cell>
          <cell r="G27">
            <v>1</v>
          </cell>
          <cell r="H27">
            <v>5</v>
          </cell>
          <cell r="I27">
            <v>720</v>
          </cell>
          <cell r="J27">
            <v>2.3478971008574927E-2</v>
          </cell>
          <cell r="K27">
            <v>503.99999999999994</v>
          </cell>
        </row>
        <row r="28">
          <cell r="A28">
            <v>21</v>
          </cell>
          <cell r="C28" t="str">
            <v>1K</v>
          </cell>
          <cell r="D28" t="str">
            <v>cử</v>
          </cell>
          <cell r="F28" t="str">
            <v>Chạy cử dây treo</v>
          </cell>
          <cell r="G28">
            <v>2</v>
          </cell>
          <cell r="H28">
            <v>20</v>
          </cell>
          <cell r="I28">
            <v>180</v>
          </cell>
          <cell r="J28">
            <v>9.3915884034299707E-2</v>
          </cell>
          <cell r="K28">
            <v>125.99999999999999</v>
          </cell>
        </row>
        <row r="29">
          <cell r="A29">
            <v>22</v>
          </cell>
          <cell r="C29" t="str">
            <v>1K</v>
          </cell>
          <cell r="F29" t="str">
            <v>May lộn baget nút</v>
          </cell>
          <cell r="G29">
            <v>1</v>
          </cell>
          <cell r="H29">
            <v>40</v>
          </cell>
          <cell r="I29">
            <v>90</v>
          </cell>
          <cell r="J29">
            <v>0.18783176806859941</v>
          </cell>
          <cell r="K29">
            <v>62.999999999999993</v>
          </cell>
        </row>
        <row r="30">
          <cell r="A30">
            <v>23</v>
          </cell>
          <cell r="C30" t="str">
            <v>VS3C</v>
          </cell>
          <cell r="F30" t="str">
            <v>Vắt sổ baget nút</v>
          </cell>
          <cell r="G30">
            <v>2</v>
          </cell>
          <cell r="H30">
            <v>60</v>
          </cell>
          <cell r="I30">
            <v>60</v>
          </cell>
          <cell r="J30">
            <v>0.28174765210289915</v>
          </cell>
          <cell r="K30">
            <v>42</v>
          </cell>
        </row>
        <row r="31">
          <cell r="A31">
            <v>24</v>
          </cell>
          <cell r="C31" t="str">
            <v>1K</v>
          </cell>
          <cell r="F31" t="str">
            <v>Định hình DK vào baget nút</v>
          </cell>
          <cell r="G31">
            <v>3</v>
          </cell>
          <cell r="H31">
            <v>30</v>
          </cell>
          <cell r="I31">
            <v>120</v>
          </cell>
          <cell r="J31">
            <v>0.14087382605144957</v>
          </cell>
          <cell r="K31">
            <v>84</v>
          </cell>
        </row>
        <row r="32">
          <cell r="A32">
            <v>25</v>
          </cell>
          <cell r="C32" t="str">
            <v>2K</v>
          </cell>
          <cell r="D32" t="str">
            <v>3/4</v>
          </cell>
          <cell r="F32" t="str">
            <v>May pasant x 5</v>
          </cell>
          <cell r="G32">
            <v>2</v>
          </cell>
          <cell r="H32">
            <v>90</v>
          </cell>
          <cell r="I32">
            <v>40</v>
          </cell>
          <cell r="J32">
            <v>0.4226214781543487</v>
          </cell>
          <cell r="K32">
            <v>28</v>
          </cell>
        </row>
        <row r="33">
          <cell r="A33">
            <v>26</v>
          </cell>
          <cell r="C33" t="str">
            <v>1K</v>
          </cell>
          <cell r="F33" t="str">
            <v>Quay rập quay dê</v>
          </cell>
          <cell r="G33">
            <v>1</v>
          </cell>
          <cell r="H33">
            <v>20</v>
          </cell>
          <cell r="I33">
            <v>180</v>
          </cell>
          <cell r="J33">
            <v>9.3915884034299707E-2</v>
          </cell>
          <cell r="K33">
            <v>125.99999999999999</v>
          </cell>
        </row>
        <row r="34">
          <cell r="A34">
            <v>27</v>
          </cell>
          <cell r="C34" t="str">
            <v>1K</v>
          </cell>
          <cell r="F34" t="str">
            <v>Quay rập nắp túi sườn x 2</v>
          </cell>
          <cell r="G34">
            <v>1</v>
          </cell>
          <cell r="H34">
            <v>40</v>
          </cell>
          <cell r="I34">
            <v>90</v>
          </cell>
          <cell r="J34">
            <v>0.18783176806859941</v>
          </cell>
          <cell r="K34">
            <v>62.999999999999993</v>
          </cell>
        </row>
        <row r="35">
          <cell r="A35">
            <v>28</v>
          </cell>
          <cell r="C35" t="str">
            <v>1K</v>
          </cell>
          <cell r="F35" t="str">
            <v>Diểu quay dê</v>
          </cell>
          <cell r="G35">
            <v>2</v>
          </cell>
          <cell r="H35">
            <v>45</v>
          </cell>
          <cell r="I35">
            <v>80</v>
          </cell>
          <cell r="J35">
            <v>0.21131073907717435</v>
          </cell>
          <cell r="K35">
            <v>56</v>
          </cell>
        </row>
        <row r="36">
          <cell r="A36">
            <v>29</v>
          </cell>
          <cell r="C36" t="str">
            <v>1K</v>
          </cell>
          <cell r="F36" t="str">
            <v>Diểu nắp túi sườn</v>
          </cell>
          <cell r="G36">
            <v>2</v>
          </cell>
          <cell r="H36">
            <v>66</v>
          </cell>
          <cell r="I36">
            <v>54.545454545454547</v>
          </cell>
          <cell r="J36">
            <v>0.30992241731318904</v>
          </cell>
          <cell r="K36">
            <v>38.18181818181818</v>
          </cell>
        </row>
        <row r="37">
          <cell r="A37">
            <v>30</v>
          </cell>
          <cell r="C37" t="str">
            <v>EBH</v>
          </cell>
          <cell r="F37" t="str">
            <v>Khuy phượng nắp túi sườn x 4</v>
          </cell>
          <cell r="G37">
            <v>3</v>
          </cell>
          <cell r="H37">
            <v>48</v>
          </cell>
          <cell r="I37">
            <v>75</v>
          </cell>
          <cell r="J37">
            <v>0.22539812168231932</v>
          </cell>
          <cell r="K37">
            <v>52.5</v>
          </cell>
        </row>
        <row r="38">
          <cell r="A38">
            <v>31</v>
          </cell>
          <cell r="C38" t="str">
            <v>VS3C</v>
          </cell>
          <cell r="F38" t="str">
            <v>Vắt sổ 3 miệng túi trước + 2 miệng túi sau</v>
          </cell>
          <cell r="G38">
            <v>3</v>
          </cell>
          <cell r="H38">
            <v>40</v>
          </cell>
          <cell r="I38">
            <v>90</v>
          </cell>
          <cell r="J38">
            <v>0.18783176806859941</v>
          </cell>
          <cell r="K38">
            <v>62.999999999999993</v>
          </cell>
        </row>
        <row r="39">
          <cell r="A39">
            <v>32</v>
          </cell>
          <cell r="C39" t="str">
            <v>1K</v>
          </cell>
          <cell r="F39" t="str">
            <v xml:space="preserve">May pen túi trước trên + may băng nhung </v>
          </cell>
          <cell r="G39">
            <v>2</v>
          </cell>
          <cell r="H39">
            <v>109</v>
          </cell>
          <cell r="I39">
            <v>33.027522935779814</v>
          </cell>
          <cell r="J39">
            <v>0.51184156798693348</v>
          </cell>
          <cell r="K39">
            <v>23.11926605504587</v>
          </cell>
        </row>
        <row r="40">
          <cell r="A40">
            <v>33</v>
          </cell>
          <cell r="C40" t="str">
            <v>2K</v>
          </cell>
          <cell r="F40" t="str">
            <v xml:space="preserve">Gấp may 5 miệng túi </v>
          </cell>
          <cell r="G40">
            <v>4</v>
          </cell>
          <cell r="H40">
            <v>125</v>
          </cell>
          <cell r="I40">
            <v>28.8</v>
          </cell>
          <cell r="J40">
            <v>0.58697427521437318</v>
          </cell>
          <cell r="K40">
            <v>20.16</v>
          </cell>
        </row>
        <row r="41">
          <cell r="A41">
            <v>34</v>
          </cell>
          <cell r="C41" t="str">
            <v>1K</v>
          </cell>
          <cell r="D41" t="str">
            <v>cử</v>
          </cell>
          <cell r="F41" t="str">
            <v>Chạy dây nút túi gối</v>
          </cell>
          <cell r="H41">
            <v>10</v>
          </cell>
          <cell r="I41">
            <v>360</v>
          </cell>
          <cell r="J41">
            <v>4.6957942017149853E-2</v>
          </cell>
          <cell r="K41">
            <v>251.99999999999997</v>
          </cell>
        </row>
        <row r="42">
          <cell r="A42">
            <v>35</v>
          </cell>
          <cell r="C42" t="str">
            <v>1K</v>
          </cell>
          <cell r="F42" t="str">
            <v>May túi gối x 2</v>
          </cell>
          <cell r="H42">
            <v>210</v>
          </cell>
          <cell r="I42">
            <v>17.142857142857142</v>
          </cell>
          <cell r="J42">
            <v>0.98611678236014699</v>
          </cell>
          <cell r="K42">
            <v>11.999999999999998</v>
          </cell>
        </row>
        <row r="43">
          <cell r="A43">
            <v>36</v>
          </cell>
          <cell r="C43" t="str">
            <v>1K</v>
          </cell>
          <cell r="F43" t="str">
            <v>Gắn gai vào quay dê</v>
          </cell>
          <cell r="H43">
            <v>32</v>
          </cell>
          <cell r="I43">
            <v>112.5</v>
          </cell>
          <cell r="J43">
            <v>0.15026541445487954</v>
          </cell>
          <cell r="K43">
            <v>78.75</v>
          </cell>
        </row>
        <row r="44">
          <cell r="A44">
            <v>37</v>
          </cell>
          <cell r="C44" t="str">
            <v>1K</v>
          </cell>
          <cell r="F44" t="str">
            <v>May dây nút vào túi gối x2</v>
          </cell>
          <cell r="H44">
            <v>30</v>
          </cell>
          <cell r="I44">
            <v>120</v>
          </cell>
          <cell r="J44">
            <v>0.14087382605144957</v>
          </cell>
          <cell r="K44">
            <v>84</v>
          </cell>
        </row>
        <row r="45">
          <cell r="A45">
            <v>38</v>
          </cell>
          <cell r="C45" t="str">
            <v>1K</v>
          </cell>
          <cell r="F45" t="str">
            <v>May nhãn vào lót túi trong</v>
          </cell>
          <cell r="H45">
            <v>45</v>
          </cell>
          <cell r="I45">
            <v>80</v>
          </cell>
          <cell r="J45">
            <v>0.21131073907717435</v>
          </cell>
          <cell r="K45">
            <v>56</v>
          </cell>
        </row>
        <row r="46">
          <cell r="A46">
            <v>39</v>
          </cell>
          <cell r="C46" t="str">
            <v>1K</v>
          </cell>
          <cell r="F46" t="str">
            <v>Gấp may đầu dây dệt</v>
          </cell>
          <cell r="H46">
            <v>40</v>
          </cell>
          <cell r="I46">
            <v>90</v>
          </cell>
          <cell r="J46">
            <v>0.18783176806859941</v>
          </cell>
          <cell r="K46">
            <v>62.999999999999993</v>
          </cell>
        </row>
        <row r="47">
          <cell r="F47" t="str">
            <v>Nhóm thân trước</v>
          </cell>
          <cell r="I47">
            <v>0</v>
          </cell>
          <cell r="J47">
            <v>0</v>
          </cell>
          <cell r="K47">
            <v>0</v>
          </cell>
        </row>
        <row r="48">
          <cell r="A48">
            <v>40</v>
          </cell>
          <cell r="C48" t="str">
            <v>2K</v>
          </cell>
          <cell r="F48" t="str">
            <v xml:space="preserve">Đóng túi thân trước trên </v>
          </cell>
          <cell r="H48">
            <v>75</v>
          </cell>
          <cell r="I48">
            <v>48</v>
          </cell>
          <cell r="J48">
            <v>0.35218456512862395</v>
          </cell>
          <cell r="K48">
            <v>33.599999999999994</v>
          </cell>
        </row>
        <row r="49">
          <cell r="A49">
            <v>41</v>
          </cell>
          <cell r="C49" t="str">
            <v>2K</v>
          </cell>
          <cell r="F49" t="str">
            <v>Gấp may miệng túi xéo kẹp thân</v>
          </cell>
          <cell r="H49">
            <v>102</v>
          </cell>
          <cell r="I49">
            <v>35.294117647058826</v>
          </cell>
          <cell r="J49">
            <v>0.47897100857492853</v>
          </cell>
          <cell r="K49">
            <v>24.705882352941178</v>
          </cell>
        </row>
        <row r="50">
          <cell r="A50">
            <v>42</v>
          </cell>
          <cell r="C50" t="str">
            <v>1K</v>
          </cell>
          <cell r="F50" t="str">
            <v>Lấy dấu khóa miệng túi xéo 1 đoạn</v>
          </cell>
          <cell r="H50">
            <v>48</v>
          </cell>
          <cell r="I50">
            <v>75</v>
          </cell>
          <cell r="J50">
            <v>0.22539812168231932</v>
          </cell>
          <cell r="K50">
            <v>52.5</v>
          </cell>
        </row>
        <row r="51">
          <cell r="A51">
            <v>43</v>
          </cell>
          <cell r="C51" t="str">
            <v>1K</v>
          </cell>
          <cell r="F51" t="str">
            <v>Khóa lót túi cạnh lưng ,cạnh sườn</v>
          </cell>
          <cell r="H51">
            <v>32</v>
          </cell>
          <cell r="I51">
            <v>112.5</v>
          </cell>
          <cell r="J51">
            <v>0.15026541445487954</v>
          </cell>
          <cell r="K51">
            <v>78.75</v>
          </cell>
        </row>
        <row r="52">
          <cell r="A52">
            <v>44</v>
          </cell>
          <cell r="C52" t="str">
            <v>Bọ</v>
          </cell>
          <cell r="F52" t="str">
            <v>Bọ túi xéo x2</v>
          </cell>
          <cell r="H52">
            <v>10</v>
          </cell>
          <cell r="I52">
            <v>360</v>
          </cell>
          <cell r="J52">
            <v>4.6957942017149853E-2</v>
          </cell>
          <cell r="K52">
            <v>251.99999999999997</v>
          </cell>
        </row>
        <row r="53">
          <cell r="A53">
            <v>45</v>
          </cell>
          <cell r="C53" t="str">
            <v>VS5C</v>
          </cell>
          <cell r="F53" t="str">
            <v>Vắt sổ 5 chỉ bao túi</v>
          </cell>
          <cell r="H53">
            <v>48</v>
          </cell>
          <cell r="I53">
            <v>75</v>
          </cell>
          <cell r="J53">
            <v>0.22539812168231932</v>
          </cell>
          <cell r="K53">
            <v>52.5</v>
          </cell>
        </row>
        <row r="54">
          <cell r="F54" t="str">
            <v>Nhóm thân sau</v>
          </cell>
          <cell r="I54">
            <v>0</v>
          </cell>
          <cell r="J54">
            <v>0</v>
          </cell>
          <cell r="K54">
            <v>0</v>
          </cell>
        </row>
        <row r="55">
          <cell r="A55">
            <v>46</v>
          </cell>
          <cell r="C55" t="str">
            <v>2K</v>
          </cell>
          <cell r="F55" t="str">
            <v>Đóng túi thân sau x2</v>
          </cell>
          <cell r="H55">
            <v>150</v>
          </cell>
          <cell r="I55">
            <v>24</v>
          </cell>
          <cell r="J55">
            <v>0.7043691302572479</v>
          </cell>
          <cell r="K55">
            <v>16.799999999999997</v>
          </cell>
        </row>
        <row r="56">
          <cell r="A56">
            <v>47</v>
          </cell>
          <cell r="C56" t="str">
            <v>2K</v>
          </cell>
          <cell r="F56" t="str">
            <v>Đóng bọ túi sau x4</v>
          </cell>
          <cell r="H56">
            <v>20</v>
          </cell>
          <cell r="I56">
            <v>180</v>
          </cell>
          <cell r="J56">
            <v>9.3915884034299707E-2</v>
          </cell>
          <cell r="K56">
            <v>125.99999999999999</v>
          </cell>
        </row>
        <row r="57">
          <cell r="C57" t="str">
            <v>Bọ</v>
          </cell>
          <cell r="F57" t="str">
            <v>Lắp ráp</v>
          </cell>
          <cell r="I57">
            <v>0</v>
          </cell>
          <cell r="J57">
            <v>0</v>
          </cell>
          <cell r="K57">
            <v>0</v>
          </cell>
        </row>
        <row r="58">
          <cell r="A58">
            <v>48</v>
          </cell>
          <cell r="C58" t="str">
            <v>2K</v>
          </cell>
          <cell r="F58" t="str">
            <v>Diểu baget nút 2K</v>
          </cell>
          <cell r="H58">
            <v>40</v>
          </cell>
          <cell r="I58">
            <v>90</v>
          </cell>
          <cell r="J58">
            <v>0.18783176806859941</v>
          </cell>
          <cell r="K58">
            <v>62.999999999999993</v>
          </cell>
        </row>
        <row r="59">
          <cell r="A59">
            <v>49</v>
          </cell>
          <cell r="C59" t="str">
            <v>2K</v>
          </cell>
          <cell r="F59" t="str">
            <v>Chắp baget khuy diểu hoàn chỉnh</v>
          </cell>
          <cell r="H59">
            <v>90</v>
          </cell>
          <cell r="I59">
            <v>40</v>
          </cell>
          <cell r="J59">
            <v>0.4226214781543487</v>
          </cell>
          <cell r="K59">
            <v>28</v>
          </cell>
        </row>
        <row r="60">
          <cell r="A60">
            <v>50</v>
          </cell>
          <cell r="C60" t="str">
            <v>1K</v>
          </cell>
          <cell r="F60" t="str">
            <v>Lược DK vào baget khuy</v>
          </cell>
          <cell r="H60">
            <v>45</v>
          </cell>
          <cell r="I60">
            <v>80</v>
          </cell>
          <cell r="J60">
            <v>0.21131073907717435</v>
          </cell>
          <cell r="K60">
            <v>56</v>
          </cell>
        </row>
        <row r="61">
          <cell r="A61">
            <v>51</v>
          </cell>
          <cell r="C61" t="str">
            <v>2K</v>
          </cell>
          <cell r="F61" t="str">
            <v>Kẹp diểu đáy trước</v>
          </cell>
          <cell r="H61">
            <v>75</v>
          </cell>
          <cell r="I61">
            <v>48</v>
          </cell>
          <cell r="J61">
            <v>0.35218456512862395</v>
          </cell>
          <cell r="K61">
            <v>33.599999999999994</v>
          </cell>
        </row>
        <row r="62">
          <cell r="A62">
            <v>52</v>
          </cell>
          <cell r="C62" t="str">
            <v>FOA</v>
          </cell>
          <cell r="F62" t="str">
            <v>Cuốn sườn ngoài</v>
          </cell>
          <cell r="H62">
            <v>115</v>
          </cell>
          <cell r="I62">
            <v>31.304347826086957</v>
          </cell>
          <cell r="J62">
            <v>0.54001633319722331</v>
          </cell>
          <cell r="K62">
            <v>21.913043478260867</v>
          </cell>
        </row>
        <row r="63">
          <cell r="A63">
            <v>53</v>
          </cell>
          <cell r="C63" t="str">
            <v>FOA</v>
          </cell>
          <cell r="F63" t="str">
            <v>Cuốn đáy sau</v>
          </cell>
          <cell r="H63">
            <v>41</v>
          </cell>
          <cell r="I63">
            <v>87.804878048780495</v>
          </cell>
          <cell r="J63">
            <v>0.19252756227031442</v>
          </cell>
          <cell r="K63">
            <v>61.463414634146339</v>
          </cell>
        </row>
        <row r="64">
          <cell r="A64">
            <v>54</v>
          </cell>
          <cell r="C64" t="str">
            <v>1K</v>
          </cell>
          <cell r="F64" t="str">
            <v>Đóng dây tape túi sườn</v>
          </cell>
          <cell r="H64">
            <v>30</v>
          </cell>
          <cell r="I64">
            <v>120</v>
          </cell>
          <cell r="J64">
            <v>0.14087382605144957</v>
          </cell>
          <cell r="K64">
            <v>84</v>
          </cell>
        </row>
        <row r="65">
          <cell r="A65">
            <v>55</v>
          </cell>
          <cell r="C65" t="str">
            <v>1K</v>
          </cell>
          <cell r="F65" t="str">
            <v>Đóng túi hộp gối</v>
          </cell>
          <cell r="H65">
            <v>250</v>
          </cell>
          <cell r="I65">
            <v>14.4</v>
          </cell>
          <cell r="J65">
            <v>1.1739485504287464</v>
          </cell>
          <cell r="K65">
            <v>10.08</v>
          </cell>
        </row>
        <row r="66">
          <cell r="A66">
            <v>56</v>
          </cell>
          <cell r="C66" t="str">
            <v>1K</v>
          </cell>
          <cell r="F66" t="str">
            <v>Đóng nắp túi hộp gối</v>
          </cell>
          <cell r="H66">
            <v>220</v>
          </cell>
          <cell r="I66">
            <v>16.363636363636363</v>
          </cell>
          <cell r="J66">
            <v>1.0330747243772969</v>
          </cell>
          <cell r="K66">
            <v>11.454545454545453</v>
          </cell>
        </row>
        <row r="67">
          <cell r="A67">
            <v>57</v>
          </cell>
          <cell r="C67" t="str">
            <v>VS5C</v>
          </cell>
          <cell r="F67" t="str">
            <v>Ráp sườn trong</v>
          </cell>
          <cell r="H67">
            <v>80</v>
          </cell>
          <cell r="I67">
            <v>45</v>
          </cell>
          <cell r="J67">
            <v>0.37566353613719883</v>
          </cell>
          <cell r="K67">
            <v>31.499999999999996</v>
          </cell>
        </row>
        <row r="68">
          <cell r="A68">
            <v>58</v>
          </cell>
          <cell r="C68" t="str">
            <v>Máy khuy</v>
          </cell>
          <cell r="F68" t="str">
            <v>Khuy lai</v>
          </cell>
          <cell r="H68">
            <v>20</v>
          </cell>
          <cell r="I68">
            <v>180</v>
          </cell>
          <cell r="J68">
            <v>9.3915884034299707E-2</v>
          </cell>
          <cell r="K68">
            <v>125.99999999999999</v>
          </cell>
        </row>
        <row r="69">
          <cell r="A69">
            <v>59</v>
          </cell>
          <cell r="C69" t="str">
            <v>1K</v>
          </cell>
          <cell r="F69" t="str">
            <v>Tra lưng + kẹp pasant ,quay dê</v>
          </cell>
          <cell r="H69">
            <v>125</v>
          </cell>
          <cell r="I69">
            <v>28.8</v>
          </cell>
          <cell r="J69">
            <v>0.58697427521437318</v>
          </cell>
          <cell r="K69">
            <v>20.16</v>
          </cell>
        </row>
        <row r="70">
          <cell r="A70">
            <v>60</v>
          </cell>
          <cell r="C70" t="str">
            <v>2K</v>
          </cell>
          <cell r="F70" t="str">
            <v>Diểu 2k lưng cạnh trên -dưới kẹp dây treo</v>
          </cell>
          <cell r="H70">
            <v>130</v>
          </cell>
          <cell r="I70">
            <v>27.692307692307693</v>
          </cell>
          <cell r="J70">
            <v>0.61045324622294816</v>
          </cell>
          <cell r="K70">
            <v>19.384615384615383</v>
          </cell>
        </row>
        <row r="71">
          <cell r="A71">
            <v>61</v>
          </cell>
          <cell r="C71" t="str">
            <v>1K</v>
          </cell>
          <cell r="F71" t="str">
            <v>Gập gọt -diểu xung quanh đầu lưng</v>
          </cell>
          <cell r="H71">
            <v>122</v>
          </cell>
          <cell r="I71">
            <v>29.508196721311474</v>
          </cell>
          <cell r="J71">
            <v>0.5728868926092282</v>
          </cell>
          <cell r="K71">
            <v>20.655737704918032</v>
          </cell>
        </row>
        <row r="72">
          <cell r="A72">
            <v>62</v>
          </cell>
          <cell r="C72" t="str">
            <v>Bọ</v>
          </cell>
          <cell r="F72" t="str">
            <v>Khóa pasant đầu dưới 2 đường song song</v>
          </cell>
          <cell r="H72">
            <v>140</v>
          </cell>
          <cell r="I72">
            <v>25.714285714285715</v>
          </cell>
          <cell r="J72">
            <v>0.65741118824009803</v>
          </cell>
          <cell r="K72">
            <v>18</v>
          </cell>
        </row>
        <row r="73">
          <cell r="A73">
            <v>63</v>
          </cell>
          <cell r="C73" t="str">
            <v>Bọ</v>
          </cell>
          <cell r="F73" t="str">
            <v>Bọ pasant</v>
          </cell>
          <cell r="H73">
            <v>50</v>
          </cell>
          <cell r="I73">
            <v>72</v>
          </cell>
          <cell r="J73">
            <v>0.23478971008574928</v>
          </cell>
          <cell r="K73">
            <v>50.4</v>
          </cell>
        </row>
        <row r="74">
          <cell r="A74">
            <v>64</v>
          </cell>
          <cell r="C74" t="str">
            <v>1K</v>
          </cell>
          <cell r="F74" t="str">
            <v>May cuộn lai+gọt lai +cặp dây luồn</v>
          </cell>
          <cell r="H74">
            <v>145</v>
          </cell>
          <cell r="I74">
            <v>24.827586206896552</v>
          </cell>
          <cell r="J74">
            <v>0.68089015924867291</v>
          </cell>
          <cell r="K74">
            <v>17.379310344827584</v>
          </cell>
        </row>
        <row r="75">
          <cell r="A75">
            <v>65</v>
          </cell>
          <cell r="C75" t="str">
            <v>Bọ</v>
          </cell>
          <cell r="F75" t="str">
            <v>Đóng 2 bọ dây lai</v>
          </cell>
          <cell r="H75">
            <v>10</v>
          </cell>
          <cell r="I75">
            <v>360</v>
          </cell>
          <cell r="J75">
            <v>4.6957942017149853E-2</v>
          </cell>
          <cell r="K75">
            <v>251.99999999999997</v>
          </cell>
        </row>
        <row r="76">
          <cell r="A76">
            <v>66</v>
          </cell>
          <cell r="C76" t="str">
            <v>Máy nút</v>
          </cell>
          <cell r="F76" t="str">
            <v>Đóng nút đầu lưng</v>
          </cell>
          <cell r="H76">
            <v>10</v>
          </cell>
          <cell r="I76">
            <v>360</v>
          </cell>
          <cell r="J76">
            <v>4.6957942017149853E-2</v>
          </cell>
          <cell r="K76">
            <v>251.99999999999997</v>
          </cell>
        </row>
        <row r="77">
          <cell r="A77">
            <v>67</v>
          </cell>
          <cell r="C77" t="str">
            <v>máy khuy</v>
          </cell>
          <cell r="F77" t="str">
            <v>Khuy phượng lưng x1</v>
          </cell>
          <cell r="H77">
            <v>12</v>
          </cell>
          <cell r="I77">
            <v>300</v>
          </cell>
          <cell r="J77">
            <v>5.634953042057983E-2</v>
          </cell>
          <cell r="K77">
            <v>210</v>
          </cell>
        </row>
        <row r="78">
          <cell r="A78">
            <v>68</v>
          </cell>
          <cell r="C78" t="str">
            <v>máy bọ</v>
          </cell>
          <cell r="F78" t="str">
            <v>Đóng bọ túi gối x16</v>
          </cell>
          <cell r="H78">
            <v>80</v>
          </cell>
          <cell r="I78">
            <v>45</v>
          </cell>
          <cell r="J78">
            <v>0.37566353613719883</v>
          </cell>
          <cell r="K78">
            <v>31.499999999999996</v>
          </cell>
        </row>
        <row r="79">
          <cell r="A79">
            <v>69</v>
          </cell>
          <cell r="C79" t="str">
            <v>máy bọ</v>
          </cell>
          <cell r="F79" t="str">
            <v>Đóng bọ dây treo nút x8</v>
          </cell>
          <cell r="H79">
            <v>40</v>
          </cell>
          <cell r="I79">
            <v>90</v>
          </cell>
          <cell r="J79">
            <v>0.18783176806859941</v>
          </cell>
          <cell r="K79">
            <v>62.999999999999993</v>
          </cell>
        </row>
        <row r="80">
          <cell r="A80">
            <v>70</v>
          </cell>
          <cell r="C80" t="str">
            <v>máy bọ</v>
          </cell>
          <cell r="F80" t="str">
            <v>Đóng bọ túi xéo x 4</v>
          </cell>
          <cell r="H80">
            <v>20</v>
          </cell>
          <cell r="I80">
            <v>180</v>
          </cell>
          <cell r="J80">
            <v>9.3915884034299707E-2</v>
          </cell>
          <cell r="K80">
            <v>125.99999999999999</v>
          </cell>
        </row>
        <row r="81">
          <cell r="A81">
            <v>71</v>
          </cell>
          <cell r="C81" t="str">
            <v>VS3C</v>
          </cell>
          <cell r="F81" t="str">
            <v>Vắt sổ đáy trước</v>
          </cell>
          <cell r="H81">
            <v>22</v>
          </cell>
          <cell r="I81">
            <v>163.63636363636363</v>
          </cell>
          <cell r="J81">
            <v>0.10330747243772968</v>
          </cell>
          <cell r="K81">
            <v>114.54545454545453</v>
          </cell>
        </row>
        <row r="82">
          <cell r="A82">
            <v>72</v>
          </cell>
          <cell r="C82" t="str">
            <v>1K</v>
          </cell>
          <cell r="F82" t="str">
            <v>Lấy dấu gắn dây bố vào lưng</v>
          </cell>
          <cell r="H82">
            <v>132</v>
          </cell>
          <cell r="I82">
            <v>27.272727272727273</v>
          </cell>
          <cell r="J82">
            <v>0.61984483462637807</v>
          </cell>
          <cell r="K82">
            <v>19.09090909090909</v>
          </cell>
        </row>
        <row r="83">
          <cell r="A83">
            <v>73</v>
          </cell>
          <cell r="C83" t="str">
            <v>Máy bọ</v>
          </cell>
          <cell r="F83" t="str">
            <v>Đóng 4 bọ dây luồn</v>
          </cell>
          <cell r="H83">
            <v>20</v>
          </cell>
          <cell r="I83">
            <v>180</v>
          </cell>
          <cell r="J83">
            <v>9.3915884034299707E-2</v>
          </cell>
          <cell r="K83">
            <v>125.99999999999999</v>
          </cell>
        </row>
        <row r="85">
          <cell r="F85" t="str">
            <v>VỆ SINH CÔNG NGHIỆP</v>
          </cell>
        </row>
        <row r="86">
          <cell r="A86">
            <v>74</v>
          </cell>
          <cell r="C86" t="str">
            <v>KIỂM HÓA</v>
          </cell>
          <cell r="F86" t="str">
            <v>Kiểm hóa</v>
          </cell>
          <cell r="H86">
            <v>250</v>
          </cell>
          <cell r="I86">
            <v>14.4</v>
          </cell>
          <cell r="J86">
            <v>1.1739485504287464</v>
          </cell>
          <cell r="K86">
            <v>10.08</v>
          </cell>
        </row>
        <row r="87">
          <cell r="A87">
            <v>75</v>
          </cell>
          <cell r="C87" t="str">
            <v>KIỂM HÓA</v>
          </cell>
          <cell r="F87" t="str">
            <v>Tẩy hàng</v>
          </cell>
          <cell r="H87">
            <v>100</v>
          </cell>
          <cell r="I87">
            <v>36</v>
          </cell>
          <cell r="J87">
            <v>0.46957942017149856</v>
          </cell>
          <cell r="K87">
            <v>25.2</v>
          </cell>
        </row>
        <row r="88">
          <cell r="A88">
            <v>76</v>
          </cell>
          <cell r="C88" t="str">
            <v>BK</v>
          </cell>
          <cell r="I88">
            <v>0</v>
          </cell>
          <cell r="J88">
            <v>0</v>
          </cell>
          <cell r="K88">
            <v>0</v>
          </cell>
        </row>
      </sheetData>
      <sheetData sheetId="1" refreshError="1"/>
      <sheetData sheetId="2" refreshError="1">
        <row r="1">
          <cell r="A1" t="str">
            <v>SƠ ĐỒ THIẾT KẾ CHUYỀN 1A</v>
          </cell>
        </row>
        <row r="2">
          <cell r="A2" t="str">
            <v>STYLE : 422004</v>
          </cell>
        </row>
        <row r="3">
          <cell r="A3" t="str">
            <v>NGÀY VÀO CHUYỀN : 7/2/2011</v>
          </cell>
        </row>
        <row r="5">
          <cell r="B5" t="str">
            <v>Bàn QC</v>
          </cell>
        </row>
        <row r="8">
          <cell r="B8" t="str">
            <v>Worker</v>
          </cell>
          <cell r="C8" t="str">
            <v>P.C.C.T</v>
          </cell>
          <cell r="D8" t="str">
            <v>TMS IN SEC</v>
          </cell>
          <cell r="E8" t="str">
            <v>OPERATION</v>
          </cell>
          <cell r="G8" t="str">
            <v>Cost</v>
          </cell>
          <cell r="L8" t="str">
            <v>Cost</v>
          </cell>
          <cell r="M8" t="str">
            <v>OPERATION</v>
          </cell>
          <cell r="O8" t="str">
            <v>TMS IN SEC</v>
          </cell>
          <cell r="P8" t="str">
            <v>P.C.C.T</v>
          </cell>
          <cell r="Q8" t="str">
            <v>Worker</v>
          </cell>
        </row>
        <row r="11">
          <cell r="D11">
            <v>20</v>
          </cell>
          <cell r="E11">
            <v>73</v>
          </cell>
          <cell r="F11" t="str">
            <v>Đóng 4 bọ dây luồn</v>
          </cell>
          <cell r="G11">
            <v>55</v>
          </cell>
          <cell r="H11" t="str">
            <v>MÁY
BỌ</v>
          </cell>
          <cell r="K11" t="str">
            <v>MB1K</v>
          </cell>
        </row>
        <row r="12">
          <cell r="D12">
            <v>140</v>
          </cell>
          <cell r="E12">
            <v>62</v>
          </cell>
          <cell r="F12" t="str">
            <v>Khóa pasant đầu dưới 2 đường song song</v>
          </cell>
          <cell r="G12">
            <v>256</v>
          </cell>
          <cell r="M12">
            <v>0</v>
          </cell>
          <cell r="N12">
            <v>0</v>
          </cell>
          <cell r="O12">
            <v>0</v>
          </cell>
        </row>
        <row r="13">
          <cell r="D13">
            <v>50</v>
          </cell>
          <cell r="E13">
            <v>63</v>
          </cell>
          <cell r="F13" t="str">
            <v>Bọ pasant</v>
          </cell>
          <cell r="G13">
            <v>160</v>
          </cell>
          <cell r="L13">
            <v>380</v>
          </cell>
          <cell r="M13">
            <v>64</v>
          </cell>
          <cell r="N13" t="str">
            <v>May cuộn lai+gọt lai +cặp dây luồn</v>
          </cell>
          <cell r="O13">
            <v>145</v>
          </cell>
        </row>
        <row r="14">
          <cell r="D14">
            <v>10</v>
          </cell>
          <cell r="E14">
            <v>65</v>
          </cell>
          <cell r="F14" t="str">
            <v>Đóng 2 bọ dây lai</v>
          </cell>
          <cell r="G14">
            <v>24</v>
          </cell>
          <cell r="M14">
            <v>0</v>
          </cell>
          <cell r="N14">
            <v>0</v>
          </cell>
          <cell r="O14">
            <v>0</v>
          </cell>
        </row>
        <row r="15">
          <cell r="B15">
            <v>0</v>
          </cell>
          <cell r="K15">
            <v>0</v>
          </cell>
        </row>
        <row r="16">
          <cell r="B16" t="str">
            <v>Tư</v>
          </cell>
          <cell r="C16">
            <v>22</v>
          </cell>
          <cell r="D16">
            <v>10</v>
          </cell>
          <cell r="E16">
            <v>66</v>
          </cell>
          <cell r="F16" t="str">
            <v>Đóng nút đầu lưng</v>
          </cell>
          <cell r="G16">
            <v>59</v>
          </cell>
          <cell r="H16" t="str">
            <v>MÁY
NÚT</v>
          </cell>
          <cell r="K16" t="str">
            <v>MB2K</v>
          </cell>
          <cell r="M16">
            <v>0</v>
          </cell>
          <cell r="N16">
            <v>0</v>
          </cell>
          <cell r="O16">
            <v>0</v>
          </cell>
          <cell r="P16">
            <v>122</v>
          </cell>
          <cell r="Q16" t="str">
            <v>Thanh</v>
          </cell>
        </row>
        <row r="17">
          <cell r="D17">
            <v>12</v>
          </cell>
          <cell r="E17">
            <v>67</v>
          </cell>
          <cell r="F17" t="str">
            <v>Khuy phượng lưng x1</v>
          </cell>
          <cell r="G17">
            <v>66</v>
          </cell>
          <cell r="L17">
            <v>438</v>
          </cell>
          <cell r="M17">
            <v>61</v>
          </cell>
          <cell r="N17" t="str">
            <v>Gập gọt -diểu xung quanh đầu lưng</v>
          </cell>
          <cell r="O17">
            <v>122</v>
          </cell>
        </row>
        <row r="18">
          <cell r="B18">
            <v>0</v>
          </cell>
          <cell r="K18">
            <v>0</v>
          </cell>
        </row>
        <row r="19">
          <cell r="B19" t="str">
            <v>Loan</v>
          </cell>
          <cell r="C19">
            <v>187</v>
          </cell>
          <cell r="D19">
            <v>102</v>
          </cell>
          <cell r="E19">
            <v>41</v>
          </cell>
          <cell r="F19" t="str">
            <v>Gấp may miệng túi xéo kẹp thân</v>
          </cell>
          <cell r="G19">
            <v>379</v>
          </cell>
          <cell r="H19" t="str">
            <v>MB2K</v>
          </cell>
          <cell r="K19" t="str">
            <v>MB2K</v>
          </cell>
          <cell r="L19">
            <v>438</v>
          </cell>
          <cell r="M19">
            <v>60</v>
          </cell>
          <cell r="N19" t="str">
            <v>Diểu 2k lưng cạnh trên -dưới kẹp dây treo</v>
          </cell>
          <cell r="O19">
            <v>130</v>
          </cell>
          <cell r="P19">
            <v>130</v>
          </cell>
          <cell r="Q19" t="str">
            <v>Nên</v>
          </cell>
        </row>
        <row r="20">
          <cell r="D20">
            <v>125</v>
          </cell>
          <cell r="E20">
            <v>33</v>
          </cell>
          <cell r="F20" t="str">
            <v xml:space="preserve">Gấp may 5 miệng túi </v>
          </cell>
          <cell r="G20">
            <v>200</v>
          </cell>
          <cell r="M20">
            <v>0</v>
          </cell>
          <cell r="N20">
            <v>0</v>
          </cell>
          <cell r="O20">
            <v>0</v>
          </cell>
        </row>
        <row r="22">
          <cell r="B22" t="str">
            <v>Nga</v>
          </cell>
          <cell r="C22">
            <v>130</v>
          </cell>
          <cell r="D22">
            <v>48</v>
          </cell>
          <cell r="E22">
            <v>42</v>
          </cell>
          <cell r="F22" t="str">
            <v>Lấy dấu khóa miệng túi xéo 1 đoạn</v>
          </cell>
          <cell r="G22">
            <v>125</v>
          </cell>
          <cell r="H22" t="str">
            <v>MB2K</v>
          </cell>
          <cell r="K22" t="str">
            <v>MB1K</v>
          </cell>
          <cell r="M22">
            <v>0</v>
          </cell>
          <cell r="N22">
            <v>0</v>
          </cell>
          <cell r="O22">
            <v>0</v>
          </cell>
          <cell r="P22">
            <v>125</v>
          </cell>
          <cell r="Q22" t="str">
            <v>Việt</v>
          </cell>
        </row>
        <row r="23">
          <cell r="D23">
            <v>32</v>
          </cell>
          <cell r="E23">
            <v>43</v>
          </cell>
          <cell r="F23" t="str">
            <v>Khóa lót túi cạnh lưng ,cạnh sườn</v>
          </cell>
          <cell r="G23">
            <v>130</v>
          </cell>
          <cell r="L23">
            <v>380</v>
          </cell>
          <cell r="M23">
            <v>59</v>
          </cell>
          <cell r="N23" t="str">
            <v>Tra lưng + kẹp pasant ,quay dê</v>
          </cell>
          <cell r="O23">
            <v>125</v>
          </cell>
        </row>
        <row r="24">
          <cell r="D24">
            <v>5</v>
          </cell>
          <cell r="E24">
            <v>20</v>
          </cell>
          <cell r="F24" t="str">
            <v>Nối dây treo</v>
          </cell>
          <cell r="G24">
            <v>9</v>
          </cell>
          <cell r="M24">
            <v>0</v>
          </cell>
          <cell r="N24">
            <v>0</v>
          </cell>
          <cell r="O24">
            <v>0</v>
          </cell>
        </row>
        <row r="25">
          <cell r="D25">
            <v>45</v>
          </cell>
          <cell r="E25">
            <v>38</v>
          </cell>
          <cell r="F25" t="str">
            <v>May nhãn vào lót túi trong</v>
          </cell>
          <cell r="G25">
            <v>90</v>
          </cell>
          <cell r="N25">
            <v>0</v>
          </cell>
          <cell r="O25">
            <v>0</v>
          </cell>
        </row>
        <row r="26">
          <cell r="B26">
            <v>0</v>
          </cell>
          <cell r="K26">
            <v>0</v>
          </cell>
        </row>
        <row r="27">
          <cell r="B27" t="str">
            <v>Vốn</v>
          </cell>
          <cell r="C27">
            <v>170</v>
          </cell>
          <cell r="D27">
            <v>80</v>
          </cell>
          <cell r="E27">
            <v>68</v>
          </cell>
          <cell r="F27" t="str">
            <v>Đóng bọ túi gối x16</v>
          </cell>
          <cell r="G27">
            <v>208</v>
          </cell>
          <cell r="H27" t="str">
            <v>MÁY
BỌ</v>
          </cell>
          <cell r="K27" t="str">
            <v>VS5C</v>
          </cell>
          <cell r="N27">
            <v>0</v>
          </cell>
          <cell r="O27">
            <v>0</v>
          </cell>
          <cell r="P27">
            <v>128</v>
          </cell>
          <cell r="Q27" t="str">
            <v>Tỷ</v>
          </cell>
        </row>
        <row r="28">
          <cell r="D28">
            <v>40</v>
          </cell>
          <cell r="E28">
            <v>69</v>
          </cell>
          <cell r="F28" t="str">
            <v>Đóng bọ dây treo nút x8</v>
          </cell>
          <cell r="G28">
            <v>96</v>
          </cell>
          <cell r="L28">
            <v>328</v>
          </cell>
          <cell r="M28">
            <v>57</v>
          </cell>
          <cell r="N28" t="str">
            <v>Ráp sườn trong</v>
          </cell>
          <cell r="O28">
            <v>80</v>
          </cell>
        </row>
        <row r="29">
          <cell r="D29">
            <v>20</v>
          </cell>
          <cell r="E29">
            <v>70</v>
          </cell>
          <cell r="F29" t="str">
            <v>Đóng bọ túi xéo x 4</v>
          </cell>
          <cell r="G29">
            <v>48</v>
          </cell>
          <cell r="M29">
            <v>45</v>
          </cell>
          <cell r="N29" t="str">
            <v>Vắt sổ 5 chỉ bao túi</v>
          </cell>
          <cell r="O29">
            <v>48</v>
          </cell>
        </row>
        <row r="30">
          <cell r="D30">
            <v>30</v>
          </cell>
          <cell r="E30">
            <v>54</v>
          </cell>
          <cell r="F30" t="str">
            <v>Đóng dây tape túi sườn</v>
          </cell>
          <cell r="G30">
            <v>36</v>
          </cell>
          <cell r="M30">
            <v>0</v>
          </cell>
          <cell r="N30">
            <v>0</v>
          </cell>
          <cell r="O30">
            <v>0</v>
          </cell>
        </row>
        <row r="31">
          <cell r="B31">
            <v>0</v>
          </cell>
          <cell r="K31">
            <v>0</v>
          </cell>
        </row>
        <row r="32">
          <cell r="B32" t="str">
            <v>Mai</v>
          </cell>
          <cell r="D32">
            <v>0</v>
          </cell>
          <cell r="E32">
            <v>0</v>
          </cell>
          <cell r="F32">
            <v>0</v>
          </cell>
          <cell r="H32" t="str">
            <v>MB1K</v>
          </cell>
          <cell r="K32" t="str">
            <v>MB1K</v>
          </cell>
          <cell r="M32">
            <v>0</v>
          </cell>
          <cell r="N32">
            <v>0</v>
          </cell>
          <cell r="O32">
            <v>0</v>
          </cell>
          <cell r="P32">
            <v>235</v>
          </cell>
          <cell r="Q32" t="str">
            <v>Huệ</v>
          </cell>
        </row>
        <row r="33">
          <cell r="C33">
            <v>235</v>
          </cell>
          <cell r="D33">
            <v>250</v>
          </cell>
          <cell r="E33">
            <v>55</v>
          </cell>
          <cell r="F33" t="str">
            <v>Đóng túi hộp gối</v>
          </cell>
          <cell r="G33">
            <v>438</v>
          </cell>
          <cell r="L33">
            <v>438</v>
          </cell>
          <cell r="M33">
            <v>55</v>
          </cell>
          <cell r="N33" t="str">
            <v>Đóng túi hộp gối</v>
          </cell>
          <cell r="O33">
            <v>250</v>
          </cell>
        </row>
        <row r="34">
          <cell r="D34">
            <v>220</v>
          </cell>
          <cell r="E34">
            <v>56</v>
          </cell>
          <cell r="F34" t="str">
            <v>Đóng nắp túi hộp gối</v>
          </cell>
          <cell r="M34">
            <v>56</v>
          </cell>
          <cell r="N34" t="str">
            <v>Đóng nắp túi hộp gối</v>
          </cell>
          <cell r="O34">
            <v>220</v>
          </cell>
        </row>
        <row r="35">
          <cell r="B35">
            <v>0</v>
          </cell>
          <cell r="L35">
            <v>0</v>
          </cell>
        </row>
        <row r="36">
          <cell r="B36" t="str">
            <v>BÀN LẤY DẤU</v>
          </cell>
          <cell r="K36" t="str">
            <v>MÁY
CUỐN</v>
          </cell>
          <cell r="M36">
            <v>0</v>
          </cell>
          <cell r="N36">
            <v>0</v>
          </cell>
          <cell r="O36">
            <v>0</v>
          </cell>
          <cell r="P36">
            <v>156</v>
          </cell>
          <cell r="Q36" t="str">
            <v>Hiếu</v>
          </cell>
        </row>
        <row r="37">
          <cell r="L37">
            <v>491</v>
          </cell>
          <cell r="M37">
            <v>52</v>
          </cell>
          <cell r="N37" t="str">
            <v>Cuốn sườn ngoài</v>
          </cell>
          <cell r="O37">
            <v>115</v>
          </cell>
        </row>
        <row r="38">
          <cell r="M38">
            <v>53</v>
          </cell>
          <cell r="N38" t="str">
            <v>Cuốn đáy sau</v>
          </cell>
          <cell r="O38">
            <v>41</v>
          </cell>
        </row>
        <row r="39">
          <cell r="B39">
            <v>0</v>
          </cell>
          <cell r="K39">
            <v>0</v>
          </cell>
        </row>
        <row r="40">
          <cell r="D40">
            <v>0</v>
          </cell>
          <cell r="E40">
            <v>0</v>
          </cell>
          <cell r="F40">
            <v>0</v>
          </cell>
          <cell r="K40" t="str">
            <v>BÀN PHỐI</v>
          </cell>
        </row>
        <row r="42">
          <cell r="B42" t="str">
            <v>Huế</v>
          </cell>
          <cell r="C42">
            <v>210</v>
          </cell>
          <cell r="D42">
            <v>0</v>
          </cell>
          <cell r="E42">
            <v>0</v>
          </cell>
          <cell r="F42">
            <v>0</v>
          </cell>
          <cell r="H42" t="str">
            <v>MB1K</v>
          </cell>
          <cell r="K42" t="str">
            <v>MB1K</v>
          </cell>
          <cell r="M42">
            <v>48</v>
          </cell>
          <cell r="N42" t="str">
            <v>Diểu baget nút 2K</v>
          </cell>
          <cell r="O42">
            <v>40</v>
          </cell>
          <cell r="P42">
            <v>220</v>
          </cell>
          <cell r="Q42" t="str">
            <v>Thủy</v>
          </cell>
        </row>
        <row r="43">
          <cell r="D43">
            <v>210</v>
          </cell>
          <cell r="E43">
            <v>35</v>
          </cell>
          <cell r="F43" t="str">
            <v>May túi gối x 2</v>
          </cell>
          <cell r="G43">
            <v>360</v>
          </cell>
          <cell r="L43">
            <v>600</v>
          </cell>
          <cell r="M43">
            <v>49</v>
          </cell>
          <cell r="N43" t="str">
            <v>Chắp baget khuy diểu hoàn chỉnh</v>
          </cell>
          <cell r="O43">
            <v>90</v>
          </cell>
        </row>
        <row r="44">
          <cell r="D44">
            <v>0</v>
          </cell>
          <cell r="E44">
            <v>0</v>
          </cell>
          <cell r="F44">
            <v>0</v>
          </cell>
          <cell r="M44">
            <v>50</v>
          </cell>
          <cell r="N44" t="str">
            <v>Lược DK vào baget khuy</v>
          </cell>
          <cell r="O44">
            <v>45</v>
          </cell>
        </row>
        <row r="45">
          <cell r="D45">
            <v>0</v>
          </cell>
          <cell r="F45">
            <v>0</v>
          </cell>
          <cell r="M45">
            <v>50</v>
          </cell>
          <cell r="N45" t="str">
            <v>Lược DK vào baget khuy</v>
          </cell>
          <cell r="O45">
            <v>45</v>
          </cell>
        </row>
        <row r="46">
          <cell r="B46">
            <v>0</v>
          </cell>
          <cell r="K46">
            <v>0</v>
          </cell>
        </row>
        <row r="47">
          <cell r="B47" t="str">
            <v>Trang</v>
          </cell>
          <cell r="C47">
            <v>225</v>
          </cell>
          <cell r="D47">
            <v>0</v>
          </cell>
          <cell r="E47">
            <v>0</v>
          </cell>
          <cell r="F47">
            <v>0</v>
          </cell>
          <cell r="H47" t="str">
            <v>MB2K</v>
          </cell>
          <cell r="K47" t="str">
            <v>MB1K</v>
          </cell>
          <cell r="L47">
            <v>139</v>
          </cell>
          <cell r="M47">
            <v>25</v>
          </cell>
          <cell r="N47" t="str">
            <v>May pasant x 5</v>
          </cell>
          <cell r="O47">
            <v>90</v>
          </cell>
          <cell r="P47">
            <v>192</v>
          </cell>
          <cell r="Q47" t="str">
            <v>Thí</v>
          </cell>
        </row>
        <row r="48">
          <cell r="L48">
            <v>156</v>
          </cell>
          <cell r="M48">
            <v>37</v>
          </cell>
          <cell r="N48" t="str">
            <v>May dây nút vào túi gối x2</v>
          </cell>
          <cell r="O48">
            <v>30</v>
          </cell>
        </row>
        <row r="49">
          <cell r="D49">
            <v>150</v>
          </cell>
          <cell r="E49">
            <v>46</v>
          </cell>
          <cell r="F49" t="str">
            <v>Đóng túi thân sau x2</v>
          </cell>
          <cell r="G49">
            <v>390</v>
          </cell>
          <cell r="L49">
            <v>60</v>
          </cell>
          <cell r="M49">
            <v>36</v>
          </cell>
          <cell r="N49" t="str">
            <v>Gắn gai vào quay dê</v>
          </cell>
          <cell r="O49">
            <v>32</v>
          </cell>
        </row>
        <row r="50">
          <cell r="D50">
            <v>75</v>
          </cell>
          <cell r="E50">
            <v>40</v>
          </cell>
          <cell r="F50" t="str">
            <v xml:space="preserve">Đóng túi thân trước trên </v>
          </cell>
          <cell r="G50">
            <v>200</v>
          </cell>
          <cell r="L50">
            <v>60</v>
          </cell>
          <cell r="M50">
            <v>39</v>
          </cell>
          <cell r="N50" t="str">
            <v>Gấp may đầu dây dệt</v>
          </cell>
          <cell r="O50">
            <v>40</v>
          </cell>
        </row>
        <row r="51">
          <cell r="K51">
            <v>0</v>
          </cell>
        </row>
        <row r="52">
          <cell r="B52" t="str">
            <v>Du</v>
          </cell>
          <cell r="C52">
            <v>128</v>
          </cell>
          <cell r="D52">
            <v>20</v>
          </cell>
          <cell r="E52">
            <v>21</v>
          </cell>
          <cell r="F52" t="str">
            <v>Chạy cử dây treo</v>
          </cell>
          <cell r="G52">
            <v>40</v>
          </cell>
          <cell r="H52" t="str">
            <v>MB1K</v>
          </cell>
          <cell r="K52" t="str">
            <v>MB1K</v>
          </cell>
          <cell r="L52">
            <v>170</v>
          </cell>
          <cell r="M52">
            <v>29</v>
          </cell>
          <cell r="N52" t="str">
            <v>Diểu nắp túi sườn</v>
          </cell>
          <cell r="O52">
            <v>66</v>
          </cell>
          <cell r="P52">
            <v>220</v>
          </cell>
          <cell r="Q52" t="str">
            <v>Trinh</v>
          </cell>
        </row>
        <row r="53">
          <cell r="D53">
            <v>20</v>
          </cell>
          <cell r="E53">
            <v>26</v>
          </cell>
          <cell r="F53" t="str">
            <v>Quay rập quay dê</v>
          </cell>
          <cell r="G53">
            <v>100</v>
          </cell>
          <cell r="L53">
            <v>200</v>
          </cell>
          <cell r="M53">
            <v>32</v>
          </cell>
          <cell r="N53" t="str">
            <v xml:space="preserve">May pen túi trước trên + may băng nhung </v>
          </cell>
          <cell r="O53">
            <v>109</v>
          </cell>
        </row>
        <row r="54">
          <cell r="D54">
            <v>40</v>
          </cell>
          <cell r="E54">
            <v>27</v>
          </cell>
          <cell r="F54" t="str">
            <v>Quay rập nắp túi sườn x 2</v>
          </cell>
          <cell r="G54">
            <v>60</v>
          </cell>
          <cell r="L54">
            <v>90</v>
          </cell>
          <cell r="M54">
            <v>28</v>
          </cell>
          <cell r="N54" t="str">
            <v>Diểu quay dê</v>
          </cell>
          <cell r="O54">
            <v>45</v>
          </cell>
        </row>
        <row r="55">
          <cell r="D55">
            <v>48</v>
          </cell>
          <cell r="E55">
            <v>30</v>
          </cell>
          <cell r="F55" t="str">
            <v>Khuy phượng nắp túi sườn x 4</v>
          </cell>
          <cell r="G55">
            <v>240</v>
          </cell>
          <cell r="M55">
            <v>0</v>
          </cell>
          <cell r="N55">
            <v>0</v>
          </cell>
          <cell r="O55">
            <v>0</v>
          </cell>
        </row>
        <row r="56">
          <cell r="D56">
            <v>0</v>
          </cell>
          <cell r="E56">
            <v>0</v>
          </cell>
          <cell r="F56">
            <v>0</v>
          </cell>
          <cell r="N56">
            <v>0</v>
          </cell>
          <cell r="O56">
            <v>0</v>
          </cell>
        </row>
        <row r="57">
          <cell r="B57" t="str">
            <v>BÀN LẤY DẤU</v>
          </cell>
          <cell r="K57" t="str">
            <v>VS3C</v>
          </cell>
          <cell r="L57">
            <v>60</v>
          </cell>
          <cell r="M57">
            <v>58</v>
          </cell>
          <cell r="N57" t="str">
            <v>Khuy lai</v>
          </cell>
          <cell r="O57">
            <v>20</v>
          </cell>
          <cell r="P57">
            <v>142</v>
          </cell>
          <cell r="Q57" t="str">
            <v>Tư</v>
          </cell>
        </row>
        <row r="58">
          <cell r="L58">
            <v>134</v>
          </cell>
          <cell r="M58">
            <v>23</v>
          </cell>
          <cell r="N58" t="str">
            <v>Vắt sổ baget nút</v>
          </cell>
          <cell r="O58">
            <v>60</v>
          </cell>
        </row>
        <row r="59">
          <cell r="L59">
            <v>130</v>
          </cell>
          <cell r="M59">
            <v>31</v>
          </cell>
          <cell r="N59" t="str">
            <v>Vắt sổ 3 miệng túi trước + 2 miệng túi sau</v>
          </cell>
          <cell r="O59">
            <v>40</v>
          </cell>
        </row>
        <row r="60">
          <cell r="L60">
            <v>81</v>
          </cell>
          <cell r="M60">
            <v>71</v>
          </cell>
          <cell r="N60" t="str">
            <v>Vắt sổ đáy trước</v>
          </cell>
          <cell r="O60">
            <v>22</v>
          </cell>
        </row>
        <row r="62">
          <cell r="F62" t="str">
            <v xml:space="preserve">Bàn BTP                                               
</v>
          </cell>
        </row>
        <row r="65">
          <cell r="B65" t="str">
            <v>Thời gian làm việc:</v>
          </cell>
          <cell r="F65" t="str">
            <v>7.2h/8h/ca</v>
          </cell>
          <cell r="G65" t="str">
            <v>Ngày 07 tháng 03 năm 2011</v>
          </cell>
        </row>
        <row r="66">
          <cell r="B66" t="str">
            <v>Tổng TG/1SP :</v>
          </cell>
          <cell r="G66" t="str">
            <v>Người lập</v>
          </cell>
          <cell r="N66" t="str">
            <v>Người duyệt:</v>
          </cell>
        </row>
        <row r="67">
          <cell r="B67" t="str">
            <v>Nhân lực:</v>
          </cell>
        </row>
        <row r="68">
          <cell r="B68" t="str">
            <v>Nhịp độ SX</v>
          </cell>
        </row>
        <row r="69">
          <cell r="B69" t="str">
            <v>Định mức chuyền /ca</v>
          </cell>
        </row>
        <row r="70">
          <cell r="G70" t="str">
            <v>Nguyễn Tấn Linh</v>
          </cell>
          <cell r="N70" t="str">
            <v>Nguyễn Ngô Diễm My</v>
          </cell>
        </row>
      </sheetData>
      <sheetData sheetId="3" refreshError="1">
        <row r="1">
          <cell r="B1" t="str">
            <v>BAXTER BRENTON (VN),Ltd</v>
          </cell>
        </row>
        <row r="3">
          <cell r="B3" t="str">
            <v>Line</v>
          </cell>
          <cell r="M3" t="str">
            <v>Daily Demand</v>
          </cell>
        </row>
        <row r="4">
          <cell r="B4" t="str">
            <v>Style</v>
          </cell>
          <cell r="C4" t="e">
            <v>#REF!</v>
          </cell>
          <cell r="M4" t="str">
            <v>Ave.Time</v>
          </cell>
          <cell r="N4">
            <v>7.5</v>
          </cell>
        </row>
        <row r="5">
          <cell r="B5" t="str">
            <v>Desc</v>
          </cell>
          <cell r="C5" t="str">
            <v>NGÀY VÀO CHUYỀN : 7/2/2011</v>
          </cell>
          <cell r="M5" t="str">
            <v>Take time</v>
          </cell>
          <cell r="N5" t="e">
            <v>#DIV/0!</v>
          </cell>
        </row>
        <row r="7">
          <cell r="B7" t="str">
            <v>No.</v>
          </cell>
          <cell r="C7" t="str">
            <v>OERATION</v>
          </cell>
          <cell r="D7" t="str">
            <v>MACHINE</v>
          </cell>
          <cell r="E7" t="str">
            <v>TIME</v>
          </cell>
        </row>
        <row r="8">
          <cell r="B8">
            <v>1</v>
          </cell>
          <cell r="C8" t="str">
            <v>0</v>
          </cell>
          <cell r="D8" t="e">
            <v>#REF!</v>
          </cell>
          <cell r="E8">
            <v>210</v>
          </cell>
        </row>
        <row r="9">
          <cell r="B9">
            <v>2</v>
          </cell>
          <cell r="C9" t="e">
            <v>#REF!</v>
          </cell>
          <cell r="D9" t="e">
            <v>#REF!</v>
          </cell>
          <cell r="E9">
            <v>210</v>
          </cell>
        </row>
        <row r="10">
          <cell r="B10">
            <v>3</v>
          </cell>
          <cell r="C10" t="str">
            <v>Đóng bọ túi xéo x 4</v>
          </cell>
          <cell r="D10" t="e">
            <v>#REF!</v>
          </cell>
          <cell r="E10">
            <v>170</v>
          </cell>
        </row>
        <row r="11">
          <cell r="B11">
            <v>4</v>
          </cell>
          <cell r="C11" t="e">
            <v>#REF!</v>
          </cell>
          <cell r="D11" t="e">
            <v>#REF!</v>
          </cell>
          <cell r="E11">
            <v>235</v>
          </cell>
        </row>
        <row r="12">
          <cell r="B12">
            <v>5</v>
          </cell>
          <cell r="C12" t="e">
            <v>#REF!</v>
          </cell>
          <cell r="D12" t="e">
            <v>#REF!</v>
          </cell>
          <cell r="E12">
            <v>0</v>
          </cell>
        </row>
        <row r="13">
          <cell r="B13">
            <v>6</v>
          </cell>
          <cell r="C13" t="e">
            <v>#REF!</v>
          </cell>
          <cell r="D13" t="e">
            <v>#REF!</v>
          </cell>
          <cell r="E13" t="e">
            <v>#REF!</v>
          </cell>
        </row>
        <row r="14">
          <cell r="B14">
            <v>7</v>
          </cell>
          <cell r="C14" t="e">
            <v>#REF!</v>
          </cell>
          <cell r="D14" t="e">
            <v>#REF!</v>
          </cell>
          <cell r="E14">
            <v>225</v>
          </cell>
        </row>
        <row r="15">
          <cell r="B15">
            <v>8</v>
          </cell>
          <cell r="C15" t="str">
            <v>Quay rập nắp túi sườn x 2</v>
          </cell>
          <cell r="D15" t="e">
            <v>#REF!</v>
          </cell>
          <cell r="E15">
            <v>128</v>
          </cell>
        </row>
        <row r="16">
          <cell r="B16">
            <v>9</v>
          </cell>
          <cell r="C16" t="e">
            <v>#REF!</v>
          </cell>
          <cell r="D16" t="e">
            <v>#REF!</v>
          </cell>
          <cell r="E16">
            <v>0</v>
          </cell>
        </row>
        <row r="17">
          <cell r="B17">
            <v>10</v>
          </cell>
          <cell r="C17" t="e">
            <v>#REF!</v>
          </cell>
          <cell r="D17" t="e">
            <v>#REF!</v>
          </cell>
          <cell r="E17" t="e">
            <v>#REF!</v>
          </cell>
          <cell r="G17" t="str">
            <v>*Remark</v>
          </cell>
        </row>
        <row r="18">
          <cell r="B18">
            <v>11</v>
          </cell>
          <cell r="C18" t="e">
            <v>#REF!</v>
          </cell>
          <cell r="D18" t="e">
            <v>#REF!</v>
          </cell>
          <cell r="E18" t="e">
            <v>#REF!</v>
          </cell>
        </row>
        <row r="19">
          <cell r="B19">
            <v>12</v>
          </cell>
          <cell r="C19" t="str">
            <v>Vắt sổ đáy trước</v>
          </cell>
          <cell r="D19" t="e">
            <v>#REF!</v>
          </cell>
          <cell r="E19">
            <v>142</v>
          </cell>
        </row>
        <row r="20">
          <cell r="B20">
            <v>13</v>
          </cell>
          <cell r="C20" t="str">
            <v>Diểu quay dêDiểu nắp túi sườn</v>
          </cell>
          <cell r="D20" t="e">
            <v>#REF!</v>
          </cell>
          <cell r="E20">
            <v>220</v>
          </cell>
        </row>
        <row r="21">
          <cell r="B21">
            <v>14</v>
          </cell>
          <cell r="C21" t="e">
            <v>#REF!</v>
          </cell>
          <cell r="D21" t="e">
            <v>#REF!</v>
          </cell>
          <cell r="E21">
            <v>192</v>
          </cell>
        </row>
        <row r="22">
          <cell r="B22">
            <v>15</v>
          </cell>
          <cell r="C22" t="e">
            <v>#REF!</v>
          </cell>
          <cell r="D22" t="e">
            <v>#REF!</v>
          </cell>
          <cell r="E22" t="e">
            <v>#REF!</v>
          </cell>
        </row>
        <row r="23">
          <cell r="B23">
            <v>16</v>
          </cell>
          <cell r="C23" t="e">
            <v>#REF!</v>
          </cell>
          <cell r="D23" t="e">
            <v>#REF!</v>
          </cell>
          <cell r="E23">
            <v>156</v>
          </cell>
        </row>
        <row r="24">
          <cell r="B24">
            <v>17</v>
          </cell>
          <cell r="C24" t="e">
            <v>#REF!</v>
          </cell>
          <cell r="D24" t="e">
            <v>#REF!</v>
          </cell>
          <cell r="E24">
            <v>235</v>
          </cell>
        </row>
        <row r="25">
          <cell r="B25">
            <v>18</v>
          </cell>
          <cell r="C25" t="str">
            <v>Vắt sổ 5 chỉ bao túi</v>
          </cell>
          <cell r="D25" t="e">
            <v>#REF!</v>
          </cell>
          <cell r="E25" t="e">
            <v>#REF!</v>
          </cell>
        </row>
        <row r="26">
          <cell r="B26">
            <v>19</v>
          </cell>
          <cell r="C26" t="e">
            <v>#REF!</v>
          </cell>
          <cell r="D26" t="e">
            <v>#REF!</v>
          </cell>
          <cell r="E26">
            <v>125</v>
          </cell>
        </row>
        <row r="27">
          <cell r="B27">
            <v>20</v>
          </cell>
          <cell r="C27" t="str">
            <v>Lược DK vào baget khuy</v>
          </cell>
          <cell r="D27" t="e">
            <v>#REF!</v>
          </cell>
          <cell r="E27">
            <v>220</v>
          </cell>
        </row>
      </sheetData>
      <sheetData sheetId="4" refreshError="1">
        <row r="3">
          <cell r="C3" t="e">
            <v>#REF!</v>
          </cell>
        </row>
        <row r="4">
          <cell r="C4" t="e">
            <v>#REF!</v>
          </cell>
        </row>
        <row r="5">
          <cell r="C5" t="e">
            <v>#REF!</v>
          </cell>
        </row>
        <row r="6">
          <cell r="C6" t="e">
            <v>#REF!</v>
          </cell>
        </row>
        <row r="7">
          <cell r="C7" t="e">
            <v>#REF!</v>
          </cell>
        </row>
        <row r="8">
          <cell r="C8" t="e">
            <v>#REF!</v>
          </cell>
        </row>
        <row r="9">
          <cell r="C9" t="e">
            <v>#REF!</v>
          </cell>
        </row>
        <row r="10">
          <cell r="C10" t="e">
            <v>#REF!</v>
          </cell>
        </row>
        <row r="11">
          <cell r="C11" t="e">
            <v>#REF!</v>
          </cell>
        </row>
        <row r="12">
          <cell r="C12" t="e">
            <v>#REF!</v>
          </cell>
        </row>
        <row r="13">
          <cell r="C13" t="e">
            <v>#REF!</v>
          </cell>
        </row>
        <row r="14">
          <cell r="C14" t="e">
            <v>#REF!</v>
          </cell>
        </row>
        <row r="15">
          <cell r="C15" t="e">
            <v>#REF!</v>
          </cell>
        </row>
        <row r="16">
          <cell r="C16" t="e">
            <v>#REF!</v>
          </cell>
        </row>
        <row r="17">
          <cell r="C17" t="e">
            <v>#REF!</v>
          </cell>
        </row>
        <row r="18">
          <cell r="C18" t="e">
            <v>#REF!</v>
          </cell>
        </row>
        <row r="19">
          <cell r="C19" t="e">
            <v>#REF!</v>
          </cell>
        </row>
        <row r="20">
          <cell r="C20" t="e">
            <v>#REF!</v>
          </cell>
        </row>
        <row r="21">
          <cell r="C21" t="e">
            <v>#REF!</v>
          </cell>
        </row>
        <row r="22">
          <cell r="C22" t="e">
            <v>#REF!</v>
          </cell>
        </row>
        <row r="23">
          <cell r="C23" t="e">
            <v>#REF!</v>
          </cell>
        </row>
        <row r="24">
          <cell r="C24" t="e">
            <v>#REF!</v>
          </cell>
        </row>
        <row r="25">
          <cell r="C25" t="e">
            <v>#REF!</v>
          </cell>
        </row>
        <row r="26">
          <cell r="C26" t="e">
            <v>#REF!</v>
          </cell>
        </row>
        <row r="27">
          <cell r="C27" t="e">
            <v>#REF!</v>
          </cell>
        </row>
        <row r="28">
          <cell r="C28" t="e">
            <v>#REF!</v>
          </cell>
        </row>
        <row r="29">
          <cell r="C29" t="e">
            <v>#REF!</v>
          </cell>
        </row>
        <row r="30">
          <cell r="C30" t="e">
            <v>#REF!</v>
          </cell>
        </row>
        <row r="31">
          <cell r="C31" t="e">
            <v>#REF!</v>
          </cell>
        </row>
        <row r="32">
          <cell r="C32" t="e">
            <v>#REF!</v>
          </cell>
        </row>
        <row r="33">
          <cell r="C33" t="e">
            <v>#REF!</v>
          </cell>
        </row>
        <row r="34">
          <cell r="C34" t="e">
            <v>#REF!</v>
          </cell>
        </row>
        <row r="35">
          <cell r="C35" t="e">
            <v>#REF!</v>
          </cell>
        </row>
        <row r="36">
          <cell r="C36" t="e">
            <v>#REF!</v>
          </cell>
        </row>
        <row r="37">
          <cell r="C37" t="e">
            <v>#REF!</v>
          </cell>
        </row>
        <row r="38">
          <cell r="C38" t="e">
            <v>#REF!</v>
          </cell>
        </row>
        <row r="39">
          <cell r="C39" t="e">
            <v>#REF!</v>
          </cell>
        </row>
        <row r="40">
          <cell r="C40" t="e">
            <v>#REF!</v>
          </cell>
        </row>
        <row r="41">
          <cell r="C41" t="e">
            <v>#REF!</v>
          </cell>
        </row>
        <row r="42">
          <cell r="C42" t="e">
            <v>#REF!</v>
          </cell>
        </row>
        <row r="43">
          <cell r="C43" t="e">
            <v>#REF!</v>
          </cell>
        </row>
        <row r="44">
          <cell r="C44" t="e">
            <v>#REF!</v>
          </cell>
        </row>
        <row r="45">
          <cell r="C45" t="e">
            <v>#REF!</v>
          </cell>
        </row>
        <row r="46">
          <cell r="C46" t="e">
            <v>#REF!</v>
          </cell>
        </row>
        <row r="47">
          <cell r="C47" t="e">
            <v>#REF!</v>
          </cell>
        </row>
        <row r="48">
          <cell r="C48" t="e">
            <v>#REF!</v>
          </cell>
        </row>
        <row r="49">
          <cell r="C49" t="e">
            <v>#REF!</v>
          </cell>
        </row>
        <row r="66">
          <cell r="C66" t="str">
            <v>Heä Soá TC</v>
          </cell>
        </row>
        <row r="67">
          <cell r="C67">
            <v>0</v>
          </cell>
        </row>
        <row r="68">
          <cell r="C68">
            <v>1</v>
          </cell>
          <cell r="D68">
            <v>0.95</v>
          </cell>
        </row>
        <row r="69">
          <cell r="C69">
            <v>1.5</v>
          </cell>
          <cell r="D69">
            <v>0.93</v>
          </cell>
        </row>
        <row r="70">
          <cell r="C70">
            <v>2</v>
          </cell>
          <cell r="D70">
            <v>0.91</v>
          </cell>
        </row>
        <row r="71">
          <cell r="C71">
            <v>2.5</v>
          </cell>
          <cell r="D71">
            <v>0.89</v>
          </cell>
        </row>
        <row r="72">
          <cell r="C72">
            <v>3</v>
          </cell>
          <cell r="D72">
            <v>0.87</v>
          </cell>
        </row>
        <row r="73">
          <cell r="C73">
            <v>3.5</v>
          </cell>
          <cell r="D73">
            <v>0.85</v>
          </cell>
        </row>
        <row r="74">
          <cell r="C74">
            <v>4</v>
          </cell>
          <cell r="D74">
            <v>0.83000000000000096</v>
          </cell>
        </row>
        <row r="75">
          <cell r="C75">
            <v>4.5</v>
          </cell>
          <cell r="D75">
            <v>0.81000000000000105</v>
          </cell>
        </row>
        <row r="76">
          <cell r="C76">
            <v>5</v>
          </cell>
          <cell r="D76">
            <v>0.79000000000000103</v>
          </cell>
        </row>
        <row r="77">
          <cell r="C77">
            <v>5.5</v>
          </cell>
          <cell r="D77">
            <v>0.77000000000000102</v>
          </cell>
        </row>
        <row r="78">
          <cell r="C78">
            <v>6</v>
          </cell>
          <cell r="D78">
            <v>0.74</v>
          </cell>
        </row>
        <row r="79">
          <cell r="C79">
            <v>6.5</v>
          </cell>
          <cell r="D79">
            <v>0.7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
      <sheetName val="TK"/>
      <sheetName val="LB"/>
      <sheetName val="PICTURE"/>
    </sheetNames>
    <sheetDataSet>
      <sheetData sheetId="0" refreshError="1">
        <row r="1">
          <cell r="A1" t="str">
            <v>SPRINTA (VN)Co.Ltd</v>
          </cell>
        </row>
        <row r="2">
          <cell r="B2" t="str">
            <v>BAÛNG QUI TRÌNH COÂNG ÑOAÏN</v>
          </cell>
          <cell r="J2" t="str">
            <v>Quyõ TG-SX</v>
          </cell>
          <cell r="K2">
            <v>456</v>
          </cell>
          <cell r="L2" t="str">
            <v>Nhaân Söï</v>
          </cell>
          <cell r="M2" t="str">
            <v>Ñôn Giaù</v>
          </cell>
          <cell r="N2" t="str">
            <v>Thôøi Gian SX</v>
          </cell>
          <cell r="O2" t="str">
            <v>Heä Soá NS</v>
          </cell>
          <cell r="P2" t="str">
            <v>Naêng Suaát BQ (taïm)</v>
          </cell>
          <cell r="Q2" t="str">
            <v>Naêng Suaát QÑ</v>
          </cell>
          <cell r="R2" t="str">
            <v>BAÛNH GIAÙ</v>
          </cell>
        </row>
        <row r="3">
          <cell r="B3" t="str">
            <v>Maõ Haøng : S9150210</v>
          </cell>
          <cell r="D3" t="str">
            <v>Maët Haøng : SHORT</v>
          </cell>
          <cell r="J3" t="str">
            <v>May</v>
          </cell>
          <cell r="K3">
            <v>0</v>
          </cell>
          <cell r="L3">
            <v>0</v>
          </cell>
          <cell r="M3">
            <v>0</v>
          </cell>
          <cell r="N3">
            <v>0</v>
          </cell>
          <cell r="O3">
            <v>0</v>
          </cell>
          <cell r="P3">
            <v>0</v>
          </cell>
          <cell r="Q3">
            <v>300</v>
          </cell>
          <cell r="R3" t="str">
            <v>A</v>
          </cell>
          <cell r="S3">
            <v>97</v>
          </cell>
          <cell r="T3">
            <v>1.6166666666666667</v>
          </cell>
          <cell r="U3">
            <v>1.8653846153846154</v>
          </cell>
        </row>
        <row r="4">
          <cell r="C4">
            <v>25</v>
          </cell>
          <cell r="D4" t="str">
            <v>Nhaân söï caàn :25</v>
          </cell>
          <cell r="J4" t="str">
            <v>LÑP</v>
          </cell>
          <cell r="K4">
            <v>0</v>
          </cell>
          <cell r="M4">
            <v>0</v>
          </cell>
          <cell r="R4" t="str">
            <v>B</v>
          </cell>
          <cell r="S4">
            <v>95</v>
          </cell>
          <cell r="T4">
            <v>1.5833333333333333</v>
          </cell>
          <cell r="U4">
            <v>1.8269230769230771</v>
          </cell>
        </row>
        <row r="5">
          <cell r="J5" t="str">
            <v>UH</v>
          </cell>
          <cell r="K5">
            <v>0</v>
          </cell>
          <cell r="M5">
            <v>0</v>
          </cell>
          <cell r="R5" t="str">
            <v>C</v>
          </cell>
          <cell r="S5">
            <v>54</v>
          </cell>
          <cell r="T5">
            <v>0.9</v>
          </cell>
          <cell r="U5">
            <v>1.0384615384615385</v>
          </cell>
        </row>
        <row r="6">
          <cell r="J6" t="str">
            <v>KN</v>
          </cell>
          <cell r="K6">
            <v>0</v>
          </cell>
          <cell r="M6">
            <v>0</v>
          </cell>
        </row>
        <row r="7">
          <cell r="A7" t="str">
            <v>SOÁ TT</v>
          </cell>
          <cell r="B7" t="str">
            <v xml:space="preserve">Teân Coâng Ñoaïn </v>
          </cell>
          <cell r="C7" t="str">
            <v>Thieát Bò</v>
          </cell>
          <cell r="D7" t="str">
            <v xml:space="preserve">Caáp Baäc </v>
          </cell>
          <cell r="E7" t="str">
            <v>Coâng cuï phuï trôï</v>
          </cell>
          <cell r="F7" t="str">
            <v>Thôøi gian</v>
          </cell>
          <cell r="G7" t="str">
            <v>Thôøi Gian</v>
          </cell>
          <cell r="H7" t="str">
            <v>Nhaân söï caàn</v>
          </cell>
          <cell r="I7" t="str">
            <v>Ñôn Giaù</v>
          </cell>
          <cell r="J7" t="str">
            <v>Nhaäp T/G</v>
          </cell>
          <cell r="M7" t="str">
            <v>Thôøi Gian H/Chænh</v>
          </cell>
          <cell r="N7" t="str">
            <v>Qui Ñoåi ra Giaây</v>
          </cell>
          <cell r="O7" t="str">
            <v>B/Thöôøng</v>
          </cell>
          <cell r="Q7" t="str">
            <v>Qui ñoåi Giaây HC</v>
          </cell>
        </row>
        <row r="8">
          <cell r="B8" t="str">
            <v>Nhoùm Löng</v>
          </cell>
        </row>
        <row r="9">
          <cell r="A9">
            <v>1</v>
          </cell>
          <cell r="F9">
            <v>0</v>
          </cell>
          <cell r="G9">
            <v>0</v>
          </cell>
          <cell r="H9">
            <v>0</v>
          </cell>
          <cell r="I9">
            <v>0</v>
          </cell>
          <cell r="M9">
            <v>0</v>
          </cell>
          <cell r="N9">
            <v>0</v>
          </cell>
          <cell r="O9">
            <v>0</v>
          </cell>
          <cell r="P9">
            <v>0</v>
          </cell>
          <cell r="Q9">
            <v>0</v>
          </cell>
        </row>
        <row r="10">
          <cell r="A10">
            <v>2</v>
          </cell>
          <cell r="F10">
            <v>0</v>
          </cell>
          <cell r="G10">
            <v>0</v>
          </cell>
          <cell r="H10">
            <v>0</v>
          </cell>
          <cell r="I10">
            <v>0</v>
          </cell>
          <cell r="M10">
            <v>0</v>
          </cell>
          <cell r="N10">
            <v>0</v>
          </cell>
          <cell r="O10">
            <v>0</v>
          </cell>
          <cell r="Q10">
            <v>0</v>
          </cell>
        </row>
        <row r="11">
          <cell r="A11">
            <v>3</v>
          </cell>
          <cell r="F11">
            <v>0</v>
          </cell>
          <cell r="G11">
            <v>0</v>
          </cell>
          <cell r="H11">
            <v>0</v>
          </cell>
          <cell r="I11">
            <v>0</v>
          </cell>
          <cell r="M11">
            <v>0</v>
          </cell>
          <cell r="N11">
            <v>0</v>
          </cell>
          <cell r="O11">
            <v>0</v>
          </cell>
          <cell r="Q11">
            <v>0</v>
          </cell>
        </row>
        <row r="12">
          <cell r="A12">
            <v>4</v>
          </cell>
          <cell r="F12">
            <v>0</v>
          </cell>
          <cell r="G12">
            <v>0</v>
          </cell>
          <cell r="H12">
            <v>0</v>
          </cell>
          <cell r="I12">
            <v>0</v>
          </cell>
          <cell r="M12">
            <v>0</v>
          </cell>
          <cell r="N12">
            <v>0</v>
          </cell>
          <cell r="O12">
            <v>0</v>
          </cell>
          <cell r="Q12">
            <v>0</v>
          </cell>
        </row>
        <row r="13">
          <cell r="A13">
            <v>5</v>
          </cell>
          <cell r="F13">
            <v>0</v>
          </cell>
          <cell r="G13">
            <v>0</v>
          </cell>
          <cell r="H13">
            <v>0</v>
          </cell>
          <cell r="I13">
            <v>0</v>
          </cell>
          <cell r="M13">
            <v>0</v>
          </cell>
          <cell r="N13">
            <v>0</v>
          </cell>
          <cell r="O13">
            <v>0</v>
          </cell>
          <cell r="Q13">
            <v>0</v>
          </cell>
        </row>
        <row r="14">
          <cell r="B14" t="str">
            <v>Nhoùm TS</v>
          </cell>
        </row>
        <row r="15">
          <cell r="A15">
            <v>6</v>
          </cell>
          <cell r="F15">
            <v>0</v>
          </cell>
          <cell r="G15">
            <v>0</v>
          </cell>
          <cell r="H15">
            <v>0</v>
          </cell>
          <cell r="I15">
            <v>0</v>
          </cell>
          <cell r="M15">
            <v>0</v>
          </cell>
          <cell r="N15">
            <v>0</v>
          </cell>
          <cell r="O15">
            <v>0</v>
          </cell>
          <cell r="Q15">
            <v>0</v>
          </cell>
        </row>
        <row r="16">
          <cell r="A16">
            <v>7</v>
          </cell>
          <cell r="F16">
            <v>0</v>
          </cell>
          <cell r="G16">
            <v>0</v>
          </cell>
          <cell r="H16">
            <v>0</v>
          </cell>
          <cell r="I16">
            <v>0</v>
          </cell>
          <cell r="M16">
            <v>0</v>
          </cell>
          <cell r="N16">
            <v>0</v>
          </cell>
          <cell r="O16">
            <v>0</v>
          </cell>
          <cell r="Q16">
            <v>0</v>
          </cell>
        </row>
        <row r="17">
          <cell r="A17">
            <v>8</v>
          </cell>
          <cell r="F17">
            <v>0</v>
          </cell>
          <cell r="G17">
            <v>0</v>
          </cell>
          <cell r="H17">
            <v>0</v>
          </cell>
          <cell r="I17">
            <v>0</v>
          </cell>
          <cell r="M17">
            <v>0</v>
          </cell>
          <cell r="N17">
            <v>0</v>
          </cell>
          <cell r="O17">
            <v>0</v>
          </cell>
          <cell r="Q17">
            <v>0</v>
          </cell>
        </row>
        <row r="18">
          <cell r="A18">
            <v>9</v>
          </cell>
          <cell r="F18">
            <v>0</v>
          </cell>
          <cell r="G18">
            <v>0</v>
          </cell>
          <cell r="H18">
            <v>0</v>
          </cell>
          <cell r="I18">
            <v>0</v>
          </cell>
          <cell r="M18">
            <v>0</v>
          </cell>
          <cell r="N18">
            <v>0</v>
          </cell>
          <cell r="O18">
            <v>0</v>
          </cell>
          <cell r="Q18">
            <v>0</v>
          </cell>
        </row>
        <row r="19">
          <cell r="A19">
            <v>10</v>
          </cell>
          <cell r="F19">
            <v>0</v>
          </cell>
          <cell r="G19">
            <v>0</v>
          </cell>
          <cell r="H19">
            <v>0</v>
          </cell>
          <cell r="I19">
            <v>0</v>
          </cell>
          <cell r="M19">
            <v>0</v>
          </cell>
          <cell r="N19">
            <v>0</v>
          </cell>
          <cell r="O19">
            <v>0</v>
          </cell>
          <cell r="Q19">
            <v>0</v>
          </cell>
        </row>
        <row r="20">
          <cell r="A20">
            <v>11</v>
          </cell>
          <cell r="F20">
            <v>0</v>
          </cell>
          <cell r="G20">
            <v>0</v>
          </cell>
          <cell r="H20">
            <v>0</v>
          </cell>
          <cell r="I20">
            <v>0</v>
          </cell>
          <cell r="M20">
            <v>0</v>
          </cell>
          <cell r="N20">
            <v>0</v>
          </cell>
          <cell r="O20">
            <v>0</v>
          </cell>
          <cell r="Q20">
            <v>0</v>
          </cell>
        </row>
        <row r="21">
          <cell r="A21">
            <v>12</v>
          </cell>
          <cell r="F21">
            <v>0</v>
          </cell>
          <cell r="G21">
            <v>0</v>
          </cell>
          <cell r="H21">
            <v>0</v>
          </cell>
          <cell r="I21">
            <v>0</v>
          </cell>
          <cell r="M21">
            <v>0</v>
          </cell>
          <cell r="N21">
            <v>0</v>
          </cell>
          <cell r="O21">
            <v>0</v>
          </cell>
          <cell r="Q21">
            <v>0</v>
          </cell>
        </row>
        <row r="22">
          <cell r="B22" t="str">
            <v>Nhoùm TT</v>
          </cell>
        </row>
        <row r="23">
          <cell r="A23">
            <v>13</v>
          </cell>
          <cell r="F23">
            <v>0</v>
          </cell>
          <cell r="G23">
            <v>0</v>
          </cell>
          <cell r="H23">
            <v>0</v>
          </cell>
          <cell r="I23">
            <v>0</v>
          </cell>
          <cell r="M23">
            <v>0</v>
          </cell>
          <cell r="N23">
            <v>0</v>
          </cell>
          <cell r="O23">
            <v>0</v>
          </cell>
          <cell r="Q23">
            <v>0</v>
          </cell>
        </row>
        <row r="24">
          <cell r="A24">
            <v>14</v>
          </cell>
          <cell r="F24">
            <v>0</v>
          </cell>
          <cell r="G24">
            <v>0</v>
          </cell>
          <cell r="H24">
            <v>0</v>
          </cell>
          <cell r="I24">
            <v>0</v>
          </cell>
          <cell r="M24">
            <v>0</v>
          </cell>
          <cell r="N24">
            <v>0</v>
          </cell>
          <cell r="O24">
            <v>0</v>
          </cell>
          <cell r="Q24">
            <v>0</v>
          </cell>
        </row>
        <row r="25">
          <cell r="A25">
            <v>15</v>
          </cell>
          <cell r="F25">
            <v>0</v>
          </cell>
          <cell r="G25">
            <v>0</v>
          </cell>
          <cell r="H25">
            <v>0</v>
          </cell>
          <cell r="I25">
            <v>0</v>
          </cell>
          <cell r="M25">
            <v>0</v>
          </cell>
          <cell r="N25">
            <v>0</v>
          </cell>
          <cell r="O25">
            <v>0</v>
          </cell>
          <cell r="Q25">
            <v>0</v>
          </cell>
        </row>
        <row r="26">
          <cell r="A26">
            <v>16</v>
          </cell>
          <cell r="F26">
            <v>0</v>
          </cell>
          <cell r="G26">
            <v>0</v>
          </cell>
          <cell r="H26">
            <v>0</v>
          </cell>
          <cell r="I26">
            <v>0</v>
          </cell>
          <cell r="M26">
            <v>0</v>
          </cell>
          <cell r="N26">
            <v>0</v>
          </cell>
          <cell r="O26">
            <v>0</v>
          </cell>
          <cell r="Q26">
            <v>0</v>
          </cell>
        </row>
        <row r="27">
          <cell r="A27">
            <v>17</v>
          </cell>
          <cell r="F27">
            <v>0</v>
          </cell>
          <cell r="G27">
            <v>0</v>
          </cell>
          <cell r="H27">
            <v>0</v>
          </cell>
          <cell r="I27">
            <v>0</v>
          </cell>
          <cell r="M27">
            <v>0</v>
          </cell>
          <cell r="N27">
            <v>0</v>
          </cell>
          <cell r="O27">
            <v>0</v>
          </cell>
          <cell r="Q27">
            <v>0</v>
          </cell>
        </row>
        <row r="28">
          <cell r="A28">
            <v>18</v>
          </cell>
          <cell r="F28">
            <v>0</v>
          </cell>
          <cell r="G28">
            <v>0</v>
          </cell>
          <cell r="H28">
            <v>0</v>
          </cell>
          <cell r="I28">
            <v>0</v>
          </cell>
          <cell r="M28">
            <v>0</v>
          </cell>
          <cell r="N28">
            <v>0</v>
          </cell>
          <cell r="O28">
            <v>0</v>
          </cell>
          <cell r="Q28">
            <v>0</v>
          </cell>
        </row>
        <row r="29">
          <cell r="A29">
            <v>19</v>
          </cell>
          <cell r="F29">
            <v>0</v>
          </cell>
          <cell r="G29">
            <v>0</v>
          </cell>
          <cell r="H29">
            <v>0</v>
          </cell>
          <cell r="I29">
            <v>0</v>
          </cell>
          <cell r="M29">
            <v>0</v>
          </cell>
          <cell r="N29">
            <v>0</v>
          </cell>
          <cell r="O29">
            <v>0</v>
          </cell>
          <cell r="Q29">
            <v>0</v>
          </cell>
        </row>
        <row r="30">
          <cell r="A30">
            <v>20</v>
          </cell>
          <cell r="F30">
            <v>0</v>
          </cell>
          <cell r="G30">
            <v>0</v>
          </cell>
          <cell r="H30">
            <v>0</v>
          </cell>
          <cell r="I30">
            <v>0</v>
          </cell>
          <cell r="M30">
            <v>0</v>
          </cell>
          <cell r="N30">
            <v>0</v>
          </cell>
          <cell r="O30">
            <v>0</v>
          </cell>
          <cell r="Q30">
            <v>0</v>
          </cell>
        </row>
        <row r="31">
          <cell r="A31">
            <v>21</v>
          </cell>
          <cell r="F31">
            <v>0</v>
          </cell>
          <cell r="G31">
            <v>0</v>
          </cell>
          <cell r="H31">
            <v>0</v>
          </cell>
          <cell r="I31">
            <v>0</v>
          </cell>
          <cell r="M31">
            <v>0</v>
          </cell>
          <cell r="N31">
            <v>0</v>
          </cell>
          <cell r="O31">
            <v>0</v>
          </cell>
          <cell r="Q31">
            <v>0</v>
          </cell>
        </row>
        <row r="32">
          <cell r="A32">
            <v>22</v>
          </cell>
          <cell r="F32">
            <v>0</v>
          </cell>
          <cell r="G32">
            <v>0</v>
          </cell>
          <cell r="H32">
            <v>0</v>
          </cell>
          <cell r="I32">
            <v>0</v>
          </cell>
          <cell r="M32">
            <v>0</v>
          </cell>
          <cell r="N32">
            <v>0</v>
          </cell>
          <cell r="O32">
            <v>0</v>
          </cell>
          <cell r="Q32">
            <v>0</v>
          </cell>
        </row>
        <row r="33">
          <cell r="B33" t="str">
            <v>Nhoùm Laép raùp</v>
          </cell>
        </row>
        <row r="34">
          <cell r="A34">
            <v>23</v>
          </cell>
          <cell r="F34">
            <v>0</v>
          </cell>
          <cell r="G34">
            <v>0</v>
          </cell>
          <cell r="H34">
            <v>0</v>
          </cell>
          <cell r="I34">
            <v>0</v>
          </cell>
          <cell r="M34">
            <v>0</v>
          </cell>
          <cell r="N34">
            <v>0</v>
          </cell>
          <cell r="O34">
            <v>0</v>
          </cell>
          <cell r="Q34">
            <v>0</v>
          </cell>
        </row>
        <row r="35">
          <cell r="A35">
            <v>24</v>
          </cell>
          <cell r="F35">
            <v>0</v>
          </cell>
          <cell r="G35">
            <v>0</v>
          </cell>
          <cell r="H35">
            <v>0</v>
          </cell>
          <cell r="I35">
            <v>0</v>
          </cell>
          <cell r="M35">
            <v>0</v>
          </cell>
          <cell r="N35">
            <v>0</v>
          </cell>
          <cell r="O35">
            <v>0</v>
          </cell>
          <cell r="Q35">
            <v>0</v>
          </cell>
        </row>
        <row r="36">
          <cell r="A36">
            <v>25</v>
          </cell>
          <cell r="F36">
            <v>0</v>
          </cell>
          <cell r="G36">
            <v>0</v>
          </cell>
          <cell r="H36">
            <v>0</v>
          </cell>
          <cell r="I36">
            <v>0</v>
          </cell>
          <cell r="M36">
            <v>0</v>
          </cell>
          <cell r="N36">
            <v>0</v>
          </cell>
          <cell r="O36">
            <v>0</v>
          </cell>
          <cell r="Q36">
            <v>0</v>
          </cell>
        </row>
        <row r="37">
          <cell r="A37">
            <v>26</v>
          </cell>
          <cell r="F37">
            <v>0</v>
          </cell>
          <cell r="G37">
            <v>0</v>
          </cell>
          <cell r="H37">
            <v>0</v>
          </cell>
          <cell r="I37">
            <v>0</v>
          </cell>
          <cell r="M37">
            <v>0</v>
          </cell>
          <cell r="N37">
            <v>0</v>
          </cell>
          <cell r="O37">
            <v>0</v>
          </cell>
          <cell r="Q37">
            <v>0</v>
          </cell>
        </row>
        <row r="38">
          <cell r="A38">
            <v>27</v>
          </cell>
          <cell r="F38">
            <v>0</v>
          </cell>
          <cell r="G38">
            <v>0</v>
          </cell>
          <cell r="H38">
            <v>0</v>
          </cell>
          <cell r="I38">
            <v>0</v>
          </cell>
          <cell r="M38">
            <v>0</v>
          </cell>
          <cell r="N38">
            <v>0</v>
          </cell>
          <cell r="O38">
            <v>0</v>
          </cell>
          <cell r="Q38">
            <v>0</v>
          </cell>
        </row>
        <row r="39">
          <cell r="A39">
            <v>28</v>
          </cell>
          <cell r="F39">
            <v>0</v>
          </cell>
          <cell r="G39">
            <v>0</v>
          </cell>
          <cell r="H39">
            <v>0</v>
          </cell>
          <cell r="I39">
            <v>0</v>
          </cell>
          <cell r="M39">
            <v>0</v>
          </cell>
          <cell r="N39">
            <v>0</v>
          </cell>
          <cell r="O39">
            <v>0</v>
          </cell>
          <cell r="Q39">
            <v>0</v>
          </cell>
        </row>
        <row r="40">
          <cell r="A40">
            <v>29</v>
          </cell>
          <cell r="F40">
            <v>0</v>
          </cell>
          <cell r="G40">
            <v>0</v>
          </cell>
          <cell r="H40">
            <v>0</v>
          </cell>
          <cell r="I40">
            <v>0</v>
          </cell>
          <cell r="M40">
            <v>0</v>
          </cell>
          <cell r="N40">
            <v>0</v>
          </cell>
          <cell r="O40">
            <v>0</v>
          </cell>
          <cell r="Q40">
            <v>0</v>
          </cell>
        </row>
        <row r="41">
          <cell r="A41">
            <v>30</v>
          </cell>
          <cell r="F41">
            <v>0</v>
          </cell>
          <cell r="G41">
            <v>0</v>
          </cell>
          <cell r="H41">
            <v>0</v>
          </cell>
          <cell r="I41">
            <v>0</v>
          </cell>
          <cell r="M41">
            <v>0</v>
          </cell>
          <cell r="N41">
            <v>0</v>
          </cell>
          <cell r="O41">
            <v>0</v>
          </cell>
          <cell r="Q41">
            <v>0</v>
          </cell>
        </row>
        <row r="42">
          <cell r="A42">
            <v>31</v>
          </cell>
          <cell r="F42">
            <v>0</v>
          </cell>
          <cell r="G42">
            <v>0</v>
          </cell>
          <cell r="H42">
            <v>0</v>
          </cell>
          <cell r="I42">
            <v>0</v>
          </cell>
          <cell r="M42">
            <v>0</v>
          </cell>
          <cell r="N42">
            <v>0</v>
          </cell>
          <cell r="O42">
            <v>0</v>
          </cell>
          <cell r="Q42">
            <v>0</v>
          </cell>
        </row>
        <row r="43">
          <cell r="A43">
            <v>32</v>
          </cell>
          <cell r="F43">
            <v>0</v>
          </cell>
          <cell r="G43">
            <v>0</v>
          </cell>
          <cell r="H43">
            <v>0</v>
          </cell>
          <cell r="I43">
            <v>0</v>
          </cell>
          <cell r="M43">
            <v>0</v>
          </cell>
          <cell r="N43">
            <v>0</v>
          </cell>
          <cell r="O43">
            <v>0</v>
          </cell>
          <cell r="Q43">
            <v>0</v>
          </cell>
        </row>
        <row r="44">
          <cell r="A44">
            <v>33</v>
          </cell>
          <cell r="F44">
            <v>0</v>
          </cell>
          <cell r="G44">
            <v>0</v>
          </cell>
          <cell r="H44">
            <v>0</v>
          </cell>
          <cell r="I44">
            <v>0</v>
          </cell>
          <cell r="M44">
            <v>0</v>
          </cell>
          <cell r="N44">
            <v>0</v>
          </cell>
          <cell r="O44">
            <v>0</v>
          </cell>
          <cell r="Q44">
            <v>0</v>
          </cell>
        </row>
        <row r="45">
          <cell r="A45">
            <v>34</v>
          </cell>
          <cell r="F45">
            <v>0</v>
          </cell>
          <cell r="G45">
            <v>0</v>
          </cell>
          <cell r="H45">
            <v>0</v>
          </cell>
          <cell r="I45">
            <v>0</v>
          </cell>
          <cell r="M45">
            <v>0</v>
          </cell>
          <cell r="N45">
            <v>0</v>
          </cell>
          <cell r="O45">
            <v>0</v>
          </cell>
          <cell r="Q45">
            <v>0</v>
          </cell>
        </row>
        <row r="46">
          <cell r="A46">
            <v>35</v>
          </cell>
          <cell r="F46">
            <v>0</v>
          </cell>
          <cell r="G46">
            <v>0</v>
          </cell>
          <cell r="H46">
            <v>0</v>
          </cell>
          <cell r="I46">
            <v>0</v>
          </cell>
          <cell r="M46">
            <v>0</v>
          </cell>
          <cell r="N46">
            <v>0</v>
          </cell>
          <cell r="O46">
            <v>0</v>
          </cell>
          <cell r="Q46">
            <v>0</v>
          </cell>
        </row>
        <row r="47">
          <cell r="A47">
            <v>36</v>
          </cell>
          <cell r="F47">
            <v>0</v>
          </cell>
          <cell r="G47">
            <v>0</v>
          </cell>
          <cell r="H47">
            <v>0</v>
          </cell>
          <cell r="I47">
            <v>0</v>
          </cell>
          <cell r="M47">
            <v>0</v>
          </cell>
          <cell r="N47">
            <v>0</v>
          </cell>
          <cell r="O47">
            <v>0</v>
          </cell>
          <cell r="Q47">
            <v>0</v>
          </cell>
        </row>
        <row r="48">
          <cell r="A48">
            <v>37</v>
          </cell>
          <cell r="F48">
            <v>0</v>
          </cell>
          <cell r="G48">
            <v>0</v>
          </cell>
          <cell r="H48">
            <v>0</v>
          </cell>
          <cell r="I48">
            <v>0</v>
          </cell>
          <cell r="M48">
            <v>0</v>
          </cell>
          <cell r="N48">
            <v>0</v>
          </cell>
          <cell r="O48">
            <v>0</v>
          </cell>
          <cell r="Q48">
            <v>0</v>
          </cell>
        </row>
        <row r="49">
          <cell r="A49">
            <v>38</v>
          </cell>
          <cell r="F49">
            <v>0</v>
          </cell>
          <cell r="G49">
            <v>0</v>
          </cell>
          <cell r="H49">
            <v>0</v>
          </cell>
          <cell r="I49">
            <v>0</v>
          </cell>
          <cell r="M49">
            <v>0</v>
          </cell>
          <cell r="N49">
            <v>0</v>
          </cell>
          <cell r="O49">
            <v>0</v>
          </cell>
          <cell r="Q49">
            <v>0</v>
          </cell>
        </row>
        <row r="50">
          <cell r="A50">
            <v>39</v>
          </cell>
          <cell r="F50">
            <v>0</v>
          </cell>
          <cell r="G50">
            <v>0</v>
          </cell>
          <cell r="H50">
            <v>0</v>
          </cell>
          <cell r="I50">
            <v>0</v>
          </cell>
          <cell r="M50">
            <v>0</v>
          </cell>
          <cell r="N50">
            <v>0</v>
          </cell>
          <cell r="O50">
            <v>0</v>
          </cell>
          <cell r="Q50">
            <v>0</v>
          </cell>
        </row>
        <row r="51">
          <cell r="A51">
            <v>40</v>
          </cell>
          <cell r="F51">
            <v>0</v>
          </cell>
          <cell r="G51">
            <v>0</v>
          </cell>
          <cell r="H51">
            <v>0</v>
          </cell>
          <cell r="I51">
            <v>0</v>
          </cell>
          <cell r="M51">
            <v>0</v>
          </cell>
          <cell r="N51">
            <v>0</v>
          </cell>
          <cell r="O51">
            <v>0</v>
          </cell>
          <cell r="Q51">
            <v>0</v>
          </cell>
        </row>
        <row r="52">
          <cell r="B52" t="str">
            <v>Toång Thôøi Gian &amp; Ñôn Giaù</v>
          </cell>
          <cell r="F52">
            <v>0</v>
          </cell>
          <cell r="G52">
            <v>0</v>
          </cell>
          <cell r="H52">
            <v>0</v>
          </cell>
          <cell r="I52">
            <v>0</v>
          </cell>
          <cell r="J52">
            <v>0</v>
          </cell>
          <cell r="M52">
            <v>0</v>
          </cell>
          <cell r="N52">
            <v>0</v>
          </cell>
          <cell r="O52">
            <v>0</v>
          </cell>
          <cell r="Q52">
            <v>0</v>
          </cell>
        </row>
      </sheetData>
      <sheetData sheetId="1" refreshError="1">
        <row r="61">
          <cell r="B61" t="str">
            <v xml:space="preserve">Checked &amp; Revised by </v>
          </cell>
        </row>
        <row r="65">
          <cell r="B65" t="str">
            <v>All Pitcrew team</v>
          </cell>
        </row>
      </sheetData>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CT"/>
    </sheetNames>
    <sheetDataSet>
      <sheetData sheetId="0"/>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
  <rv s="0">
    <v>0</v>
    <v>5</v>
  </rv>
  <rv s="0">
    <v>1</v>
    <v>5</v>
  </rv>
  <rv s="0">
    <v>2</v>
    <v>5</v>
  </rv>
  <rv s="0">
    <v>3</v>
    <v>5</v>
  </rv>
  <rv s="0">
    <v>4</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4CED-5B89-4965-8F0B-D855DF21C706}">
  <dimension ref="A1:U93"/>
  <sheetViews>
    <sheetView view="pageBreakPreview" topLeftCell="A49" zoomScale="70" zoomScaleNormal="130" zoomScaleSheetLayoutView="70" workbookViewId="0">
      <selection activeCell="B92" sqref="B92:P92"/>
    </sheetView>
  </sheetViews>
  <sheetFormatPr defaultColWidth="9.109375" defaultRowHeight="23.4"/>
  <cols>
    <col min="1" max="16384" width="9.109375" style="140"/>
  </cols>
  <sheetData>
    <row r="1" spans="1:15">
      <c r="A1" s="139" t="s">
        <v>0</v>
      </c>
    </row>
    <row r="2" spans="1:15" s="161" customFormat="1" ht="15.6">
      <c r="A2" s="355" t="s">
        <v>1</v>
      </c>
      <c r="B2" s="355"/>
      <c r="C2" s="355"/>
      <c r="D2" s="355"/>
      <c r="E2" s="355"/>
      <c r="F2" s="355"/>
      <c r="G2" s="355"/>
      <c r="H2" s="355"/>
      <c r="I2" s="355"/>
      <c r="J2" s="355"/>
      <c r="K2" s="355"/>
      <c r="L2" s="355"/>
      <c r="M2" s="355"/>
      <c r="N2" s="355"/>
      <c r="O2" s="355"/>
    </row>
    <row r="3" spans="1:15" s="162" customFormat="1" ht="15.6">
      <c r="A3" s="356" t="s">
        <v>2</v>
      </c>
      <c r="B3" s="356"/>
      <c r="C3" s="356"/>
      <c r="D3" s="356"/>
      <c r="E3" s="356"/>
      <c r="F3" s="356"/>
      <c r="G3" s="356"/>
      <c r="H3" s="356"/>
      <c r="I3" s="356"/>
      <c r="J3" s="356"/>
      <c r="K3" s="356"/>
      <c r="L3" s="356"/>
      <c r="M3" s="356"/>
      <c r="N3" s="356"/>
      <c r="O3" s="356"/>
    </row>
    <row r="4" spans="1:15" s="161" customFormat="1" ht="15.6">
      <c r="A4" s="161" t="s">
        <v>3</v>
      </c>
    </row>
    <row r="5" spans="1:15" s="163" customFormat="1" ht="15.6">
      <c r="A5" s="163" t="s">
        <v>4</v>
      </c>
      <c r="F5" s="161"/>
    </row>
    <row r="6" spans="1:15" s="161" customFormat="1" ht="15.6">
      <c r="A6" s="161" t="s">
        <v>5</v>
      </c>
    </row>
    <row r="7" spans="1:15" s="163" customFormat="1" ht="15.6">
      <c r="A7" s="163" t="s">
        <v>6</v>
      </c>
    </row>
    <row r="8" spans="1:15" s="161" customFormat="1" ht="15.6">
      <c r="A8" s="161" t="s">
        <v>7</v>
      </c>
    </row>
    <row r="9" spans="1:15" s="162" customFormat="1" ht="15.6">
      <c r="A9" s="356" t="s">
        <v>8</v>
      </c>
      <c r="B9" s="356"/>
      <c r="C9" s="356"/>
      <c r="D9" s="356"/>
      <c r="E9" s="356"/>
      <c r="F9" s="356"/>
      <c r="G9" s="356"/>
      <c r="H9" s="356"/>
      <c r="I9" s="356"/>
      <c r="J9" s="356"/>
      <c r="K9" s="356"/>
      <c r="L9" s="356"/>
      <c r="M9" s="356"/>
      <c r="N9" s="356"/>
      <c r="O9" s="356"/>
    </row>
    <row r="10" spans="1:15" s="161" customFormat="1" ht="15.6">
      <c r="A10" s="161" t="s">
        <v>9</v>
      </c>
    </row>
    <row r="11" spans="1:15" s="163" customFormat="1" ht="15.6">
      <c r="A11" s="163" t="s">
        <v>10</v>
      </c>
    </row>
    <row r="12" spans="1:15" s="163" customFormat="1" ht="15.6"/>
    <row r="13" spans="1:15" s="159" customFormat="1" ht="15.6">
      <c r="A13" s="162" t="s">
        <v>11</v>
      </c>
      <c r="G13" s="162" t="s">
        <v>12</v>
      </c>
    </row>
    <row r="14" spans="1:15" s="159" customFormat="1" ht="15.6"/>
    <row r="31" spans="1:6">
      <c r="A31" s="160" t="s">
        <v>13</v>
      </c>
      <c r="B31" s="158"/>
      <c r="C31" s="158"/>
      <c r="D31" s="158"/>
      <c r="E31" s="158"/>
      <c r="F31" s="158"/>
    </row>
    <row r="32" spans="1:6">
      <c r="A32" s="160" t="s">
        <v>14</v>
      </c>
      <c r="B32" s="158"/>
      <c r="C32" s="158"/>
      <c r="D32" s="158"/>
      <c r="E32" s="158"/>
      <c r="F32" s="158"/>
    </row>
    <row r="33" spans="1:21">
      <c r="A33" s="160" t="s">
        <v>15</v>
      </c>
      <c r="B33" s="158"/>
      <c r="C33" s="158"/>
      <c r="D33" s="158" t="s">
        <v>16</v>
      </c>
      <c r="E33" s="158"/>
      <c r="F33" s="158"/>
    </row>
    <row r="34" spans="1:21">
      <c r="A34" s="159" t="s">
        <v>17</v>
      </c>
    </row>
    <row r="35" spans="1:21">
      <c r="A35" s="159" t="s">
        <v>18</v>
      </c>
    </row>
    <row r="36" spans="1:21">
      <c r="A36" s="162" t="s">
        <v>19</v>
      </c>
    </row>
    <row r="37" spans="1:21">
      <c r="A37" s="162"/>
    </row>
    <row r="38" spans="1:21">
      <c r="A38" s="164" t="s">
        <v>20</v>
      </c>
      <c r="F38" s="164" t="s">
        <v>21</v>
      </c>
    </row>
    <row r="39" spans="1:21">
      <c r="A39" s="159" t="s">
        <v>22</v>
      </c>
    </row>
    <row r="40" spans="1:21">
      <c r="A40" s="159" t="s">
        <v>23</v>
      </c>
    </row>
    <row r="41" spans="1:21">
      <c r="A41" s="162" t="s">
        <v>24</v>
      </c>
    </row>
    <row r="42" spans="1:21">
      <c r="A42" s="159" t="s">
        <v>25</v>
      </c>
    </row>
    <row r="43" spans="1:21">
      <c r="A43" s="162" t="s">
        <v>26</v>
      </c>
    </row>
    <row r="44" spans="1:21" ht="34.5" customHeight="1">
      <c r="A44" s="159" t="s">
        <v>27</v>
      </c>
    </row>
    <row r="45" spans="1:21">
      <c r="A45" s="159" t="s">
        <v>28</v>
      </c>
    </row>
    <row r="46" spans="1:21" ht="43.5" customHeight="1">
      <c r="A46" s="356" t="s">
        <v>29</v>
      </c>
      <c r="B46" s="356"/>
      <c r="C46" s="356"/>
      <c r="D46" s="356"/>
      <c r="E46" s="356"/>
      <c r="F46" s="356"/>
      <c r="G46" s="356"/>
      <c r="H46" s="356"/>
      <c r="I46" s="356"/>
      <c r="J46" s="356"/>
      <c r="K46" s="356"/>
      <c r="L46" s="356"/>
      <c r="M46" s="356"/>
      <c r="N46" s="356"/>
      <c r="O46" s="356"/>
      <c r="P46" s="356"/>
      <c r="Q46" s="356"/>
      <c r="R46" s="356"/>
      <c r="S46" s="356"/>
      <c r="T46" s="356"/>
      <c r="U46" s="356"/>
    </row>
    <row r="47" spans="1:21">
      <c r="A47" s="159" t="s">
        <v>30</v>
      </c>
      <c r="H47" s="162" t="s">
        <v>31</v>
      </c>
    </row>
    <row r="48" spans="1:21">
      <c r="A48" s="159" t="s">
        <v>32</v>
      </c>
    </row>
    <row r="49" spans="1:9">
      <c r="A49" s="162" t="s">
        <v>33</v>
      </c>
    </row>
    <row r="50" spans="1:9">
      <c r="A50" s="159" t="s">
        <v>34</v>
      </c>
    </row>
    <row r="51" spans="1:9">
      <c r="A51" s="162" t="s">
        <v>35</v>
      </c>
    </row>
    <row r="52" spans="1:9">
      <c r="A52" s="159" t="s">
        <v>36</v>
      </c>
    </row>
    <row r="53" spans="1:9">
      <c r="A53" s="162" t="s">
        <v>37</v>
      </c>
    </row>
    <row r="54" spans="1:9">
      <c r="A54" s="159" t="s">
        <v>38</v>
      </c>
      <c r="B54" s="159"/>
      <c r="C54" s="159"/>
      <c r="D54" s="159"/>
      <c r="E54" s="159"/>
      <c r="F54" s="159"/>
      <c r="G54" s="162" t="s">
        <v>39</v>
      </c>
      <c r="H54" s="159"/>
      <c r="I54" s="159"/>
    </row>
    <row r="55" spans="1:9">
      <c r="A55" s="159" t="s">
        <v>40</v>
      </c>
      <c r="B55" s="159"/>
      <c r="C55" s="159"/>
      <c r="D55" s="159"/>
      <c r="E55" s="159"/>
      <c r="F55" s="159"/>
      <c r="G55" s="162" t="s">
        <v>41</v>
      </c>
      <c r="H55" s="159"/>
      <c r="I55" s="159"/>
    </row>
    <row r="56" spans="1:9">
      <c r="A56" s="159" t="s">
        <v>42</v>
      </c>
      <c r="B56" s="159"/>
      <c r="C56" s="159"/>
      <c r="D56" s="159"/>
      <c r="E56" s="159"/>
      <c r="F56" s="159"/>
      <c r="G56" s="162" t="s">
        <v>43</v>
      </c>
      <c r="H56" s="159"/>
      <c r="I56" s="159"/>
    </row>
    <row r="59" spans="1:9">
      <c r="B59" s="159"/>
      <c r="C59" s="159"/>
      <c r="D59" s="159"/>
      <c r="E59" s="159"/>
      <c r="F59" s="159"/>
      <c r="G59" s="159"/>
      <c r="H59" s="159"/>
      <c r="I59" s="159"/>
    </row>
    <row r="60" spans="1:9">
      <c r="B60" s="159"/>
      <c r="C60" s="159"/>
      <c r="D60" s="159"/>
      <c r="E60" s="159"/>
      <c r="F60" s="159"/>
      <c r="G60" s="159"/>
      <c r="H60" s="159"/>
      <c r="I60" s="159"/>
    </row>
    <row r="61" spans="1:9">
      <c r="B61" s="159"/>
      <c r="C61" s="159"/>
      <c r="D61" s="159"/>
      <c r="E61" s="159"/>
      <c r="F61" s="159"/>
      <c r="G61" s="159"/>
      <c r="H61" s="159"/>
      <c r="I61" s="159"/>
    </row>
    <row r="62" spans="1:9">
      <c r="B62" s="159"/>
      <c r="C62" s="159"/>
      <c r="D62" s="159"/>
      <c r="E62" s="159"/>
      <c r="F62" s="159"/>
      <c r="G62" s="159"/>
      <c r="H62" s="159"/>
      <c r="I62" s="159"/>
    </row>
    <row r="63" spans="1:9">
      <c r="B63" s="159"/>
      <c r="C63" s="159"/>
      <c r="D63" s="159"/>
      <c r="E63" s="159"/>
      <c r="F63" s="159"/>
      <c r="G63" s="159"/>
      <c r="H63" s="159"/>
      <c r="I63" s="159"/>
    </row>
    <row r="64" spans="1:9">
      <c r="B64" s="159"/>
      <c r="C64" s="159"/>
      <c r="D64" s="159"/>
      <c r="E64" s="159"/>
      <c r="F64" s="159"/>
      <c r="G64" s="159"/>
      <c r="H64" s="159"/>
      <c r="I64" s="159"/>
    </row>
    <row r="65" spans="2:9">
      <c r="B65" s="159"/>
      <c r="C65" s="159"/>
      <c r="D65" s="159"/>
      <c r="E65" s="159"/>
      <c r="F65" s="159"/>
      <c r="G65" s="159"/>
      <c r="H65" s="159"/>
      <c r="I65" s="159"/>
    </row>
    <row r="66" spans="2:9">
      <c r="B66" s="159"/>
      <c r="C66" s="159"/>
      <c r="D66" s="159"/>
      <c r="E66" s="159"/>
      <c r="F66" s="159"/>
      <c r="G66" s="159"/>
      <c r="H66" s="159"/>
      <c r="I66" s="159"/>
    </row>
    <row r="67" spans="2:9">
      <c r="B67" s="159"/>
      <c r="C67" s="159"/>
      <c r="D67" s="159"/>
      <c r="E67" s="159"/>
      <c r="F67" s="159"/>
      <c r="G67" s="159"/>
      <c r="H67" s="159"/>
      <c r="I67" s="159"/>
    </row>
    <row r="68" spans="2:9">
      <c r="B68" s="159"/>
      <c r="C68" s="159"/>
      <c r="D68" s="159"/>
      <c r="E68" s="159"/>
      <c r="F68" s="159"/>
      <c r="G68" s="159"/>
      <c r="H68" s="159"/>
      <c r="I68" s="159"/>
    </row>
    <row r="69" spans="2:9">
      <c r="B69" s="159"/>
      <c r="C69" s="159"/>
      <c r="D69" s="159"/>
      <c r="E69" s="159"/>
      <c r="F69" s="159"/>
      <c r="G69" s="159"/>
      <c r="H69" s="159"/>
      <c r="I69" s="159"/>
    </row>
    <row r="70" spans="2:9">
      <c r="B70" s="159"/>
      <c r="C70" s="159"/>
      <c r="D70" s="159"/>
      <c r="E70" s="159"/>
      <c r="F70" s="159"/>
      <c r="G70" s="159"/>
      <c r="H70" s="159"/>
      <c r="I70" s="159"/>
    </row>
    <row r="71" spans="2:9">
      <c r="B71" s="159"/>
      <c r="C71" s="159"/>
      <c r="D71" s="159"/>
      <c r="E71" s="159"/>
      <c r="F71" s="159"/>
      <c r="G71" s="159"/>
      <c r="H71" s="159"/>
      <c r="I71" s="159"/>
    </row>
    <row r="72" spans="2:9">
      <c r="B72" s="159"/>
      <c r="C72" s="159"/>
      <c r="D72" s="159"/>
      <c r="E72" s="159"/>
      <c r="F72" s="159"/>
      <c r="G72" s="159"/>
      <c r="H72" s="159"/>
      <c r="I72" s="159"/>
    </row>
    <row r="73" spans="2:9">
      <c r="B73" s="159"/>
      <c r="C73" s="159"/>
      <c r="D73" s="159"/>
      <c r="E73" s="159"/>
      <c r="F73" s="159"/>
      <c r="G73" s="159"/>
      <c r="H73" s="159"/>
      <c r="I73" s="159"/>
    </row>
    <row r="92" spans="2:2" ht="409.6">
      <c r="B92" s="165" t="s">
        <v>44</v>
      </c>
    </row>
    <row r="93" spans="2:2">
      <c r="B93" s="140" t="s">
        <v>45</v>
      </c>
    </row>
  </sheetData>
  <mergeCells count="4">
    <mergeCell ref="A2:O2"/>
    <mergeCell ref="A3:O3"/>
    <mergeCell ref="A9:O9"/>
    <mergeCell ref="A46:U46"/>
  </mergeCells>
  <pageMargins left="0.25" right="0" top="0.61299868766404197" bottom="0.75" header="0" footer="0"/>
  <pageSetup paperSize="9" scale="73" orientation="landscape" r:id="rId1"/>
  <rowBreaks count="1" manualBreakCount="1">
    <brk id="30"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P131"/>
  <sheetViews>
    <sheetView view="pageBreakPreview" topLeftCell="A9" zoomScale="40" zoomScaleNormal="55" zoomScaleSheetLayoutView="40" zoomScalePageLayoutView="40" workbookViewId="0">
      <selection activeCell="P63" sqref="P63"/>
    </sheetView>
  </sheetViews>
  <sheetFormatPr defaultColWidth="9.109375" defaultRowHeight="16.8"/>
  <cols>
    <col min="1" max="1" width="6.5546875" style="68" customWidth="1"/>
    <col min="2" max="2" width="34.77734375" style="68" customWidth="1"/>
    <col min="3" max="3" width="26" style="68" customWidth="1"/>
    <col min="4" max="4" width="22.5546875" style="68" customWidth="1"/>
    <col min="5" max="5" width="29.88671875" style="68" customWidth="1"/>
    <col min="6" max="6" width="33.88671875" style="68" customWidth="1"/>
    <col min="7" max="7" width="21" style="69" customWidth="1"/>
    <col min="8" max="11" width="21" style="68" customWidth="1"/>
    <col min="12" max="12" width="18.88671875" style="68" customWidth="1"/>
    <col min="13" max="13" width="20.21875" style="68" customWidth="1"/>
    <col min="14" max="15" width="13.44140625" style="68" customWidth="1"/>
    <col min="16" max="16" width="53.109375" style="280" customWidth="1"/>
    <col min="17" max="20" width="9.109375" style="68"/>
    <col min="21" max="21" width="18.33203125" style="68" customWidth="1"/>
    <col min="22" max="16384" width="9.109375" style="68"/>
  </cols>
  <sheetData>
    <row r="1" spans="1:16" s="1" customFormat="1" ht="39.9" customHeight="1">
      <c r="A1" s="40"/>
      <c r="B1" s="40"/>
      <c r="C1" s="40"/>
      <c r="D1" s="41"/>
      <c r="E1" s="40"/>
      <c r="F1" s="40"/>
      <c r="G1" s="40"/>
      <c r="H1" s="40"/>
      <c r="I1" s="40"/>
      <c r="J1" s="40"/>
      <c r="K1" s="40"/>
      <c r="L1" s="42"/>
      <c r="M1" s="386" t="s">
        <v>46</v>
      </c>
      <c r="N1" s="386" t="s">
        <v>46</v>
      </c>
      <c r="O1" s="391" t="s">
        <v>47</v>
      </c>
      <c r="P1" s="391"/>
    </row>
    <row r="2" spans="1:16" s="1" customFormat="1" ht="39.9" customHeight="1">
      <c r="A2" s="40"/>
      <c r="B2" s="40"/>
      <c r="C2" s="40"/>
      <c r="D2" s="40"/>
      <c r="E2" s="40"/>
      <c r="F2" s="40"/>
      <c r="G2" s="40"/>
      <c r="H2" s="40"/>
      <c r="I2" s="40"/>
      <c r="J2" s="40"/>
      <c r="K2" s="40"/>
      <c r="L2" s="42"/>
      <c r="M2" s="386" t="s">
        <v>48</v>
      </c>
      <c r="N2" s="386" t="s">
        <v>48</v>
      </c>
      <c r="O2" s="392" t="s">
        <v>49</v>
      </c>
      <c r="P2" s="392"/>
    </row>
    <row r="3" spans="1:16" s="1" customFormat="1" ht="39.9" customHeight="1">
      <c r="A3" s="40"/>
      <c r="B3" s="40"/>
      <c r="C3" s="40"/>
      <c r="D3" s="40"/>
      <c r="E3" s="40"/>
      <c r="F3" s="40"/>
      <c r="G3" s="40"/>
      <c r="H3" s="40"/>
      <c r="I3" s="40"/>
      <c r="J3" s="40"/>
      <c r="K3" s="40"/>
      <c r="L3" s="42"/>
      <c r="M3" s="386" t="s">
        <v>50</v>
      </c>
      <c r="N3" s="386" t="s">
        <v>50</v>
      </c>
      <c r="O3" s="393" t="s">
        <v>51</v>
      </c>
      <c r="P3" s="391"/>
    </row>
    <row r="4" spans="1:16" s="3" customFormat="1" ht="33" customHeight="1" thickBot="1">
      <c r="B4" s="2" t="s">
        <v>603</v>
      </c>
      <c r="G4" s="4"/>
      <c r="P4" s="184"/>
    </row>
    <row r="5" spans="1:16" s="3" customFormat="1" ht="33" customHeight="1">
      <c r="B5" s="5" t="s">
        <v>52</v>
      </c>
      <c r="C5" s="5"/>
      <c r="D5" s="2"/>
      <c r="F5" s="6"/>
      <c r="G5" s="81"/>
      <c r="H5" s="394" t="s">
        <v>739</v>
      </c>
      <c r="I5" s="395"/>
      <c r="J5" s="395"/>
      <c r="K5" s="395"/>
      <c r="L5" s="395"/>
      <c r="M5" s="396"/>
      <c r="P5" s="184"/>
    </row>
    <row r="6" spans="1:16" s="79" customFormat="1" ht="37.950000000000003" customHeight="1">
      <c r="B6" s="256" t="s">
        <v>53</v>
      </c>
      <c r="C6" s="256"/>
      <c r="D6" s="437" t="s">
        <v>567</v>
      </c>
      <c r="E6" s="437"/>
      <c r="F6" s="438"/>
      <c r="G6" s="81"/>
      <c r="H6" s="397"/>
      <c r="I6" s="398"/>
      <c r="J6" s="398"/>
      <c r="K6" s="398"/>
      <c r="L6" s="398"/>
      <c r="M6" s="399"/>
      <c r="N6" s="81"/>
      <c r="O6" s="81"/>
      <c r="P6" s="76"/>
    </row>
    <row r="7" spans="1:16" s="79" customFormat="1" ht="37.950000000000003" customHeight="1">
      <c r="B7" s="80" t="s">
        <v>54</v>
      </c>
      <c r="C7" s="80"/>
      <c r="D7" s="7" t="s">
        <v>55</v>
      </c>
      <c r="E7" s="7"/>
      <c r="F7" s="80"/>
      <c r="G7" s="81"/>
      <c r="H7" s="397"/>
      <c r="I7" s="398"/>
      <c r="J7" s="398"/>
      <c r="K7" s="398"/>
      <c r="L7" s="398"/>
      <c r="M7" s="399"/>
      <c r="N7"/>
      <c r="O7" s="81"/>
      <c r="P7" s="76"/>
    </row>
    <row r="8" spans="1:16" s="79" customFormat="1" ht="37.950000000000003" customHeight="1" thickBot="1">
      <c r="B8" s="80" t="s">
        <v>56</v>
      </c>
      <c r="C8" s="80"/>
      <c r="D8" s="80" t="s">
        <v>57</v>
      </c>
      <c r="E8" s="80"/>
      <c r="F8" s="80"/>
      <c r="G8" s="81"/>
      <c r="H8" s="400"/>
      <c r="I8" s="401"/>
      <c r="J8" s="401"/>
      <c r="K8" s="401"/>
      <c r="L8" s="401"/>
      <c r="M8" s="402"/>
      <c r="N8" s="81"/>
      <c r="O8" s="81"/>
      <c r="P8" s="76"/>
    </row>
    <row r="9" spans="1:16" s="18" customFormat="1" ht="31.2" customHeight="1">
      <c r="B9" s="8" t="s">
        <v>58</v>
      </c>
      <c r="C9" s="8"/>
      <c r="D9" s="43" t="s">
        <v>59</v>
      </c>
      <c r="E9" s="9"/>
      <c r="F9" s="10"/>
      <c r="G9" s="11"/>
      <c r="H9" s="10"/>
      <c r="I9" s="10"/>
      <c r="J9" s="10"/>
      <c r="K9" s="10"/>
      <c r="L9" s="10"/>
      <c r="M9" s="10"/>
      <c r="N9" s="10"/>
      <c r="O9" s="10"/>
      <c r="P9" s="8"/>
    </row>
    <row r="10" spans="1:16" s="18" customFormat="1" ht="34.950000000000003" customHeight="1">
      <c r="B10" s="12" t="s">
        <v>60</v>
      </c>
      <c r="C10" s="12"/>
      <c r="D10" s="13" t="s">
        <v>61</v>
      </c>
      <c r="E10" s="13"/>
      <c r="F10" s="13"/>
      <c r="G10" s="14"/>
      <c r="H10" s="13"/>
      <c r="I10" s="15" t="s">
        <v>62</v>
      </c>
      <c r="J10" s="15"/>
      <c r="K10" s="15"/>
      <c r="L10" s="15" t="s">
        <v>63</v>
      </c>
      <c r="M10" s="16"/>
      <c r="N10" s="16"/>
      <c r="O10" s="16"/>
      <c r="P10" s="16"/>
    </row>
    <row r="11" spans="1:16" s="18" customFormat="1" ht="79.5" customHeight="1">
      <c r="B11" s="134" t="s">
        <v>64</v>
      </c>
      <c r="C11" s="15"/>
      <c r="D11" s="387">
        <v>45653</v>
      </c>
      <c r="E11" s="388"/>
      <c r="F11" s="388"/>
      <c r="G11" s="17"/>
      <c r="H11" s="77"/>
      <c r="I11" s="15" t="s">
        <v>65</v>
      </c>
      <c r="J11" s="15"/>
      <c r="K11" s="15"/>
      <c r="L11" s="389" t="s">
        <v>66</v>
      </c>
      <c r="M11" s="389"/>
      <c r="N11" s="389"/>
      <c r="O11" s="389"/>
      <c r="P11" s="389"/>
    </row>
    <row r="12" spans="1:16" s="18" customFormat="1" ht="34.950000000000003" customHeight="1">
      <c r="B12" s="21" t="s">
        <v>67</v>
      </c>
      <c r="C12" s="15"/>
      <c r="D12" s="403">
        <f>D11+10</f>
        <v>45663</v>
      </c>
      <c r="E12" s="403"/>
      <c r="F12" s="257"/>
      <c r="G12" s="19"/>
      <c r="H12" s="78"/>
      <c r="I12" s="15" t="s">
        <v>68</v>
      </c>
      <c r="J12" s="15"/>
      <c r="L12" s="15" t="s">
        <v>69</v>
      </c>
      <c r="M12" s="15"/>
      <c r="N12" s="78"/>
      <c r="O12" s="78"/>
      <c r="P12" s="16"/>
    </row>
    <row r="13" spans="1:16" s="18" customFormat="1" ht="34.950000000000003" customHeight="1">
      <c r="B13" s="390"/>
      <c r="C13" s="390"/>
      <c r="D13" s="390"/>
      <c r="E13" s="390"/>
      <c r="F13" s="390"/>
      <c r="G13" s="19"/>
      <c r="H13" s="78"/>
      <c r="I13" s="15" t="s">
        <v>70</v>
      </c>
      <c r="J13" s="15"/>
      <c r="K13" s="15"/>
      <c r="L13" s="15" t="s">
        <v>71</v>
      </c>
      <c r="M13" s="78"/>
      <c r="N13" s="16"/>
      <c r="O13" s="16"/>
      <c r="P13" s="16"/>
    </row>
    <row r="14" spans="1:16" s="18" customFormat="1" ht="34.950000000000003" customHeight="1">
      <c r="B14" s="15" t="s">
        <v>72</v>
      </c>
      <c r="C14" s="15"/>
      <c r="D14" s="15" t="s">
        <v>73</v>
      </c>
      <c r="E14" s="15"/>
      <c r="F14" s="15"/>
      <c r="G14" s="20"/>
      <c r="H14" s="15"/>
      <c r="I14" s="15" t="s">
        <v>74</v>
      </c>
      <c r="J14" s="15"/>
      <c r="K14" s="15"/>
      <c r="L14" s="16" t="s">
        <v>75</v>
      </c>
      <c r="M14" s="16"/>
      <c r="N14" s="16"/>
      <c r="O14" s="16"/>
      <c r="P14" s="16"/>
    </row>
    <row r="15" spans="1:16" s="18" customFormat="1" ht="32.4">
      <c r="B15" s="21" t="s">
        <v>76</v>
      </c>
      <c r="C15" s="21"/>
      <c r="D15" s="21"/>
      <c r="E15" s="8"/>
      <c r="F15" s="8"/>
      <c r="G15" s="44"/>
      <c r="H15" s="8"/>
      <c r="I15" s="8"/>
      <c r="J15" s="8"/>
      <c r="K15" s="8"/>
      <c r="L15" s="8"/>
      <c r="M15" s="8"/>
      <c r="N15" s="8"/>
      <c r="O15" s="8"/>
      <c r="P15" s="8"/>
    </row>
    <row r="16" spans="1:16" s="18" customFormat="1" ht="32.4">
      <c r="B16" s="21"/>
      <c r="C16" s="21"/>
      <c r="D16" s="21"/>
      <c r="E16" s="8"/>
      <c r="F16" s="8"/>
      <c r="G16" s="44"/>
      <c r="H16" s="8"/>
      <c r="I16" s="8"/>
      <c r="J16" s="8"/>
      <c r="K16" s="8"/>
      <c r="L16" s="8"/>
      <c r="M16" s="8"/>
      <c r="N16" s="8"/>
      <c r="O16" s="8"/>
      <c r="P16" s="8"/>
    </row>
    <row r="17" spans="2:16" s="109" customFormat="1" ht="59.4">
      <c r="B17" s="124"/>
      <c r="C17" s="43" t="s">
        <v>77</v>
      </c>
      <c r="D17" s="43" t="s">
        <v>78</v>
      </c>
      <c r="E17" s="125" t="s">
        <v>79</v>
      </c>
      <c r="F17" s="125" t="s">
        <v>80</v>
      </c>
      <c r="G17" s="125" t="s">
        <v>81</v>
      </c>
      <c r="H17" s="125" t="s">
        <v>82</v>
      </c>
      <c r="I17" s="125" t="s">
        <v>83</v>
      </c>
      <c r="J17" s="125" t="s">
        <v>84</v>
      </c>
      <c r="K17" s="125" t="s">
        <v>85</v>
      </c>
      <c r="L17" s="125"/>
      <c r="M17" s="125"/>
      <c r="N17" s="125"/>
      <c r="O17" s="125"/>
      <c r="P17" s="126" t="s">
        <v>86</v>
      </c>
    </row>
    <row r="18" spans="2:16" s="109" customFormat="1" ht="59.4">
      <c r="B18" s="126" t="s">
        <v>87</v>
      </c>
      <c r="C18" s="127"/>
      <c r="D18" s="128" t="s">
        <v>606</v>
      </c>
      <c r="E18" s="22"/>
      <c r="F18" s="116">
        <v>8</v>
      </c>
      <c r="G18" s="116">
        <v>26</v>
      </c>
      <c r="H18" s="116">
        <v>67</v>
      </c>
      <c r="I18" s="116">
        <v>100</v>
      </c>
      <c r="J18" s="116">
        <v>72</v>
      </c>
      <c r="K18" s="116">
        <v>27</v>
      </c>
      <c r="L18" s="116"/>
      <c r="M18" s="116"/>
      <c r="N18" s="116"/>
      <c r="O18" s="116"/>
      <c r="P18" s="265">
        <f>SUM(E18:O18)</f>
        <v>300</v>
      </c>
    </row>
    <row r="19" spans="2:16" s="109" customFormat="1" ht="59.4">
      <c r="B19" s="126" t="s">
        <v>88</v>
      </c>
      <c r="C19" s="258"/>
      <c r="D19" s="22" t="str">
        <f>+D18</f>
        <v>CAMO PRINT</v>
      </c>
      <c r="E19" s="22"/>
      <c r="F19" s="116">
        <f>ROUNDUP(F18*1%,0)</f>
        <v>1</v>
      </c>
      <c r="G19" s="116">
        <f t="shared" ref="G19:K19" si="0">ROUNDUP(G18*1%,0)</f>
        <v>1</v>
      </c>
      <c r="H19" s="116">
        <f t="shared" si="0"/>
        <v>1</v>
      </c>
      <c r="I19" s="116">
        <f t="shared" si="0"/>
        <v>1</v>
      </c>
      <c r="J19" s="116">
        <f t="shared" si="0"/>
        <v>1</v>
      </c>
      <c r="K19" s="116">
        <f t="shared" si="0"/>
        <v>1</v>
      </c>
      <c r="L19" s="259"/>
      <c r="M19" s="11"/>
      <c r="N19" s="11"/>
      <c r="O19" s="11"/>
      <c r="P19" s="265">
        <f t="shared" ref="P19:P21" si="1">SUM(E19:O19)</f>
        <v>6</v>
      </c>
    </row>
    <row r="20" spans="2:16" s="109" customFormat="1" ht="59.4">
      <c r="B20" s="126" t="s">
        <v>89</v>
      </c>
      <c r="C20" s="258"/>
      <c r="D20" s="22" t="str">
        <f>D19</f>
        <v>CAMO PRINT</v>
      </c>
      <c r="E20" s="22"/>
      <c r="F20" s="116"/>
      <c r="G20" s="116"/>
      <c r="H20" s="116">
        <v>2</v>
      </c>
      <c r="I20" s="116"/>
      <c r="J20" s="116"/>
      <c r="K20" s="116"/>
      <c r="L20" s="260"/>
      <c r="M20" s="11"/>
      <c r="N20" s="11"/>
      <c r="O20" s="11"/>
      <c r="P20" s="265">
        <f t="shared" si="1"/>
        <v>2</v>
      </c>
    </row>
    <row r="21" spans="2:16" s="109" customFormat="1" ht="59.4" hidden="1">
      <c r="B21" s="126" t="s">
        <v>605</v>
      </c>
      <c r="C21" s="258"/>
      <c r="D21" s="22" t="str">
        <f>D20</f>
        <v>CAMO PRINT</v>
      </c>
      <c r="E21" s="22"/>
      <c r="F21" s="259"/>
      <c r="G21" s="259"/>
      <c r="H21" s="116"/>
      <c r="I21" s="259"/>
      <c r="J21" s="259"/>
      <c r="K21" s="259"/>
      <c r="L21" s="259"/>
      <c r="M21" s="261"/>
      <c r="N21" s="261"/>
      <c r="O21" s="261"/>
      <c r="P21" s="265">
        <f t="shared" si="1"/>
        <v>0</v>
      </c>
    </row>
    <row r="22" spans="2:16" s="110" customFormat="1" ht="59.4">
      <c r="B22" s="129" t="s">
        <v>90</v>
      </c>
      <c r="C22" s="262"/>
      <c r="D22" s="263" t="str">
        <f>D21</f>
        <v>CAMO PRINT</v>
      </c>
      <c r="E22" s="46"/>
      <c r="F22" s="117">
        <f>SUM(F18:F21)</f>
        <v>9</v>
      </c>
      <c r="G22" s="117">
        <f t="shared" ref="G22:K22" si="2">SUM(G18:G21)</f>
        <v>27</v>
      </c>
      <c r="H22" s="117">
        <f t="shared" si="2"/>
        <v>70</v>
      </c>
      <c r="I22" s="117">
        <f t="shared" si="2"/>
        <v>101</v>
      </c>
      <c r="J22" s="117">
        <f t="shared" si="2"/>
        <v>73</v>
      </c>
      <c r="K22" s="117">
        <f t="shared" si="2"/>
        <v>28</v>
      </c>
      <c r="L22" s="264"/>
      <c r="M22" s="264"/>
      <c r="N22" s="264"/>
      <c r="O22" s="264"/>
      <c r="P22" s="266">
        <f t="shared" ref="P22" si="3">SUBTOTAL(9,P18:P21)</f>
        <v>308</v>
      </c>
    </row>
    <row r="23" spans="2:16" s="3" customFormat="1" ht="54" hidden="1">
      <c r="B23" s="118"/>
      <c r="C23" s="118"/>
      <c r="D23" s="118"/>
      <c r="E23" s="119"/>
      <c r="F23" s="119"/>
      <c r="G23" s="167"/>
      <c r="H23" s="167"/>
      <c r="I23" s="167"/>
      <c r="J23" s="167"/>
      <c r="K23" s="119"/>
      <c r="L23" s="119"/>
      <c r="M23" s="119"/>
      <c r="N23" s="119"/>
      <c r="O23" s="119"/>
      <c r="P23" s="267"/>
    </row>
    <row r="24" spans="2:16" s="109" customFormat="1" ht="59.4" hidden="1">
      <c r="B24" s="124"/>
      <c r="C24" s="43" t="s">
        <v>77</v>
      </c>
      <c r="D24" s="43" t="s">
        <v>78</v>
      </c>
      <c r="E24" s="125" t="s">
        <v>79</v>
      </c>
      <c r="F24" s="125" t="s">
        <v>80</v>
      </c>
      <c r="G24" s="125" t="s">
        <v>81</v>
      </c>
      <c r="H24" s="125" t="s">
        <v>82</v>
      </c>
      <c r="I24" s="125" t="s">
        <v>83</v>
      </c>
      <c r="J24" s="125" t="s">
        <v>84</v>
      </c>
      <c r="K24" s="125" t="s">
        <v>85</v>
      </c>
      <c r="L24" s="125"/>
      <c r="M24" s="125"/>
      <c r="N24" s="125"/>
      <c r="O24" s="125"/>
      <c r="P24" s="126" t="s">
        <v>86</v>
      </c>
    </row>
    <row r="25" spans="2:16" s="109" customFormat="1" ht="59.4" hidden="1">
      <c r="B25" s="126" t="s">
        <v>87</v>
      </c>
      <c r="C25" s="127"/>
      <c r="D25" s="128" t="s">
        <v>568</v>
      </c>
      <c r="E25" s="22"/>
      <c r="F25" s="116">
        <v>13</v>
      </c>
      <c r="G25" s="116">
        <v>42</v>
      </c>
      <c r="H25" s="116">
        <v>109</v>
      </c>
      <c r="I25" s="116">
        <v>171</v>
      </c>
      <c r="J25" s="116">
        <v>120</v>
      </c>
      <c r="K25" s="116">
        <v>45</v>
      </c>
      <c r="L25" s="116"/>
      <c r="M25" s="116"/>
      <c r="N25" s="116"/>
      <c r="O25" s="116"/>
      <c r="P25" s="265">
        <f>SUM(E25:O25)</f>
        <v>500</v>
      </c>
    </row>
    <row r="26" spans="2:16" s="109" customFormat="1" ht="59.4" hidden="1">
      <c r="B26" s="126" t="s">
        <v>88</v>
      </c>
      <c r="C26" s="258"/>
      <c r="D26" s="22" t="str">
        <f>+D25</f>
        <v>NAVY BLAZER</v>
      </c>
      <c r="E26" s="22"/>
      <c r="F26" s="116">
        <f>ROUNDUP(F25*6%,0)</f>
        <v>1</v>
      </c>
      <c r="G26" s="116">
        <f t="shared" ref="G26:K26" si="4">ROUNDUP(G25*6%,0)</f>
        <v>3</v>
      </c>
      <c r="H26" s="116">
        <f t="shared" si="4"/>
        <v>7</v>
      </c>
      <c r="I26" s="116">
        <f t="shared" si="4"/>
        <v>11</v>
      </c>
      <c r="J26" s="116">
        <f t="shared" si="4"/>
        <v>8</v>
      </c>
      <c r="K26" s="116">
        <f t="shared" si="4"/>
        <v>3</v>
      </c>
      <c r="L26" s="259"/>
      <c r="M26" s="11"/>
      <c r="N26" s="11"/>
      <c r="O26" s="11"/>
      <c r="P26" s="265">
        <f t="shared" ref="P26:P28" si="5">SUM(E26:O26)</f>
        <v>33</v>
      </c>
    </row>
    <row r="27" spans="2:16" s="109" customFormat="1" ht="59.4" hidden="1">
      <c r="B27" s="126" t="s">
        <v>89</v>
      </c>
      <c r="C27" s="258"/>
      <c r="D27" s="22" t="str">
        <f>D26</f>
        <v>NAVY BLAZER</v>
      </c>
      <c r="E27" s="22"/>
      <c r="F27" s="116">
        <v>1</v>
      </c>
      <c r="G27" s="116">
        <v>2</v>
      </c>
      <c r="H27" s="116">
        <v>2</v>
      </c>
      <c r="I27" s="116">
        <v>1</v>
      </c>
      <c r="J27" s="116">
        <v>1</v>
      </c>
      <c r="K27" s="116">
        <v>1</v>
      </c>
      <c r="L27" s="260"/>
      <c r="M27" s="11"/>
      <c r="N27" s="11"/>
      <c r="O27" s="11"/>
      <c r="P27" s="265">
        <f t="shared" si="5"/>
        <v>8</v>
      </c>
    </row>
    <row r="28" spans="2:16" s="109" customFormat="1" ht="59.4" hidden="1">
      <c r="B28" s="126" t="s">
        <v>605</v>
      </c>
      <c r="C28" s="258"/>
      <c r="D28" s="22" t="str">
        <f>D27</f>
        <v>NAVY BLAZER</v>
      </c>
      <c r="E28" s="22"/>
      <c r="F28" s="259"/>
      <c r="G28" s="259"/>
      <c r="H28" s="259">
        <v>2</v>
      </c>
      <c r="I28" s="259"/>
      <c r="J28" s="259"/>
      <c r="K28" s="259"/>
      <c r="L28" s="259"/>
      <c r="M28" s="261"/>
      <c r="N28" s="261"/>
      <c r="O28" s="261"/>
      <c r="P28" s="265">
        <f t="shared" si="5"/>
        <v>2</v>
      </c>
    </row>
    <row r="29" spans="2:16" s="110" customFormat="1" ht="59.4" hidden="1">
      <c r="B29" s="129" t="s">
        <v>90</v>
      </c>
      <c r="C29" s="262"/>
      <c r="D29" s="263" t="str">
        <f>D28</f>
        <v>NAVY BLAZER</v>
      </c>
      <c r="E29" s="46"/>
      <c r="F29" s="117">
        <f>SUM(F25:F28)</f>
        <v>15</v>
      </c>
      <c r="G29" s="117">
        <f t="shared" ref="G29:K29" si="6">SUM(G25:G28)</f>
        <v>47</v>
      </c>
      <c r="H29" s="117">
        <f t="shared" si="6"/>
        <v>120</v>
      </c>
      <c r="I29" s="117">
        <f t="shared" si="6"/>
        <v>183</v>
      </c>
      <c r="J29" s="117">
        <f t="shared" si="6"/>
        <v>129</v>
      </c>
      <c r="K29" s="117">
        <f t="shared" si="6"/>
        <v>49</v>
      </c>
      <c r="L29" s="264"/>
      <c r="M29" s="264"/>
      <c r="N29" s="264"/>
      <c r="O29" s="264"/>
      <c r="P29" s="266">
        <f t="shared" ref="P29" si="7">SUBTOTAL(9,P25:P28)</f>
        <v>0</v>
      </c>
    </row>
    <row r="30" spans="2:16" s="3" customFormat="1" ht="54" hidden="1">
      <c r="B30" s="118"/>
      <c r="C30" s="118"/>
      <c r="D30" s="118"/>
      <c r="E30" s="119"/>
      <c r="F30" s="119"/>
      <c r="G30" s="167"/>
      <c r="H30" s="167"/>
      <c r="I30" s="167"/>
      <c r="J30" s="167"/>
      <c r="K30" s="119"/>
      <c r="L30" s="119"/>
      <c r="M30" s="119"/>
      <c r="N30" s="119"/>
      <c r="O30" s="119"/>
      <c r="P30" s="267"/>
    </row>
    <row r="31" spans="2:16" s="109" customFormat="1" ht="59.4" hidden="1">
      <c r="B31" s="124"/>
      <c r="C31" s="43" t="s">
        <v>77</v>
      </c>
      <c r="D31" s="43" t="s">
        <v>78</v>
      </c>
      <c r="E31" s="125" t="s">
        <v>79</v>
      </c>
      <c r="F31" s="125" t="s">
        <v>80</v>
      </c>
      <c r="G31" s="125" t="s">
        <v>81</v>
      </c>
      <c r="H31" s="125" t="s">
        <v>82</v>
      </c>
      <c r="I31" s="125" t="s">
        <v>83</v>
      </c>
      <c r="J31" s="125" t="s">
        <v>84</v>
      </c>
      <c r="K31" s="125" t="s">
        <v>85</v>
      </c>
      <c r="L31" s="125"/>
      <c r="M31" s="125"/>
      <c r="N31" s="125"/>
      <c r="O31" s="125"/>
      <c r="P31" s="126" t="s">
        <v>86</v>
      </c>
    </row>
    <row r="32" spans="2:16" s="109" customFormat="1" ht="59.4" hidden="1">
      <c r="B32" s="126" t="s">
        <v>87</v>
      </c>
      <c r="C32" s="127"/>
      <c r="D32" s="128"/>
      <c r="E32" s="22"/>
      <c r="F32" s="116"/>
      <c r="G32" s="116"/>
      <c r="H32" s="116"/>
      <c r="I32" s="116"/>
      <c r="J32" s="116"/>
      <c r="K32" s="116"/>
      <c r="L32" s="116"/>
      <c r="M32" s="116"/>
      <c r="N32" s="116"/>
      <c r="O32" s="116"/>
      <c r="P32" s="265"/>
    </row>
    <row r="33" spans="1:16" s="109" customFormat="1" ht="59.4" hidden="1">
      <c r="B33" s="126" t="s">
        <v>88</v>
      </c>
      <c r="C33" s="258"/>
      <c r="D33" s="22">
        <f>+D32</f>
        <v>0</v>
      </c>
      <c r="E33" s="22"/>
      <c r="F33" s="116">
        <f t="shared" ref="F33" si="8">ROUNDUP(F32*5%,0)</f>
        <v>0</v>
      </c>
      <c r="G33" s="116">
        <f t="shared" ref="G33" si="9">ROUNDUP(G32*5%,0)</f>
        <v>0</v>
      </c>
      <c r="H33" s="116">
        <f t="shared" ref="H33" si="10">ROUNDUP(H32*5%,0)</f>
        <v>0</v>
      </c>
      <c r="I33" s="116">
        <f t="shared" ref="I33" si="11">ROUNDUP(I32*5%,0)</f>
        <v>0</v>
      </c>
      <c r="J33" s="116">
        <f t="shared" ref="J33" si="12">ROUNDUP(J32*5%,0)</f>
        <v>0</v>
      </c>
      <c r="K33" s="116">
        <f t="shared" ref="K33" si="13">ROUNDUP(K32*5%,0)</f>
        <v>0</v>
      </c>
      <c r="L33" s="259"/>
      <c r="M33" s="11"/>
      <c r="N33" s="11"/>
      <c r="O33" s="11"/>
      <c r="P33" s="265">
        <f t="shared" ref="P33:P35" si="14">SUM(E33:O33)</f>
        <v>0</v>
      </c>
    </row>
    <row r="34" spans="1:16" s="109" customFormat="1" ht="59.4" hidden="1">
      <c r="B34" s="126" t="s">
        <v>89</v>
      </c>
      <c r="C34" s="258"/>
      <c r="D34" s="22">
        <f>D33</f>
        <v>0</v>
      </c>
      <c r="E34" s="22"/>
      <c r="F34" s="116">
        <v>1</v>
      </c>
      <c r="G34" s="116">
        <v>2</v>
      </c>
      <c r="H34" s="116">
        <v>2</v>
      </c>
      <c r="I34" s="116">
        <v>1</v>
      </c>
      <c r="J34" s="116">
        <v>1</v>
      </c>
      <c r="K34" s="116">
        <v>1</v>
      </c>
      <c r="L34" s="260"/>
      <c r="M34" s="11"/>
      <c r="N34" s="11"/>
      <c r="O34" s="11"/>
      <c r="P34" s="265">
        <f t="shared" si="14"/>
        <v>8</v>
      </c>
    </row>
    <row r="35" spans="1:16" s="109" customFormat="1" ht="59.4" hidden="1">
      <c r="B35" s="126" t="s">
        <v>605</v>
      </c>
      <c r="C35" s="258"/>
      <c r="D35" s="22">
        <f>D34</f>
        <v>0</v>
      </c>
      <c r="E35" s="22"/>
      <c r="F35" s="259"/>
      <c r="G35" s="259"/>
      <c r="H35" s="259">
        <v>2</v>
      </c>
      <c r="I35" s="259"/>
      <c r="J35" s="259"/>
      <c r="K35" s="259"/>
      <c r="L35" s="259"/>
      <c r="M35" s="261"/>
      <c r="N35" s="261"/>
      <c r="O35" s="261"/>
      <c r="P35" s="265">
        <f t="shared" si="14"/>
        <v>2</v>
      </c>
    </row>
    <row r="36" spans="1:16" s="110" customFormat="1" ht="59.4" hidden="1">
      <c r="B36" s="129" t="s">
        <v>90</v>
      </c>
      <c r="C36" s="262"/>
      <c r="D36" s="263">
        <f>D35</f>
        <v>0</v>
      </c>
      <c r="E36" s="46"/>
      <c r="F36" s="117">
        <f>SUM(F32:F35)</f>
        <v>1</v>
      </c>
      <c r="G36" s="117">
        <f t="shared" ref="G36:K36" si="15">SUM(G32:G35)</f>
        <v>2</v>
      </c>
      <c r="H36" s="117">
        <f t="shared" si="15"/>
        <v>4</v>
      </c>
      <c r="I36" s="117">
        <f t="shared" si="15"/>
        <v>1</v>
      </c>
      <c r="J36" s="117">
        <f t="shared" si="15"/>
        <v>1</v>
      </c>
      <c r="K36" s="117">
        <f t="shared" si="15"/>
        <v>1</v>
      </c>
      <c r="L36" s="264"/>
      <c r="M36" s="264"/>
      <c r="N36" s="264"/>
      <c r="O36" s="264"/>
      <c r="P36" s="266">
        <f t="shared" ref="P36" si="16">SUBTOTAL(9,P32:P35)</f>
        <v>0</v>
      </c>
    </row>
    <row r="37" spans="1:16" s="111" customFormat="1" ht="67.8">
      <c r="B37" s="120" t="s">
        <v>91</v>
      </c>
      <c r="C37" s="121"/>
      <c r="D37" s="120"/>
      <c r="E37" s="122"/>
      <c r="F37" s="123">
        <f>F22</f>
        <v>9</v>
      </c>
      <c r="G37" s="123">
        <f t="shared" ref="G37:K37" si="17">G22</f>
        <v>27</v>
      </c>
      <c r="H37" s="123">
        <f t="shared" si="17"/>
        <v>70</v>
      </c>
      <c r="I37" s="123">
        <f t="shared" si="17"/>
        <v>101</v>
      </c>
      <c r="J37" s="123">
        <f t="shared" si="17"/>
        <v>73</v>
      </c>
      <c r="K37" s="123">
        <f t="shared" si="17"/>
        <v>28</v>
      </c>
      <c r="L37" s="122"/>
      <c r="M37" s="122"/>
      <c r="N37" s="122"/>
      <c r="O37" s="122"/>
      <c r="P37" s="338">
        <f t="shared" ref="P37" si="18">P22</f>
        <v>308</v>
      </c>
    </row>
    <row r="38" spans="1:16" s="47" customFormat="1" ht="24">
      <c r="B38" s="48"/>
      <c r="C38" s="48"/>
      <c r="D38" s="49"/>
      <c r="E38" s="50"/>
      <c r="F38" s="51"/>
      <c r="G38" s="52"/>
      <c r="H38" s="53"/>
      <c r="I38" s="53"/>
      <c r="J38" s="53"/>
      <c r="K38" s="53"/>
      <c r="L38" s="54"/>
      <c r="M38" s="55"/>
      <c r="N38" s="51"/>
      <c r="O38" s="51"/>
      <c r="P38" s="268"/>
    </row>
    <row r="39" spans="1:16" s="59" customFormat="1" ht="39" thickBot="1">
      <c r="B39" s="56" t="s">
        <v>92</v>
      </c>
      <c r="C39" s="60"/>
      <c r="D39" s="406" t="s">
        <v>93</v>
      </c>
      <c r="E39" s="406"/>
      <c r="F39" s="406"/>
      <c r="G39" s="406"/>
      <c r="H39" s="406"/>
      <c r="I39" s="406"/>
      <c r="J39" s="406"/>
      <c r="K39" s="406"/>
      <c r="L39" s="406"/>
      <c r="M39" s="406"/>
      <c r="N39" s="406"/>
      <c r="O39" s="406"/>
      <c r="P39" s="406"/>
    </row>
    <row r="40" spans="1:16" s="24" customFormat="1" ht="120.6" thickBot="1">
      <c r="A40" s="414" t="s">
        <v>94</v>
      </c>
      <c r="B40" s="415"/>
      <c r="C40" s="415"/>
      <c r="D40" s="57" t="s">
        <v>95</v>
      </c>
      <c r="E40" s="57" t="s">
        <v>96</v>
      </c>
      <c r="F40" s="57" t="s">
        <v>97</v>
      </c>
      <c r="G40" s="58" t="s">
        <v>98</v>
      </c>
      <c r="H40" s="58" t="s">
        <v>99</v>
      </c>
      <c r="I40" s="58" t="s">
        <v>100</v>
      </c>
      <c r="J40" s="58" t="s">
        <v>101</v>
      </c>
      <c r="K40" s="58" t="s">
        <v>102</v>
      </c>
      <c r="L40" s="58" t="s">
        <v>103</v>
      </c>
      <c r="M40" s="58" t="s">
        <v>104</v>
      </c>
      <c r="N40" s="410" t="s">
        <v>105</v>
      </c>
      <c r="O40" s="411"/>
      <c r="P40" s="412"/>
    </row>
    <row r="41" spans="1:16" s="45" customFormat="1" ht="54">
      <c r="A41" s="357" t="str">
        <f>D22</f>
        <v>CAMO PRINT</v>
      </c>
      <c r="B41" s="358"/>
      <c r="C41" s="358"/>
      <c r="D41" s="358"/>
      <c r="E41" s="358"/>
      <c r="F41" s="358"/>
      <c r="G41" s="358"/>
      <c r="H41" s="358"/>
      <c r="I41" s="358"/>
      <c r="J41" s="358"/>
      <c r="K41" s="358"/>
      <c r="L41" s="358"/>
      <c r="M41" s="358"/>
      <c r="N41" s="358"/>
      <c r="O41" s="358"/>
      <c r="P41" s="359"/>
    </row>
    <row r="42" spans="1:16" s="18" customFormat="1" ht="221.4" customHeight="1">
      <c r="A42" s="108">
        <v>1</v>
      </c>
      <c r="B42" s="377" t="str">
        <f>L11</f>
        <v xml:space="preserve">C2300708  - LIGHT BRUSH FLEECE 100%COTTON B/W Weight:530g/m2 </v>
      </c>
      <c r="C42" s="378"/>
      <c r="D42" s="339" t="s">
        <v>106</v>
      </c>
      <c r="E42" s="340" t="str">
        <f>D22</f>
        <v>CAMO PRINT</v>
      </c>
      <c r="F42" s="341" t="s">
        <v>82</v>
      </c>
      <c r="G42" s="342">
        <f>P22</f>
        <v>308</v>
      </c>
      <c r="H42" s="341">
        <v>1.72</v>
      </c>
      <c r="I42" s="343">
        <f t="shared" ref="I42:I44" si="19">G42*H42</f>
        <v>529.76</v>
      </c>
      <c r="J42" s="343">
        <f>I42*1.5%+(I42/30)*0.5</f>
        <v>16.775733333333331</v>
      </c>
      <c r="K42" s="343"/>
      <c r="L42" s="344"/>
      <c r="M42" s="345">
        <f>ROUNDUP(SUM(I42:L42),0)</f>
        <v>547</v>
      </c>
      <c r="N42" s="360" t="s">
        <v>737</v>
      </c>
      <c r="O42" s="361"/>
      <c r="P42" s="362"/>
    </row>
    <row r="43" spans="1:16" s="18" customFormat="1" ht="144" customHeight="1">
      <c r="A43" s="108">
        <v>2</v>
      </c>
      <c r="B43" s="413" t="s">
        <v>107</v>
      </c>
      <c r="C43" s="413"/>
      <c r="D43" s="339" t="s">
        <v>108</v>
      </c>
      <c r="E43" s="339" t="s">
        <v>607</v>
      </c>
      <c r="F43" s="346" t="s">
        <v>82</v>
      </c>
      <c r="G43" s="347">
        <f>SUM(G42:G42)</f>
        <v>308</v>
      </c>
      <c r="H43" s="346">
        <v>0.22</v>
      </c>
      <c r="I43" s="348">
        <f t="shared" si="19"/>
        <v>67.760000000000005</v>
      </c>
      <c r="J43" s="349">
        <f>I43*3.7%+(I43/20)*0.5</f>
        <v>4.2011200000000004</v>
      </c>
      <c r="K43" s="349"/>
      <c r="L43" s="350"/>
      <c r="M43" s="345">
        <f>ROUNDUP(SUM(I43:L43),0)</f>
        <v>72</v>
      </c>
      <c r="N43" s="360" t="s">
        <v>734</v>
      </c>
      <c r="O43" s="361"/>
      <c r="P43" s="362"/>
    </row>
    <row r="44" spans="1:16" s="18" customFormat="1" ht="276.60000000000002" customHeight="1">
      <c r="A44" s="108">
        <v>3</v>
      </c>
      <c r="B44" s="413" t="s">
        <v>628</v>
      </c>
      <c r="C44" s="413"/>
      <c r="D44" s="339" t="s">
        <v>109</v>
      </c>
      <c r="E44" s="339" t="str">
        <f>E43</f>
        <v>SLATE GREEN 16-0713 TCX</v>
      </c>
      <c r="F44" s="346" t="s">
        <v>82</v>
      </c>
      <c r="G44" s="347">
        <f>G43</f>
        <v>308</v>
      </c>
      <c r="H44" s="346">
        <v>0.13</v>
      </c>
      <c r="I44" s="349">
        <f t="shared" si="19"/>
        <v>40.04</v>
      </c>
      <c r="J44" s="349">
        <f>I44*4%+(I44/30)*0.5+2</f>
        <v>4.268933333333333</v>
      </c>
      <c r="K44" s="349"/>
      <c r="L44" s="350"/>
      <c r="M44" s="345">
        <f>ROUNDUP(SUM(I44:K44),0)</f>
        <v>45</v>
      </c>
      <c r="N44" s="360" t="s">
        <v>736</v>
      </c>
      <c r="O44" s="361"/>
      <c r="P44" s="362"/>
    </row>
    <row r="45" spans="1:16" s="45" customFormat="1" ht="54" hidden="1">
      <c r="A45" s="357" t="str">
        <f>D29</f>
        <v>NAVY BLAZER</v>
      </c>
      <c r="B45" s="358"/>
      <c r="C45" s="358"/>
      <c r="D45" s="358"/>
      <c r="E45" s="358"/>
      <c r="F45" s="358"/>
      <c r="G45" s="358"/>
      <c r="H45" s="358"/>
      <c r="I45" s="358"/>
      <c r="J45" s="358"/>
      <c r="K45" s="358"/>
      <c r="L45" s="358"/>
      <c r="M45" s="358"/>
      <c r="N45" s="358"/>
      <c r="O45" s="358"/>
      <c r="P45" s="359"/>
    </row>
    <row r="46" spans="1:16" s="18" customFormat="1" ht="144.6" hidden="1" customHeight="1">
      <c r="A46" s="108">
        <v>1</v>
      </c>
      <c r="B46" s="379" t="str">
        <f>B42</f>
        <v xml:space="preserve">C2300708  - LIGHT BRUSH FLEECE 100%COTTON B/W Weight:530g/m2 </v>
      </c>
      <c r="C46" s="380"/>
      <c r="D46" s="255" t="s">
        <v>110</v>
      </c>
      <c r="E46" s="230" t="str">
        <f>$D$29</f>
        <v>NAVY BLAZER</v>
      </c>
      <c r="F46" s="231" t="s">
        <v>82</v>
      </c>
      <c r="G46" s="230">
        <f>P29</f>
        <v>0</v>
      </c>
      <c r="H46" s="231">
        <v>1.61</v>
      </c>
      <c r="I46" s="232">
        <f t="shared" ref="I46:I47" si="20">G46*H46</f>
        <v>0</v>
      </c>
      <c r="J46" s="232">
        <f>I46*5.1%+(I46/30)*0.5+1</f>
        <v>1</v>
      </c>
      <c r="K46" s="232"/>
      <c r="L46" s="71"/>
      <c r="M46" s="71">
        <f>SUM(I46:L46)</f>
        <v>1</v>
      </c>
      <c r="N46" s="371"/>
      <c r="O46" s="372"/>
      <c r="P46" s="373"/>
    </row>
    <row r="47" spans="1:16" s="18" customFormat="1" ht="135.6" hidden="1" customHeight="1">
      <c r="A47" s="108">
        <v>2</v>
      </c>
      <c r="B47" s="374" t="str">
        <f>B43</f>
        <v>C2300246_RIB 2X2_96% COTTON 4% SPANDEX_500GSM</v>
      </c>
      <c r="C47" s="374"/>
      <c r="D47" s="112" t="s">
        <v>108</v>
      </c>
      <c r="E47" s="112" t="str">
        <f>E46</f>
        <v>NAVY BLAZER</v>
      </c>
      <c r="F47" s="108" t="s">
        <v>82</v>
      </c>
      <c r="G47" s="113">
        <f t="shared" ref="G47:G48" si="21">$P$29</f>
        <v>0</v>
      </c>
      <c r="H47" s="108">
        <v>0.22</v>
      </c>
      <c r="I47" s="30">
        <f t="shared" si="20"/>
        <v>0</v>
      </c>
      <c r="J47" s="30">
        <f>I47*11%+(I47/30)*0.5</f>
        <v>0</v>
      </c>
      <c r="K47" s="30"/>
      <c r="L47" s="71"/>
      <c r="M47" s="71">
        <f>SUM(I47:L47)</f>
        <v>0</v>
      </c>
      <c r="N47" s="371"/>
      <c r="O47" s="372"/>
      <c r="P47" s="373"/>
    </row>
    <row r="48" spans="1:16" s="18" customFormat="1" ht="58.8" hidden="1" customHeight="1">
      <c r="A48" s="108">
        <v>3</v>
      </c>
      <c r="B48" s="374" t="str">
        <f>B44</f>
        <v>C2202550 SINGLE JERSEY 100% COTTON 20S/2 CM, 190GSM , 56/58", CW: 142CM(C2305965)</v>
      </c>
      <c r="C48" s="374"/>
      <c r="D48" s="194" t="s">
        <v>109</v>
      </c>
      <c r="E48" s="112" t="str">
        <f>E47</f>
        <v>NAVY BLAZER</v>
      </c>
      <c r="F48" s="108" t="s">
        <v>82</v>
      </c>
      <c r="G48" s="113">
        <f t="shared" si="21"/>
        <v>0</v>
      </c>
      <c r="H48" s="108">
        <v>0.12</v>
      </c>
      <c r="I48" s="30">
        <f t="shared" ref="I48" si="22">G48*H48</f>
        <v>0</v>
      </c>
      <c r="J48" s="30">
        <f>I48*4%+(I48/30)*0.5+2</f>
        <v>2</v>
      </c>
      <c r="K48" s="30"/>
      <c r="L48" s="71"/>
      <c r="M48" s="71">
        <f>SUM(I48:L48)</f>
        <v>2</v>
      </c>
      <c r="N48" s="371"/>
      <c r="O48" s="372"/>
      <c r="P48" s="373"/>
    </row>
    <row r="49" spans="1:16" s="59" customFormat="1" ht="33" thickBot="1">
      <c r="B49" s="56" t="s">
        <v>111</v>
      </c>
      <c r="C49" s="60"/>
      <c r="D49" s="60"/>
      <c r="E49" s="60"/>
      <c r="G49" s="61"/>
      <c r="P49" s="269"/>
    </row>
    <row r="50" spans="1:16" s="64" customFormat="1" ht="72">
      <c r="A50" s="407" t="s">
        <v>112</v>
      </c>
      <c r="B50" s="408"/>
      <c r="C50" s="408"/>
      <c r="D50" s="408"/>
      <c r="E50" s="409"/>
      <c r="F50" s="62" t="s">
        <v>113</v>
      </c>
      <c r="G50" s="62" t="s">
        <v>114</v>
      </c>
      <c r="H50" s="375" t="s">
        <v>115</v>
      </c>
      <c r="I50" s="376"/>
      <c r="J50" s="63" t="s">
        <v>97</v>
      </c>
      <c r="K50" s="62" t="s">
        <v>116</v>
      </c>
      <c r="L50" s="62" t="s">
        <v>117</v>
      </c>
      <c r="M50" s="75" t="s">
        <v>118</v>
      </c>
      <c r="N50" s="75" t="s">
        <v>119</v>
      </c>
      <c r="O50" s="75" t="s">
        <v>120</v>
      </c>
      <c r="P50" s="270" t="s">
        <v>121</v>
      </c>
    </row>
    <row r="51" spans="1:16" s="64" customFormat="1" ht="60.75" customHeight="1">
      <c r="A51" s="25">
        <v>1</v>
      </c>
      <c r="B51" s="368" t="s">
        <v>629</v>
      </c>
      <c r="C51" s="369"/>
      <c r="D51" s="369"/>
      <c r="E51" s="370"/>
      <c r="F51" s="26" t="str">
        <f t="shared" ref="F51:F56" si="23">H51</f>
        <v>CAMO PRINT</v>
      </c>
      <c r="G51" s="72" t="s">
        <v>731</v>
      </c>
      <c r="H51" s="366" t="str">
        <f>$D$22</f>
        <v>CAMO PRINT</v>
      </c>
      <c r="I51" s="367"/>
      <c r="J51" s="94" t="s">
        <v>122</v>
      </c>
      <c r="K51" s="94">
        <f>$P$22</f>
        <v>308</v>
      </c>
      <c r="L51" s="28">
        <v>0.08</v>
      </c>
      <c r="M51" s="29">
        <f>K51*L51*1.23</f>
        <v>30.307200000000002</v>
      </c>
      <c r="N51" s="74"/>
      <c r="O51" s="31">
        <f>ROUNDUP(SUM(M51:N51),0)</f>
        <v>31</v>
      </c>
      <c r="P51" s="271" t="s">
        <v>732</v>
      </c>
    </row>
    <row r="52" spans="1:16" s="64" customFormat="1" ht="45.75" hidden="1" customHeight="1">
      <c r="A52" s="25">
        <f>A51</f>
        <v>1</v>
      </c>
      <c r="B52" s="368" t="str">
        <f>B51</f>
        <v xml:space="preserve">CHỈ 40/2 MAY </v>
      </c>
      <c r="C52" s="369"/>
      <c r="D52" s="369"/>
      <c r="E52" s="370"/>
      <c r="F52" s="26" t="str">
        <f t="shared" si="23"/>
        <v>NAVY BLAZER</v>
      </c>
      <c r="G52" s="72" t="s">
        <v>611</v>
      </c>
      <c r="H52" s="366" t="str">
        <f>$D$29</f>
        <v>NAVY BLAZER</v>
      </c>
      <c r="I52" s="367"/>
      <c r="J52" s="94" t="s">
        <v>122</v>
      </c>
      <c r="K52" s="94">
        <f>$P$29</f>
        <v>0</v>
      </c>
      <c r="L52" s="28">
        <v>0.08</v>
      </c>
      <c r="M52" s="29">
        <f t="shared" ref="M52:M59" si="24">K52*L52</f>
        <v>0</v>
      </c>
      <c r="N52" s="74"/>
      <c r="O52" s="31">
        <f t="shared" ref="O52:O61" si="25">ROUNDUP(SUM(M52:N52),0)</f>
        <v>0</v>
      </c>
      <c r="P52" s="271" t="s">
        <v>614</v>
      </c>
    </row>
    <row r="53" spans="1:16" s="64" customFormat="1" ht="45.75" customHeight="1">
      <c r="A53" s="25">
        <v>2</v>
      </c>
      <c r="B53" s="368" t="s">
        <v>569</v>
      </c>
      <c r="C53" s="369"/>
      <c r="D53" s="369"/>
      <c r="E53" s="370"/>
      <c r="F53" s="26" t="s">
        <v>142</v>
      </c>
      <c r="G53" s="72" t="s">
        <v>612</v>
      </c>
      <c r="H53" s="366" t="str">
        <f t="shared" ref="H53" si="26">$D$22</f>
        <v>CAMO PRINT</v>
      </c>
      <c r="I53" s="367"/>
      <c r="J53" s="94" t="s">
        <v>122</v>
      </c>
      <c r="K53" s="94">
        <f t="shared" ref="K53" si="27">$P$22</f>
        <v>308</v>
      </c>
      <c r="L53" s="28">
        <v>0.01</v>
      </c>
      <c r="M53" s="29">
        <f t="shared" si="24"/>
        <v>3.08</v>
      </c>
      <c r="N53" s="74"/>
      <c r="O53" s="31">
        <f>ROUNDUP(SUM(M53:N53),0)</f>
        <v>4</v>
      </c>
      <c r="P53" s="271" t="s">
        <v>614</v>
      </c>
    </row>
    <row r="54" spans="1:16" s="64" customFormat="1" ht="60.75" hidden="1" customHeight="1">
      <c r="A54" s="25">
        <v>2</v>
      </c>
      <c r="B54" s="368" t="s">
        <v>569</v>
      </c>
      <c r="C54" s="369"/>
      <c r="D54" s="369"/>
      <c r="E54" s="370"/>
      <c r="F54" s="26" t="s">
        <v>142</v>
      </c>
      <c r="G54" s="72" t="s">
        <v>612</v>
      </c>
      <c r="H54" s="366" t="str">
        <f t="shared" ref="H54" si="28">$D$29</f>
        <v>NAVY BLAZER</v>
      </c>
      <c r="I54" s="367"/>
      <c r="J54" s="94" t="s">
        <v>122</v>
      </c>
      <c r="K54" s="94">
        <f t="shared" ref="K54" si="29">$P$29</f>
        <v>0</v>
      </c>
      <c r="L54" s="28">
        <v>0.01</v>
      </c>
      <c r="M54" s="29">
        <f t="shared" si="24"/>
        <v>0</v>
      </c>
      <c r="N54" s="74"/>
      <c r="O54" s="31">
        <f t="shared" ref="O54" si="30">ROUNDUP(SUM(M54:N54),0)</f>
        <v>0</v>
      </c>
      <c r="P54" s="271" t="s">
        <v>614</v>
      </c>
    </row>
    <row r="55" spans="1:16" s="64" customFormat="1" ht="60.75" customHeight="1">
      <c r="A55" s="25">
        <v>3</v>
      </c>
      <c r="B55" s="368" t="s">
        <v>613</v>
      </c>
      <c r="C55" s="369"/>
      <c r="D55" s="369"/>
      <c r="E55" s="370"/>
      <c r="F55" s="26" t="s">
        <v>607</v>
      </c>
      <c r="G55" s="72" t="s">
        <v>663</v>
      </c>
      <c r="H55" s="366" t="str">
        <f t="shared" ref="H55" si="31">$D$22</f>
        <v>CAMO PRINT</v>
      </c>
      <c r="I55" s="367"/>
      <c r="J55" s="94" t="s">
        <v>122</v>
      </c>
      <c r="K55" s="94">
        <f t="shared" ref="K55" si="32">$P$22</f>
        <v>308</v>
      </c>
      <c r="L55" s="28">
        <v>0.01</v>
      </c>
      <c r="M55" s="29">
        <f t="shared" ref="M55:M56" si="33">K55*L55</f>
        <v>3.08</v>
      </c>
      <c r="N55" s="74"/>
      <c r="O55" s="31">
        <f>ROUNDUP(SUM(M55:N55),0)</f>
        <v>4</v>
      </c>
      <c r="P55" s="271" t="s">
        <v>614</v>
      </c>
    </row>
    <row r="56" spans="1:16" s="64" customFormat="1" ht="45.75" hidden="1" customHeight="1">
      <c r="A56" s="25">
        <v>3</v>
      </c>
      <c r="B56" s="368" t="str">
        <f>B55</f>
        <v>CHỈ 40/2 MAY TAPE</v>
      </c>
      <c r="C56" s="369"/>
      <c r="D56" s="369"/>
      <c r="E56" s="370"/>
      <c r="F56" s="26" t="str">
        <f t="shared" si="23"/>
        <v>NAVY BLAZER</v>
      </c>
      <c r="G56" s="72" t="s">
        <v>611</v>
      </c>
      <c r="H56" s="366" t="str">
        <f t="shared" ref="H56" si="34">$D$29</f>
        <v>NAVY BLAZER</v>
      </c>
      <c r="I56" s="367"/>
      <c r="J56" s="94" t="s">
        <v>122</v>
      </c>
      <c r="K56" s="94">
        <f t="shared" ref="K56" si="35">$P$29</f>
        <v>0</v>
      </c>
      <c r="L56" s="28">
        <v>0.01</v>
      </c>
      <c r="M56" s="29">
        <f t="shared" si="33"/>
        <v>0</v>
      </c>
      <c r="N56" s="74"/>
      <c r="O56" s="31">
        <f t="shared" ref="O56" si="36">ROUNDUP(SUM(M56:N56),0)</f>
        <v>0</v>
      </c>
      <c r="P56" s="271" t="s">
        <v>614</v>
      </c>
    </row>
    <row r="57" spans="1:16" s="64" customFormat="1" ht="60" customHeight="1">
      <c r="A57" s="25">
        <v>4</v>
      </c>
      <c r="B57" s="368" t="s">
        <v>123</v>
      </c>
      <c r="C57" s="369"/>
      <c r="D57" s="369"/>
      <c r="E57" s="370"/>
      <c r="F57" s="26" t="s">
        <v>124</v>
      </c>
      <c r="G57" s="72"/>
      <c r="H57" s="366" t="str">
        <f t="shared" ref="H57" si="37">$D$22</f>
        <v>CAMO PRINT</v>
      </c>
      <c r="I57" s="367"/>
      <c r="J57" s="94" t="s">
        <v>125</v>
      </c>
      <c r="K57" s="94">
        <f t="shared" ref="K57" si="38">$P$22</f>
        <v>308</v>
      </c>
      <c r="L57" s="28">
        <v>1</v>
      </c>
      <c r="M57" s="29">
        <f t="shared" si="24"/>
        <v>308</v>
      </c>
      <c r="N57" s="74"/>
      <c r="O57" s="31">
        <f t="shared" si="25"/>
        <v>308</v>
      </c>
      <c r="P57" s="272" t="s">
        <v>620</v>
      </c>
    </row>
    <row r="58" spans="1:16" s="64" customFormat="1" ht="60" hidden="1" customHeight="1">
      <c r="A58" s="25">
        <v>4</v>
      </c>
      <c r="B58" s="368" t="s">
        <v>123</v>
      </c>
      <c r="C58" s="369"/>
      <c r="D58" s="369"/>
      <c r="E58" s="370"/>
      <c r="F58" s="26" t="s">
        <v>124</v>
      </c>
      <c r="G58" s="72"/>
      <c r="H58" s="366" t="str">
        <f t="shared" ref="H58" si="39">$D$29</f>
        <v>NAVY BLAZER</v>
      </c>
      <c r="I58" s="367"/>
      <c r="J58" s="94" t="s">
        <v>125</v>
      </c>
      <c r="K58" s="94">
        <f t="shared" ref="K58" si="40">$P$29</f>
        <v>0</v>
      </c>
      <c r="L58" s="28">
        <v>1</v>
      </c>
      <c r="M58" s="29">
        <f t="shared" si="24"/>
        <v>0</v>
      </c>
      <c r="N58" s="74"/>
      <c r="O58" s="31">
        <f t="shared" si="25"/>
        <v>0</v>
      </c>
      <c r="P58" s="272" t="s">
        <v>620</v>
      </c>
    </row>
    <row r="59" spans="1:16" s="64" customFormat="1" ht="64.8" customHeight="1">
      <c r="A59" s="25">
        <v>5</v>
      </c>
      <c r="B59" s="363" t="s">
        <v>733</v>
      </c>
      <c r="C59" s="364"/>
      <c r="D59" s="364"/>
      <c r="E59" s="365"/>
      <c r="F59" s="26" t="s">
        <v>124</v>
      </c>
      <c r="H59" s="366" t="str">
        <f t="shared" ref="H59" si="41">$D$22</f>
        <v>CAMO PRINT</v>
      </c>
      <c r="I59" s="367"/>
      <c r="J59" s="94" t="s">
        <v>125</v>
      </c>
      <c r="K59" s="94">
        <f t="shared" ref="K59" si="42">$P$22</f>
        <v>308</v>
      </c>
      <c r="L59" s="28">
        <v>1</v>
      </c>
      <c r="M59" s="29">
        <f t="shared" si="24"/>
        <v>308</v>
      </c>
      <c r="N59" s="74"/>
      <c r="O59" s="31">
        <f t="shared" si="25"/>
        <v>308</v>
      </c>
      <c r="P59" s="271" t="s">
        <v>622</v>
      </c>
    </row>
    <row r="60" spans="1:16" s="64" customFormat="1" ht="64.8" hidden="1" customHeight="1">
      <c r="A60" s="25">
        <v>5</v>
      </c>
      <c r="B60" s="363" t="s">
        <v>621</v>
      </c>
      <c r="C60" s="364"/>
      <c r="D60" s="364"/>
      <c r="E60" s="365"/>
      <c r="F60" s="26" t="s">
        <v>124</v>
      </c>
      <c r="G60" s="72"/>
      <c r="H60" s="366" t="str">
        <f t="shared" ref="H60" si="43">$D$29</f>
        <v>NAVY BLAZER</v>
      </c>
      <c r="I60" s="367"/>
      <c r="J60" s="94" t="s">
        <v>125</v>
      </c>
      <c r="K60" s="94">
        <f t="shared" ref="K60" si="44">$P$29</f>
        <v>0</v>
      </c>
      <c r="L60" s="28">
        <v>1</v>
      </c>
      <c r="M60" s="29">
        <f t="shared" ref="M60:M65" si="45">K60*L60</f>
        <v>0</v>
      </c>
      <c r="N60" s="74"/>
      <c r="O60" s="31">
        <f t="shared" si="25"/>
        <v>0</v>
      </c>
      <c r="P60" s="271" t="s">
        <v>622</v>
      </c>
    </row>
    <row r="61" spans="1:16" s="64" customFormat="1" ht="90.6" customHeight="1">
      <c r="A61" s="25">
        <v>6</v>
      </c>
      <c r="B61" s="368" t="s">
        <v>126</v>
      </c>
      <c r="C61" s="369"/>
      <c r="D61" s="369"/>
      <c r="E61" s="370"/>
      <c r="F61" s="26" t="s">
        <v>124</v>
      </c>
      <c r="G61" s="72"/>
      <c r="H61" s="366" t="str">
        <f t="shared" ref="H61" si="46">$D$22</f>
        <v>CAMO PRINT</v>
      </c>
      <c r="I61" s="367"/>
      <c r="J61" s="94" t="s">
        <v>125</v>
      </c>
      <c r="K61" s="94">
        <f t="shared" ref="K61" si="47">$P$22</f>
        <v>308</v>
      </c>
      <c r="L61" s="28">
        <v>1</v>
      </c>
      <c r="M61" s="29">
        <f t="shared" si="45"/>
        <v>308</v>
      </c>
      <c r="N61" s="74"/>
      <c r="O61" s="31">
        <f t="shared" si="25"/>
        <v>308</v>
      </c>
      <c r="P61" s="272" t="s">
        <v>620</v>
      </c>
    </row>
    <row r="62" spans="1:16" s="64" customFormat="1" ht="90.6" hidden="1" customHeight="1">
      <c r="A62" s="25">
        <v>6</v>
      </c>
      <c r="B62" s="368" t="s">
        <v>126</v>
      </c>
      <c r="C62" s="369"/>
      <c r="D62" s="369"/>
      <c r="E62" s="370"/>
      <c r="F62" s="26" t="s">
        <v>124</v>
      </c>
      <c r="G62" s="72"/>
      <c r="H62" s="366" t="str">
        <f t="shared" ref="H62" si="48">$D$29</f>
        <v>NAVY BLAZER</v>
      </c>
      <c r="I62" s="367"/>
      <c r="J62" s="94" t="s">
        <v>125</v>
      </c>
      <c r="K62" s="94">
        <f t="shared" ref="K62" si="49">$P$29</f>
        <v>0</v>
      </c>
      <c r="L62" s="28">
        <v>1</v>
      </c>
      <c r="M62" s="29">
        <f t="shared" ref="M62" si="50">K62*L62</f>
        <v>0</v>
      </c>
      <c r="N62" s="74"/>
      <c r="O62" s="31">
        <f t="shared" ref="O62" si="51">ROUNDUP(SUM(M62:N62),0)</f>
        <v>0</v>
      </c>
      <c r="P62" s="272" t="s">
        <v>620</v>
      </c>
    </row>
    <row r="63" spans="1:16" s="64" customFormat="1" ht="92.25" customHeight="1">
      <c r="A63" s="25">
        <v>7</v>
      </c>
      <c r="B63" s="363" t="s">
        <v>127</v>
      </c>
      <c r="C63" s="364"/>
      <c r="D63" s="364"/>
      <c r="E63" s="365"/>
      <c r="F63" s="26" t="s">
        <v>607</v>
      </c>
      <c r="G63" s="72"/>
      <c r="H63" s="366" t="str">
        <f t="shared" ref="H63" si="52">$D$22</f>
        <v>CAMO PRINT</v>
      </c>
      <c r="I63" s="367"/>
      <c r="J63" s="94" t="s">
        <v>125</v>
      </c>
      <c r="K63" s="94">
        <f t="shared" ref="K63" si="53">$P$22</f>
        <v>308</v>
      </c>
      <c r="L63" s="28">
        <v>1</v>
      </c>
      <c r="M63" s="29">
        <f>K63*L63</f>
        <v>308</v>
      </c>
      <c r="N63" s="74"/>
      <c r="O63" s="31">
        <f>ROUNDUP(SUM(M63:N63),0)</f>
        <v>308</v>
      </c>
      <c r="P63" s="272" t="s">
        <v>740</v>
      </c>
    </row>
    <row r="64" spans="1:16" s="64" customFormat="1" ht="78" hidden="1" customHeight="1">
      <c r="A64" s="216">
        <v>7</v>
      </c>
      <c r="B64" s="363" t="str">
        <f>B63</f>
        <v>DÂY LUỒN TRÒN 5MM 100% COTTON ĐẦU TIP NHỰA 1.5CM TẠI NÓN</v>
      </c>
      <c r="C64" s="364"/>
      <c r="D64" s="364"/>
      <c r="E64" s="365"/>
      <c r="F64" s="26" t="str">
        <f>H64</f>
        <v>NAVY BLAZER</v>
      </c>
      <c r="G64" s="72"/>
      <c r="H64" s="366" t="str">
        <f t="shared" ref="H64" si="54">$D$29</f>
        <v>NAVY BLAZER</v>
      </c>
      <c r="I64" s="367"/>
      <c r="J64" s="94" t="s">
        <v>125</v>
      </c>
      <c r="K64" s="94">
        <f t="shared" ref="K64" si="55">$P$29</f>
        <v>0</v>
      </c>
      <c r="L64" s="28">
        <v>1</v>
      </c>
      <c r="M64" s="29">
        <f>K64*L64</f>
        <v>0</v>
      </c>
      <c r="N64" s="74"/>
      <c r="O64" s="31">
        <f>ROUNDUP(SUM(M64:N64),0)</f>
        <v>0</v>
      </c>
      <c r="P64" s="272" t="s">
        <v>616</v>
      </c>
    </row>
    <row r="65" spans="1:16" s="64" customFormat="1" ht="51" customHeight="1">
      <c r="A65" s="25">
        <v>8</v>
      </c>
      <c r="B65" s="368" t="s">
        <v>128</v>
      </c>
      <c r="C65" s="369"/>
      <c r="D65" s="369"/>
      <c r="E65" s="370"/>
      <c r="F65" s="26" t="s">
        <v>607</v>
      </c>
      <c r="G65" s="72"/>
      <c r="H65" s="366" t="str">
        <f t="shared" ref="H65" si="56">$D$22</f>
        <v>CAMO PRINT</v>
      </c>
      <c r="I65" s="367"/>
      <c r="J65" s="94" t="s">
        <v>129</v>
      </c>
      <c r="K65" s="94">
        <f t="shared" ref="K65" si="57">$P$22</f>
        <v>308</v>
      </c>
      <c r="L65" s="28">
        <v>0.9</v>
      </c>
      <c r="M65" s="29">
        <f t="shared" si="45"/>
        <v>277.2</v>
      </c>
      <c r="N65" s="74"/>
      <c r="O65" s="31">
        <f>ROUNDUP(SUM(M65:N65),0)-1</f>
        <v>277</v>
      </c>
      <c r="P65" s="273" t="s">
        <v>615</v>
      </c>
    </row>
    <row r="66" spans="1:16" s="64" customFormat="1" ht="32.4" hidden="1">
      <c r="A66" s="216">
        <v>8</v>
      </c>
      <c r="B66" s="368" t="s">
        <v>128</v>
      </c>
      <c r="C66" s="369"/>
      <c r="D66" s="369"/>
      <c r="E66" s="370"/>
      <c r="F66" s="26" t="str">
        <f>H66</f>
        <v>NAVY BLAZER</v>
      </c>
      <c r="G66" s="72"/>
      <c r="H66" s="366" t="str">
        <f t="shared" ref="H66" si="58">$D$29</f>
        <v>NAVY BLAZER</v>
      </c>
      <c r="I66" s="367"/>
      <c r="J66" s="94" t="s">
        <v>129</v>
      </c>
      <c r="K66" s="94">
        <f t="shared" ref="K66" si="59">$P$29</f>
        <v>0</v>
      </c>
      <c r="L66" s="28">
        <v>0.9</v>
      </c>
      <c r="M66" s="29">
        <f t="shared" ref="M66:M67" si="60">K66*L66</f>
        <v>0</v>
      </c>
      <c r="N66" s="74"/>
      <c r="O66" s="31">
        <f>ROUNDUP(SUM(M66:N66),0)-1</f>
        <v>-1</v>
      </c>
      <c r="P66" s="273" t="s">
        <v>615</v>
      </c>
    </row>
    <row r="67" spans="1:16" s="64" customFormat="1" ht="96" customHeight="1">
      <c r="A67" s="25">
        <v>9</v>
      </c>
      <c r="B67" s="363" t="s">
        <v>130</v>
      </c>
      <c r="C67" s="364"/>
      <c r="D67" s="364"/>
      <c r="E67" s="365"/>
      <c r="F67" s="26" t="str">
        <f>H67</f>
        <v>CAMO PRINT</v>
      </c>
      <c r="G67" s="72" t="s">
        <v>664</v>
      </c>
      <c r="H67" s="366" t="str">
        <f t="shared" ref="H67" si="61">$D$22</f>
        <v>CAMO PRINT</v>
      </c>
      <c r="I67" s="367"/>
      <c r="J67" s="94" t="s">
        <v>125</v>
      </c>
      <c r="K67" s="94">
        <f t="shared" ref="K67" si="62">$P$22</f>
        <v>308</v>
      </c>
      <c r="L67" s="28">
        <v>1</v>
      </c>
      <c r="M67" s="29">
        <f t="shared" si="60"/>
        <v>308</v>
      </c>
      <c r="N67" s="74"/>
      <c r="O67" s="31">
        <f t="shared" ref="O67" si="63">ROUNDUP(SUM(M67:N67),0)</f>
        <v>308</v>
      </c>
      <c r="P67" s="273" t="s">
        <v>625</v>
      </c>
    </row>
    <row r="68" spans="1:16" s="64" customFormat="1" ht="96" hidden="1" customHeight="1">
      <c r="A68" s="216">
        <v>9</v>
      </c>
      <c r="B68" s="363" t="str">
        <f>B67</f>
        <v>DÂY KÉO KIM LOẠI RĂNG 5 MÀU GOLD MỞ 2 ĐẦU , ĐẦU DA8L</v>
      </c>
      <c r="C68" s="364"/>
      <c r="D68" s="364"/>
      <c r="E68" s="365"/>
      <c r="F68" s="26" t="str">
        <f t="shared" ref="F68" si="64">H68</f>
        <v>NAVY BLAZER</v>
      </c>
      <c r="G68" s="72" t="s">
        <v>571</v>
      </c>
      <c r="H68" s="366" t="str">
        <f t="shared" ref="H68" si="65">$D$29</f>
        <v>NAVY BLAZER</v>
      </c>
      <c r="I68" s="367"/>
      <c r="J68" s="94" t="s">
        <v>125</v>
      </c>
      <c r="K68" s="94">
        <f t="shared" ref="K68" si="66">$P$29</f>
        <v>0</v>
      </c>
      <c r="L68" s="28">
        <v>1</v>
      </c>
      <c r="M68" s="29">
        <f t="shared" ref="M68:M70" si="67">K68*L68</f>
        <v>0</v>
      </c>
      <c r="N68" s="74"/>
      <c r="O68" s="31">
        <f t="shared" ref="O68" si="68">ROUNDUP(SUM(M68:N68),0)</f>
        <v>0</v>
      </c>
      <c r="P68" s="273" t="s">
        <v>625</v>
      </c>
    </row>
    <row r="69" spans="1:16" s="64" customFormat="1" ht="67.8" customHeight="1">
      <c r="A69" s="25">
        <v>10</v>
      </c>
      <c r="B69" s="368" t="s">
        <v>666</v>
      </c>
      <c r="C69" s="369"/>
      <c r="D69" s="369"/>
      <c r="E69" s="370"/>
      <c r="F69" s="26" t="s">
        <v>608</v>
      </c>
      <c r="G69" s="72" t="s">
        <v>665</v>
      </c>
      <c r="H69" s="366" t="str">
        <f t="shared" ref="H69:H71" si="69">$D$22</f>
        <v>CAMO PRINT</v>
      </c>
      <c r="I69" s="367"/>
      <c r="J69" s="94" t="s">
        <v>132</v>
      </c>
      <c r="K69" s="94">
        <f t="shared" ref="K69:K71" si="70">$P$22</f>
        <v>308</v>
      </c>
      <c r="L69" s="28">
        <v>2</v>
      </c>
      <c r="M69" s="29">
        <f t="shared" si="67"/>
        <v>616</v>
      </c>
      <c r="N69" s="74"/>
      <c r="O69" s="31">
        <f t="shared" ref="O69" si="71">ROUNDUP(SUM(M69:N69),0)</f>
        <v>616</v>
      </c>
      <c r="P69" s="273" t="s">
        <v>618</v>
      </c>
    </row>
    <row r="70" spans="1:16" s="64" customFormat="1" ht="67.8" hidden="1" customHeight="1">
      <c r="A70" s="216">
        <v>10</v>
      </c>
      <c r="B70" s="368" t="s">
        <v>666</v>
      </c>
      <c r="C70" s="369"/>
      <c r="D70" s="369"/>
      <c r="E70" s="370"/>
      <c r="F70" s="26" t="s">
        <v>570</v>
      </c>
      <c r="G70" s="72" t="s">
        <v>665</v>
      </c>
      <c r="H70" s="366" t="str">
        <f t="shared" ref="H70:H72" si="72">$D$29</f>
        <v>NAVY BLAZER</v>
      </c>
      <c r="I70" s="367"/>
      <c r="J70" s="94" t="s">
        <v>132</v>
      </c>
      <c r="K70" s="94">
        <f t="shared" ref="K70:K72" si="73">$P$29</f>
        <v>0</v>
      </c>
      <c r="L70" s="28">
        <v>2</v>
      </c>
      <c r="M70" s="29">
        <f t="shared" si="67"/>
        <v>0</v>
      </c>
      <c r="N70" s="74"/>
      <c r="O70" s="31">
        <f t="shared" ref="O70:O71" si="74">ROUNDUP(SUM(M70:N70),0)</f>
        <v>0</v>
      </c>
      <c r="P70" s="273" t="s">
        <v>618</v>
      </c>
    </row>
    <row r="71" spans="1:16" s="64" customFormat="1" ht="70.8" customHeight="1">
      <c r="A71" s="25">
        <v>11</v>
      </c>
      <c r="B71" s="368" t="s">
        <v>133</v>
      </c>
      <c r="C71" s="369"/>
      <c r="D71" s="369"/>
      <c r="E71" s="370"/>
      <c r="F71" s="26" t="s">
        <v>131</v>
      </c>
      <c r="G71" s="72"/>
      <c r="H71" s="366" t="str">
        <f t="shared" si="69"/>
        <v>CAMO PRINT</v>
      </c>
      <c r="I71" s="367"/>
      <c r="J71" s="94" t="s">
        <v>132</v>
      </c>
      <c r="K71" s="94">
        <f t="shared" si="70"/>
        <v>308</v>
      </c>
      <c r="L71" s="28">
        <v>4</v>
      </c>
      <c r="M71" s="29">
        <f t="shared" ref="M71:M72" si="75">K71*L71</f>
        <v>1232</v>
      </c>
      <c r="N71" s="74"/>
      <c r="O71" s="31">
        <f t="shared" si="74"/>
        <v>1232</v>
      </c>
      <c r="P71" s="273" t="s">
        <v>617</v>
      </c>
    </row>
    <row r="72" spans="1:16" s="64" customFormat="1" ht="70.8" hidden="1" customHeight="1">
      <c r="A72" s="216">
        <v>11</v>
      </c>
      <c r="B72" s="368" t="str">
        <f>B71</f>
        <v>ĐINH RIVET 10MM</v>
      </c>
      <c r="C72" s="369"/>
      <c r="D72" s="369"/>
      <c r="E72" s="370"/>
      <c r="F72" s="26" t="s">
        <v>131</v>
      </c>
      <c r="G72" s="72"/>
      <c r="H72" s="366" t="str">
        <f t="shared" si="72"/>
        <v>NAVY BLAZER</v>
      </c>
      <c r="I72" s="367"/>
      <c r="J72" s="94" t="s">
        <v>132</v>
      </c>
      <c r="K72" s="94">
        <f t="shared" si="73"/>
        <v>0</v>
      </c>
      <c r="L72" s="28">
        <v>4</v>
      </c>
      <c r="M72" s="29">
        <f t="shared" si="75"/>
        <v>0</v>
      </c>
      <c r="N72" s="74"/>
      <c r="O72" s="31">
        <f t="shared" ref="O72" si="76">ROUNDUP(SUM(M72:N72),0)</f>
        <v>0</v>
      </c>
      <c r="P72" s="273" t="s">
        <v>617</v>
      </c>
    </row>
    <row r="73" spans="1:16" s="220" customFormat="1" ht="143.4" customHeight="1">
      <c r="A73" s="216">
        <v>12</v>
      </c>
      <c r="B73" s="363" t="s">
        <v>610</v>
      </c>
      <c r="C73" s="364"/>
      <c r="D73" s="364"/>
      <c r="E73" s="365"/>
      <c r="F73" s="26" t="s">
        <v>631</v>
      </c>
      <c r="G73" s="72" t="s">
        <v>609</v>
      </c>
      <c r="H73" s="366" t="str">
        <f t="shared" ref="H73" si="77">$D$22</f>
        <v>CAMO PRINT</v>
      </c>
      <c r="I73" s="367"/>
      <c r="J73" s="113" t="s">
        <v>125</v>
      </c>
      <c r="K73" s="113">
        <f t="shared" ref="K73" si="78">$P$22</f>
        <v>308</v>
      </c>
      <c r="L73" s="217">
        <v>1</v>
      </c>
      <c r="M73" s="218">
        <f>K73*L73</f>
        <v>308</v>
      </c>
      <c r="N73" s="74"/>
      <c r="O73" s="219">
        <f t="shared" ref="O73:O74" si="79">ROUNDUP(SUM(M73:N73),0)</f>
        <v>308</v>
      </c>
      <c r="P73" s="273" t="s">
        <v>619</v>
      </c>
    </row>
    <row r="74" spans="1:16" s="220" customFormat="1" ht="111.6" hidden="1" customHeight="1">
      <c r="A74" s="216">
        <v>12</v>
      </c>
      <c r="B74" s="363" t="s">
        <v>610</v>
      </c>
      <c r="C74" s="364"/>
      <c r="D74" s="364"/>
      <c r="E74" s="365"/>
      <c r="F74" s="26" t="s">
        <v>632</v>
      </c>
      <c r="G74" s="72"/>
      <c r="H74" s="366" t="str">
        <f t="shared" ref="H74" si="80">$D$29</f>
        <v>NAVY BLAZER</v>
      </c>
      <c r="I74" s="367"/>
      <c r="J74" s="113" t="s">
        <v>125</v>
      </c>
      <c r="K74" s="113">
        <f t="shared" ref="K74" si="81">$P$29</f>
        <v>0</v>
      </c>
      <c r="L74" s="217">
        <v>1</v>
      </c>
      <c r="M74" s="218">
        <f t="shared" ref="M74" si="82">K74*L74</f>
        <v>0</v>
      </c>
      <c r="N74" s="74"/>
      <c r="O74" s="219">
        <f t="shared" si="79"/>
        <v>0</v>
      </c>
      <c r="P74" s="273" t="s">
        <v>619</v>
      </c>
    </row>
    <row r="75" spans="1:16" s="59" customFormat="1" ht="33" thickBot="1">
      <c r="B75" s="65" t="s">
        <v>134</v>
      </c>
      <c r="C75" s="60"/>
      <c r="D75" s="60"/>
      <c r="E75" s="60"/>
      <c r="F75" s="66"/>
      <c r="G75" s="67"/>
      <c r="H75" s="66"/>
      <c r="I75" s="66"/>
      <c r="J75" s="66"/>
      <c r="K75" s="66"/>
      <c r="L75" s="28"/>
      <c r="M75" s="66"/>
      <c r="N75" s="66"/>
      <c r="O75" s="66"/>
      <c r="P75" s="269"/>
    </row>
    <row r="76" spans="1:16" s="64" customFormat="1" ht="72">
      <c r="A76" s="407" t="s">
        <v>112</v>
      </c>
      <c r="B76" s="408"/>
      <c r="C76" s="408"/>
      <c r="D76" s="408"/>
      <c r="E76" s="409"/>
      <c r="F76" s="62" t="s">
        <v>113</v>
      </c>
      <c r="G76" s="62" t="s">
        <v>114</v>
      </c>
      <c r="H76" s="375" t="s">
        <v>115</v>
      </c>
      <c r="I76" s="376"/>
      <c r="J76" s="63" t="s">
        <v>97</v>
      </c>
      <c r="K76" s="62" t="s">
        <v>116</v>
      </c>
      <c r="L76" s="62" t="s">
        <v>117</v>
      </c>
      <c r="M76" s="75" t="s">
        <v>118</v>
      </c>
      <c r="N76" s="75" t="s">
        <v>119</v>
      </c>
      <c r="O76" s="75" t="s">
        <v>120</v>
      </c>
      <c r="P76" s="270" t="s">
        <v>121</v>
      </c>
    </row>
    <row r="77" spans="1:16" s="82" customFormat="1" ht="32.4">
      <c r="A77" s="25">
        <v>1</v>
      </c>
      <c r="B77" s="368" t="s">
        <v>135</v>
      </c>
      <c r="C77" s="369"/>
      <c r="D77" s="369"/>
      <c r="E77" s="370"/>
      <c r="F77" s="26" t="s">
        <v>124</v>
      </c>
      <c r="G77" s="27"/>
      <c r="H77" s="366" t="str">
        <f>$D$22</f>
        <v>CAMO PRINT</v>
      </c>
      <c r="I77" s="367"/>
      <c r="J77" s="94" t="s">
        <v>136</v>
      </c>
      <c r="K77" s="94">
        <f t="shared" ref="K77:K87" si="83">$P$22</f>
        <v>308</v>
      </c>
      <c r="L77" s="28">
        <v>1</v>
      </c>
      <c r="M77" s="32">
        <f t="shared" ref="M77" si="84">L77*K77</f>
        <v>308</v>
      </c>
      <c r="N77" s="30"/>
      <c r="O77" s="31">
        <f t="shared" ref="O77" si="85">ROUNDUP(N77+M77,0)</f>
        <v>308</v>
      </c>
      <c r="P77" s="272" t="s">
        <v>620</v>
      </c>
    </row>
    <row r="78" spans="1:16" s="82" customFormat="1" ht="32.4" hidden="1">
      <c r="A78" s="25">
        <f>A77</f>
        <v>1</v>
      </c>
      <c r="B78" s="368" t="str">
        <f>B77</f>
        <v>THẺ BÀI ALD ALD-T06P</v>
      </c>
      <c r="C78" s="369"/>
      <c r="D78" s="369"/>
      <c r="E78" s="370"/>
      <c r="F78" s="26" t="s">
        <v>124</v>
      </c>
      <c r="G78" s="27"/>
      <c r="H78" s="366" t="str">
        <f>$D$29</f>
        <v>NAVY BLAZER</v>
      </c>
      <c r="I78" s="367"/>
      <c r="J78" s="94" t="s">
        <v>136</v>
      </c>
      <c r="K78" s="94">
        <f>$P$29</f>
        <v>0</v>
      </c>
      <c r="L78" s="28">
        <v>1</v>
      </c>
      <c r="M78" s="32">
        <f t="shared" ref="M78" si="86">L78*K78</f>
        <v>0</v>
      </c>
      <c r="N78" s="30"/>
      <c r="O78" s="31">
        <f t="shared" ref="O78" si="87">ROUNDUP(N78+M78,0)</f>
        <v>0</v>
      </c>
      <c r="P78" s="272" t="s">
        <v>620</v>
      </c>
    </row>
    <row r="79" spans="1:16" s="82" customFormat="1" ht="47.4" customHeight="1">
      <c r="A79" s="25">
        <v>2</v>
      </c>
      <c r="B79" s="382" t="s">
        <v>137</v>
      </c>
      <c r="C79" s="383"/>
      <c r="D79" s="383"/>
      <c r="E79" s="383"/>
      <c r="F79" s="26" t="s">
        <v>124</v>
      </c>
      <c r="G79" s="27"/>
      <c r="H79" s="366" t="str">
        <f>$D$22</f>
        <v>CAMO PRINT</v>
      </c>
      <c r="I79" s="367"/>
      <c r="J79" s="94" t="s">
        <v>136</v>
      </c>
      <c r="K79" s="94">
        <f t="shared" si="83"/>
        <v>308</v>
      </c>
      <c r="L79" s="28">
        <v>1</v>
      </c>
      <c r="M79" s="32">
        <f t="shared" ref="M79" si="88">L79*K79</f>
        <v>308</v>
      </c>
      <c r="N79" s="30"/>
      <c r="O79" s="31">
        <f t="shared" ref="O79:O85" si="89">ROUNDUP(N79+M79,0)</f>
        <v>308</v>
      </c>
      <c r="P79" s="275" t="s">
        <v>624</v>
      </c>
    </row>
    <row r="80" spans="1:16" s="82" customFormat="1" ht="47.4" hidden="1" customHeight="1">
      <c r="A80" s="25">
        <f>A79</f>
        <v>2</v>
      </c>
      <c r="B80" s="368" t="str">
        <f>B79</f>
        <v>UPC STICKER 3" X 2"</v>
      </c>
      <c r="C80" s="369"/>
      <c r="D80" s="369"/>
      <c r="E80" s="370"/>
      <c r="F80" s="26" t="s">
        <v>124</v>
      </c>
      <c r="G80" s="27"/>
      <c r="H80" s="366" t="str">
        <f>$D$29</f>
        <v>NAVY BLAZER</v>
      </c>
      <c r="I80" s="367"/>
      <c r="J80" s="94" t="s">
        <v>136</v>
      </c>
      <c r="K80" s="94">
        <f t="shared" ref="K80" si="90">$P$29</f>
        <v>0</v>
      </c>
      <c r="L80" s="28">
        <v>1</v>
      </c>
      <c r="M80" s="32">
        <f t="shared" ref="M80" si="91">L80*K80</f>
        <v>0</v>
      </c>
      <c r="N80" s="30"/>
      <c r="O80" s="31">
        <f t="shared" si="89"/>
        <v>0</v>
      </c>
      <c r="P80" s="275" t="s">
        <v>624</v>
      </c>
    </row>
    <row r="81" spans="1:16" s="82" customFormat="1" ht="92.4" customHeight="1">
      <c r="A81" s="25">
        <v>3</v>
      </c>
      <c r="B81" s="382" t="s">
        <v>138</v>
      </c>
      <c r="C81" s="383"/>
      <c r="D81" s="383"/>
      <c r="E81" s="383"/>
      <c r="F81" s="26" t="s">
        <v>139</v>
      </c>
      <c r="G81" s="27"/>
      <c r="H81" s="366" t="str">
        <f>$D$22</f>
        <v>CAMO PRINT</v>
      </c>
      <c r="I81" s="367"/>
      <c r="J81" s="94" t="s">
        <v>136</v>
      </c>
      <c r="K81" s="94">
        <f t="shared" si="83"/>
        <v>308</v>
      </c>
      <c r="L81" s="28">
        <v>1</v>
      </c>
      <c r="M81" s="32">
        <f t="shared" ref="M81" si="92">L81*K81</f>
        <v>308</v>
      </c>
      <c r="N81" s="30"/>
      <c r="O81" s="31">
        <f t="shared" si="89"/>
        <v>308</v>
      </c>
      <c r="P81" s="275" t="s">
        <v>623</v>
      </c>
    </row>
    <row r="82" spans="1:16" s="82" customFormat="1" ht="92.4" hidden="1" customHeight="1">
      <c r="A82" s="25">
        <f>A81</f>
        <v>3</v>
      </c>
      <c r="B82" s="363" t="str">
        <f>B81</f>
        <v>BAO ALD Branded Polybag - 15" X 18" (RECYLCED)
CODE: ALD PB02-R</v>
      </c>
      <c r="C82" s="364"/>
      <c r="D82" s="364"/>
      <c r="E82" s="365"/>
      <c r="F82" s="26" t="s">
        <v>139</v>
      </c>
      <c r="G82" s="27"/>
      <c r="H82" s="366" t="str">
        <f>$D$29</f>
        <v>NAVY BLAZER</v>
      </c>
      <c r="I82" s="367"/>
      <c r="J82" s="94" t="s">
        <v>136</v>
      </c>
      <c r="K82" s="94">
        <f t="shared" ref="K82" si="93">$P$29</f>
        <v>0</v>
      </c>
      <c r="L82" s="28">
        <v>1</v>
      </c>
      <c r="M82" s="32">
        <f t="shared" ref="M82:M83" si="94">L82*K82</f>
        <v>0</v>
      </c>
      <c r="N82" s="30"/>
      <c r="O82" s="31">
        <f t="shared" si="89"/>
        <v>0</v>
      </c>
      <c r="P82" s="275" t="s">
        <v>623</v>
      </c>
    </row>
    <row r="83" spans="1:16" s="82" customFormat="1" ht="32.4">
      <c r="A83" s="25">
        <v>4</v>
      </c>
      <c r="B83" s="382" t="s">
        <v>140</v>
      </c>
      <c r="C83" s="383"/>
      <c r="D83" s="383"/>
      <c r="E83" s="383"/>
      <c r="F83" s="26" t="s">
        <v>139</v>
      </c>
      <c r="G83" s="27"/>
      <c r="H83" s="366" t="str">
        <f>$D$22</f>
        <v>CAMO PRINT</v>
      </c>
      <c r="I83" s="367"/>
      <c r="J83" s="94" t="s">
        <v>136</v>
      </c>
      <c r="K83" s="94">
        <f t="shared" si="83"/>
        <v>308</v>
      </c>
      <c r="L83" s="28">
        <f>1/12</f>
        <v>8.3333333333333329E-2</v>
      </c>
      <c r="M83" s="32">
        <f t="shared" si="94"/>
        <v>25.666666666666664</v>
      </c>
      <c r="N83" s="30"/>
      <c r="O83" s="31">
        <f t="shared" si="89"/>
        <v>26</v>
      </c>
      <c r="P83" s="275"/>
    </row>
    <row r="84" spans="1:16" s="82" customFormat="1" ht="27.75" hidden="1" customHeight="1">
      <c r="A84" s="25">
        <f>A83</f>
        <v>4</v>
      </c>
      <c r="B84" s="368" t="str">
        <f>B83</f>
        <v>BAO BIG POLYBAG 100X120CM</v>
      </c>
      <c r="C84" s="369"/>
      <c r="D84" s="369"/>
      <c r="E84" s="370"/>
      <c r="F84" s="26" t="s">
        <v>139</v>
      </c>
      <c r="G84" s="27"/>
      <c r="H84" s="366" t="str">
        <f>$D$29</f>
        <v>NAVY BLAZER</v>
      </c>
      <c r="I84" s="367"/>
      <c r="J84" s="94" t="s">
        <v>136</v>
      </c>
      <c r="K84" s="94">
        <f t="shared" ref="K84" si="95">$P$29</f>
        <v>0</v>
      </c>
      <c r="L84" s="28">
        <f>1/12</f>
        <v>8.3333333333333329E-2</v>
      </c>
      <c r="M84" s="32">
        <f t="shared" ref="M84" si="96">L84*K84</f>
        <v>0</v>
      </c>
      <c r="N84" s="30"/>
      <c r="O84" s="31">
        <f t="shared" si="89"/>
        <v>0</v>
      </c>
      <c r="P84" s="275"/>
    </row>
    <row r="85" spans="1:16" s="82" customFormat="1" ht="32.4">
      <c r="A85" s="25">
        <v>5</v>
      </c>
      <c r="B85" s="383" t="s">
        <v>141</v>
      </c>
      <c r="C85" s="383"/>
      <c r="D85" s="383"/>
      <c r="E85" s="383"/>
      <c r="F85" s="26" t="s">
        <v>142</v>
      </c>
      <c r="G85" s="27"/>
      <c r="H85" s="366" t="str">
        <f>$D$22</f>
        <v>CAMO PRINT</v>
      </c>
      <c r="I85" s="367"/>
      <c r="J85" s="94" t="s">
        <v>136</v>
      </c>
      <c r="K85" s="94">
        <f t="shared" si="83"/>
        <v>308</v>
      </c>
      <c r="L85" s="28">
        <f>2*L84</f>
        <v>0.16666666666666666</v>
      </c>
      <c r="M85" s="32">
        <f>L85*K85</f>
        <v>51.333333333333329</v>
      </c>
      <c r="N85" s="30"/>
      <c r="O85" s="31">
        <f t="shared" si="89"/>
        <v>52</v>
      </c>
      <c r="P85" s="274"/>
    </row>
    <row r="86" spans="1:16" s="82" customFormat="1" ht="32.4" hidden="1">
      <c r="A86" s="25">
        <f>A85</f>
        <v>5</v>
      </c>
      <c r="B86" s="368" t="str">
        <f>B85</f>
        <v>TẤM LÓT THÙNG</v>
      </c>
      <c r="C86" s="369"/>
      <c r="D86" s="369"/>
      <c r="E86" s="370"/>
      <c r="F86" s="26" t="s">
        <v>142</v>
      </c>
      <c r="G86" s="27"/>
      <c r="H86" s="366" t="str">
        <f>$D$29</f>
        <v>NAVY BLAZER</v>
      </c>
      <c r="I86" s="367"/>
      <c r="J86" s="94" t="s">
        <v>136</v>
      </c>
      <c r="K86" s="94">
        <f t="shared" ref="K86" si="97">$P$29</f>
        <v>0</v>
      </c>
      <c r="L86" s="28">
        <f>2*L85</f>
        <v>0.33333333333333331</v>
      </c>
      <c r="M86" s="32">
        <f t="shared" ref="M86" si="98">L86*K86</f>
        <v>0</v>
      </c>
      <c r="N86" s="30"/>
      <c r="O86" s="31">
        <f t="shared" ref="O86" si="99">ROUNDUP(N86+M86,0)</f>
        <v>0</v>
      </c>
      <c r="P86" s="274"/>
    </row>
    <row r="87" spans="1:16" s="82" customFormat="1" ht="42.75" customHeight="1">
      <c r="A87" s="25">
        <v>6</v>
      </c>
      <c r="B87" s="430" t="s">
        <v>143</v>
      </c>
      <c r="C87" s="430"/>
      <c r="D87" s="430"/>
      <c r="E87" s="430"/>
      <c r="F87" s="26" t="s">
        <v>142</v>
      </c>
      <c r="G87" s="27"/>
      <c r="H87" s="366" t="str">
        <f>$D$22</f>
        <v>CAMO PRINT</v>
      </c>
      <c r="I87" s="367"/>
      <c r="J87" s="94" t="s">
        <v>136</v>
      </c>
      <c r="K87" s="94">
        <f t="shared" si="83"/>
        <v>308</v>
      </c>
      <c r="L87" s="28">
        <f>L84</f>
        <v>8.3333333333333329E-2</v>
      </c>
      <c r="M87" s="32">
        <f t="shared" ref="M87" si="100">L87*K87</f>
        <v>25.666666666666664</v>
      </c>
      <c r="N87" s="30"/>
      <c r="O87" s="31">
        <f t="shared" ref="O87" si="101">ROUNDUP(N87+M87,0)</f>
        <v>26</v>
      </c>
      <c r="P87" s="274"/>
    </row>
    <row r="88" spans="1:16" s="82" customFormat="1" ht="42.75" hidden="1" customHeight="1">
      <c r="A88" s="25">
        <f>A87</f>
        <v>6</v>
      </c>
      <c r="B88" s="439" t="str">
        <f>B87</f>
        <v>THÙNG CARTON 60CM (L) *40CM (W)* 30CM (H)</v>
      </c>
      <c r="C88" s="440"/>
      <c r="D88" s="440"/>
      <c r="E88" s="441"/>
      <c r="F88" s="26" t="s">
        <v>142</v>
      </c>
      <c r="G88" s="27"/>
      <c r="H88" s="366" t="str">
        <f>$D$29</f>
        <v>NAVY BLAZER</v>
      </c>
      <c r="I88" s="367"/>
      <c r="J88" s="94" t="s">
        <v>136</v>
      </c>
      <c r="K88" s="94">
        <f t="shared" ref="K88" si="102">$P$29</f>
        <v>0</v>
      </c>
      <c r="L88" s="28">
        <f>L87</f>
        <v>8.3333333333333329E-2</v>
      </c>
      <c r="M88" s="32">
        <f t="shared" ref="M88" si="103">L88*K88</f>
        <v>0</v>
      </c>
      <c r="N88" s="30"/>
      <c r="O88" s="31">
        <f t="shared" ref="O88" si="104">ROUNDUP(N88+M88,0)</f>
        <v>0</v>
      </c>
      <c r="P88" s="274"/>
    </row>
    <row r="89" spans="1:16" s="82" customFormat="1" ht="32.4">
      <c r="A89" s="24"/>
      <c r="B89" s="173"/>
      <c r="C89" s="173"/>
      <c r="D89" s="173"/>
      <c r="E89" s="173"/>
      <c r="F89" s="168"/>
      <c r="G89" s="177"/>
      <c r="H89" s="169"/>
      <c r="I89" s="169"/>
      <c r="J89" s="178"/>
      <c r="K89" s="170"/>
      <c r="L89" s="171"/>
      <c r="M89" s="179"/>
      <c r="N89" s="180"/>
      <c r="O89" s="172"/>
      <c r="P89" s="276"/>
    </row>
    <row r="90" spans="1:16" s="59" customFormat="1" ht="31.95" customHeight="1">
      <c r="B90" s="56" t="s">
        <v>144</v>
      </c>
      <c r="C90" s="60"/>
      <c r="D90" s="60"/>
      <c r="E90" s="60"/>
      <c r="G90" s="61"/>
      <c r="J90" s="56" t="s">
        <v>145</v>
      </c>
      <c r="P90" s="269"/>
    </row>
    <row r="91" spans="1:16" s="184" customFormat="1" ht="56.4" customHeight="1">
      <c r="A91" s="184">
        <v>1</v>
      </c>
      <c r="B91" s="185" t="s">
        <v>146</v>
      </c>
      <c r="C91" s="2" t="s">
        <v>147</v>
      </c>
      <c r="D91" s="185"/>
      <c r="E91" s="2"/>
      <c r="F91" s="185"/>
      <c r="G91" s="4"/>
      <c r="H91" s="4"/>
      <c r="I91" s="4"/>
      <c r="J91" s="4"/>
      <c r="K91" s="6"/>
      <c r="L91" s="4"/>
      <c r="M91" s="4"/>
      <c r="N91" s="4"/>
      <c r="O91" s="4"/>
      <c r="P91" s="277"/>
    </row>
    <row r="92" spans="1:16" s="82" customFormat="1" ht="60.75" hidden="1" customHeight="1">
      <c r="A92" s="38"/>
      <c r="B92" s="431" t="s">
        <v>148</v>
      </c>
      <c r="C92" s="432"/>
      <c r="D92" s="432"/>
      <c r="E92" s="432"/>
      <c r="F92" s="432"/>
      <c r="G92" s="432"/>
      <c r="H92" s="432"/>
      <c r="I92" s="433"/>
      <c r="J92" s="37"/>
      <c r="K92" s="86"/>
      <c r="L92" s="37"/>
      <c r="M92" s="37"/>
      <c r="N92" s="37"/>
      <c r="O92" s="37"/>
      <c r="P92" s="278"/>
    </row>
    <row r="93" spans="1:16" s="82" customFormat="1" ht="36" hidden="1">
      <c r="A93" s="38"/>
      <c r="B93" s="135" t="s">
        <v>115</v>
      </c>
      <c r="C93" s="427" t="s">
        <v>149</v>
      </c>
      <c r="D93" s="428"/>
      <c r="E93" s="428"/>
      <c r="F93" s="428"/>
      <c r="G93" s="428"/>
      <c r="H93" s="428"/>
      <c r="I93" s="429"/>
      <c r="J93" s="37"/>
      <c r="K93" s="37"/>
      <c r="L93" s="37"/>
      <c r="M93" s="37"/>
      <c r="N93" s="37"/>
      <c r="O93" s="37"/>
      <c r="P93" s="278"/>
    </row>
    <row r="94" spans="1:16" s="82" customFormat="1" ht="89.4" hidden="1" customHeight="1">
      <c r="A94" s="38"/>
      <c r="B94" s="136" t="str">
        <f>$D$19</f>
        <v>CAMO PRINT</v>
      </c>
      <c r="C94" s="427" t="s">
        <v>150</v>
      </c>
      <c r="D94" s="428"/>
      <c r="E94" s="428"/>
      <c r="F94" s="428"/>
      <c r="G94" s="428"/>
      <c r="H94" s="428"/>
      <c r="I94" s="429"/>
      <c r="J94" s="37"/>
      <c r="K94" s="37"/>
      <c r="L94" s="37"/>
      <c r="M94" s="37"/>
      <c r="N94" s="37"/>
      <c r="P94" s="38"/>
    </row>
    <row r="95" spans="1:16" s="82" customFormat="1" ht="89.4" hidden="1" customHeight="1">
      <c r="A95" s="38"/>
      <c r="B95" s="136" t="str">
        <f>$D$29</f>
        <v>NAVY BLAZER</v>
      </c>
      <c r="C95" s="427" t="s">
        <v>150</v>
      </c>
      <c r="D95" s="428"/>
      <c r="E95" s="428"/>
      <c r="F95" s="428"/>
      <c r="G95" s="428"/>
      <c r="H95" s="428"/>
      <c r="I95" s="429"/>
      <c r="J95" s="37"/>
      <c r="K95" s="37"/>
      <c r="L95" s="37"/>
      <c r="M95" s="37"/>
      <c r="N95" s="37"/>
      <c r="P95" s="38"/>
    </row>
    <row r="96" spans="1:16" s="82" customFormat="1" ht="60.75" hidden="1" customHeight="1">
      <c r="A96" s="38"/>
      <c r="B96" s="424" t="s">
        <v>151</v>
      </c>
      <c r="C96" s="425"/>
      <c r="D96" s="425"/>
      <c r="E96" s="425"/>
      <c r="F96" s="425"/>
      <c r="G96" s="425"/>
      <c r="H96" s="425"/>
      <c r="I96" s="426"/>
      <c r="J96" s="37"/>
      <c r="K96" s="37"/>
      <c r="P96" s="38"/>
    </row>
    <row r="97" spans="1:16" s="88" customFormat="1" ht="60.75" hidden="1" customHeight="1">
      <c r="A97" s="87"/>
      <c r="B97" s="384"/>
      <c r="C97" s="385"/>
      <c r="D97" s="404" t="s">
        <v>79</v>
      </c>
      <c r="E97" s="405"/>
      <c r="F97" s="181" t="s">
        <v>80</v>
      </c>
      <c r="G97" s="181" t="s">
        <v>81</v>
      </c>
      <c r="H97" s="181" t="s">
        <v>82</v>
      </c>
      <c r="I97" s="181" t="s">
        <v>83</v>
      </c>
      <c r="J97" s="181" t="s">
        <v>84</v>
      </c>
      <c r="K97" s="181" t="s">
        <v>85</v>
      </c>
      <c r="L97" s="183" t="s">
        <v>152</v>
      </c>
      <c r="P97" s="87"/>
    </row>
    <row r="98" spans="1:16" s="48" customFormat="1" ht="85.5" hidden="1" customHeight="1">
      <c r="A98" s="49"/>
      <c r="B98" s="422" t="s">
        <v>153</v>
      </c>
      <c r="C98" s="423"/>
      <c r="D98" s="442" t="s">
        <v>154</v>
      </c>
      <c r="E98" s="443"/>
      <c r="F98" s="182" t="e">
        <f>#REF!</f>
        <v>#REF!</v>
      </c>
      <c r="G98" s="182" t="e">
        <f>#REF!</f>
        <v>#REF!</v>
      </c>
      <c r="H98" s="182" t="e">
        <f>#REF!</f>
        <v>#REF!</v>
      </c>
      <c r="I98" s="182" t="e">
        <f>#REF!</f>
        <v>#REF!</v>
      </c>
      <c r="J98" s="182" t="e">
        <f>#REF!</f>
        <v>#REF!</v>
      </c>
      <c r="K98" s="182" t="e">
        <f>#REF!</f>
        <v>#REF!</v>
      </c>
      <c r="L98" s="182" t="s">
        <v>155</v>
      </c>
      <c r="N98" s="88"/>
      <c r="O98" s="88"/>
      <c r="P98" s="87"/>
    </row>
    <row r="99" spans="1:16" s="48" customFormat="1" ht="85.5" hidden="1" customHeight="1">
      <c r="A99" s="49"/>
      <c r="B99" s="422" t="s">
        <v>156</v>
      </c>
      <c r="C99" s="423"/>
      <c r="D99" s="442" t="s">
        <v>157</v>
      </c>
      <c r="E99" s="443"/>
      <c r="F99" s="182" t="e">
        <f>#REF!</f>
        <v>#REF!</v>
      </c>
      <c r="G99" s="182" t="e">
        <f>#REF!</f>
        <v>#REF!</v>
      </c>
      <c r="H99" s="182" t="e">
        <f>#REF!</f>
        <v>#REF!</v>
      </c>
      <c r="I99" s="182" t="e">
        <f>#REF!</f>
        <v>#REF!</v>
      </c>
      <c r="J99" s="182" t="e">
        <f>#REF!</f>
        <v>#REF!</v>
      </c>
      <c r="K99" s="182" t="e">
        <f>#REF!</f>
        <v>#REF!</v>
      </c>
      <c r="L99" s="182" t="s">
        <v>155</v>
      </c>
      <c r="N99" s="88"/>
      <c r="O99" s="88"/>
      <c r="P99" s="87"/>
    </row>
    <row r="100" spans="1:16" s="186" customFormat="1" ht="50.1" customHeight="1">
      <c r="A100" s="186">
        <v>2</v>
      </c>
      <c r="B100" s="187" t="s">
        <v>158</v>
      </c>
      <c r="C100" s="188" t="s">
        <v>159</v>
      </c>
      <c r="D100" s="187"/>
      <c r="E100" s="188"/>
      <c r="F100" s="187"/>
      <c r="G100" s="189"/>
      <c r="H100" s="189"/>
      <c r="I100" s="189"/>
      <c r="J100" s="189"/>
      <c r="K100" s="190"/>
      <c r="L100" s="189"/>
      <c r="M100" s="189"/>
      <c r="N100" s="189"/>
      <c r="O100" s="189"/>
      <c r="P100" s="279"/>
    </row>
    <row r="101" spans="1:16" s="38" customFormat="1" ht="29.4" hidden="1">
      <c r="B101" s="34"/>
      <c r="C101" s="35"/>
      <c r="D101" s="34"/>
      <c r="E101" s="35"/>
      <c r="F101" s="34"/>
      <c r="G101" s="37"/>
      <c r="H101" s="37"/>
      <c r="I101" s="37"/>
      <c r="J101" s="37"/>
      <c r="K101" s="86"/>
      <c r="L101" s="37"/>
      <c r="M101" s="37"/>
      <c r="N101" s="37"/>
      <c r="O101" s="37"/>
      <c r="P101" s="278"/>
    </row>
    <row r="102" spans="1:16" s="38" customFormat="1" ht="39.6" hidden="1" customHeight="1">
      <c r="B102" s="431" t="s">
        <v>148</v>
      </c>
      <c r="C102" s="432"/>
      <c r="D102" s="432"/>
      <c r="E102" s="432"/>
      <c r="F102" s="432"/>
      <c r="G102" s="432"/>
      <c r="H102" s="432"/>
      <c r="I102" s="433"/>
      <c r="J102" s="37"/>
      <c r="K102" s="86"/>
      <c r="L102" s="37"/>
      <c r="M102" s="37"/>
      <c r="N102" s="37"/>
      <c r="O102" s="37"/>
      <c r="P102" s="278"/>
    </row>
    <row r="103" spans="1:16" s="38" customFormat="1" ht="39.6" hidden="1" customHeight="1">
      <c r="B103" s="135" t="s">
        <v>115</v>
      </c>
      <c r="C103" s="427" t="s">
        <v>149</v>
      </c>
      <c r="D103" s="428"/>
      <c r="E103" s="428"/>
      <c r="F103" s="428"/>
      <c r="G103" s="428"/>
      <c r="H103" s="428"/>
      <c r="I103" s="429"/>
      <c r="J103" s="37"/>
      <c r="K103" s="37"/>
      <c r="L103" s="37"/>
      <c r="M103" s="37"/>
      <c r="N103" s="37"/>
      <c r="O103" s="37"/>
      <c r="P103" s="278"/>
    </row>
    <row r="104" spans="1:16" s="38" customFormat="1" ht="36" hidden="1">
      <c r="B104" s="136" t="str">
        <f>$D$19</f>
        <v>CAMO PRINT</v>
      </c>
      <c r="C104" s="427" t="s">
        <v>150</v>
      </c>
      <c r="D104" s="428"/>
      <c r="E104" s="428"/>
      <c r="F104" s="428"/>
      <c r="G104" s="428"/>
      <c r="H104" s="428"/>
      <c r="I104" s="429"/>
      <c r="J104" s="37"/>
      <c r="K104" s="37"/>
      <c r="L104" s="37"/>
      <c r="M104" s="37"/>
      <c r="N104" s="37"/>
      <c r="O104" s="37"/>
      <c r="P104" s="278"/>
    </row>
    <row r="105" spans="1:16" s="38" customFormat="1" ht="39.6" hidden="1" customHeight="1">
      <c r="B105" s="136" t="str">
        <f>$D$29</f>
        <v>NAVY BLAZER</v>
      </c>
      <c r="C105" s="427" t="s">
        <v>150</v>
      </c>
      <c r="D105" s="428"/>
      <c r="E105" s="428"/>
      <c r="F105" s="428"/>
      <c r="G105" s="428"/>
      <c r="H105" s="428"/>
      <c r="I105" s="429"/>
      <c r="J105" s="37"/>
      <c r="K105" s="37"/>
      <c r="L105" s="37"/>
      <c r="M105" s="37"/>
      <c r="N105" s="37"/>
      <c r="O105" s="37"/>
      <c r="P105" s="278"/>
    </row>
    <row r="106" spans="1:16" s="38" customFormat="1" ht="42" hidden="1" customHeight="1">
      <c r="B106" s="424" t="s">
        <v>151</v>
      </c>
      <c r="C106" s="425"/>
      <c r="D106" s="425"/>
      <c r="E106" s="425"/>
      <c r="F106" s="425"/>
      <c r="G106" s="425"/>
      <c r="H106" s="425"/>
      <c r="I106" s="426"/>
      <c r="J106" s="37"/>
      <c r="K106" s="37"/>
      <c r="L106" s="381"/>
      <c r="M106" s="37"/>
      <c r="N106" s="37"/>
      <c r="O106" s="37"/>
      <c r="P106" s="278"/>
    </row>
    <row r="107" spans="1:16" s="38" customFormat="1" ht="27" hidden="1">
      <c r="B107" s="384"/>
      <c r="C107" s="385"/>
      <c r="D107" s="404" t="s">
        <v>79</v>
      </c>
      <c r="E107" s="405"/>
      <c r="F107" s="181" t="s">
        <v>80</v>
      </c>
      <c r="G107" s="181" t="s">
        <v>81</v>
      </c>
      <c r="H107" s="181" t="s">
        <v>82</v>
      </c>
      <c r="I107" s="181" t="s">
        <v>83</v>
      </c>
      <c r="J107" s="181" t="s">
        <v>84</v>
      </c>
      <c r="K107" s="181" t="s">
        <v>85</v>
      </c>
      <c r="L107" s="381"/>
      <c r="M107" s="37"/>
      <c r="N107" s="37"/>
      <c r="O107" s="37"/>
      <c r="P107" s="278"/>
    </row>
    <row r="108" spans="1:16" s="38" customFormat="1" ht="128.1" hidden="1" customHeight="1">
      <c r="B108" s="422" t="s">
        <v>160</v>
      </c>
      <c r="C108" s="423"/>
      <c r="D108" s="195" t="s">
        <v>161</v>
      </c>
      <c r="E108" s="196"/>
      <c r="F108" s="434" t="s">
        <v>150</v>
      </c>
      <c r="G108" s="435"/>
      <c r="H108" s="435"/>
      <c r="I108" s="435"/>
      <c r="J108" s="435"/>
      <c r="K108" s="436"/>
      <c r="L108" s="381"/>
      <c r="M108" s="37"/>
      <c r="N108" s="37"/>
      <c r="O108" s="37"/>
      <c r="P108" s="278"/>
    </row>
    <row r="109" spans="1:16" s="186" customFormat="1" ht="72" customHeight="1">
      <c r="A109" s="186">
        <v>3</v>
      </c>
      <c r="B109" s="187" t="s">
        <v>162</v>
      </c>
      <c r="C109" s="188" t="s">
        <v>738</v>
      </c>
      <c r="D109" s="187"/>
      <c r="E109" s="188"/>
      <c r="F109" s="187"/>
      <c r="G109" s="189"/>
      <c r="H109" s="189"/>
      <c r="I109" s="189"/>
      <c r="J109" s="189"/>
      <c r="K109" s="190"/>
      <c r="L109" s="381"/>
      <c r="M109" s="189"/>
      <c r="N109" s="189"/>
      <c r="O109" s="189"/>
      <c r="P109" s="279"/>
    </row>
    <row r="110" spans="1:16" s="82" customFormat="1" ht="34.5" customHeight="1">
      <c r="A110" s="38"/>
      <c r="B110" s="36" t="s">
        <v>115</v>
      </c>
      <c r="C110" s="419" t="s">
        <v>164</v>
      </c>
      <c r="D110" s="420"/>
      <c r="E110" s="420"/>
      <c r="F110" s="420"/>
      <c r="G110" s="420"/>
      <c r="H110" s="420"/>
      <c r="I110" s="421"/>
      <c r="J110" s="37"/>
      <c r="K110" s="37"/>
      <c r="L110" s="37"/>
      <c r="M110" s="37"/>
      <c r="N110" s="37"/>
      <c r="O110" s="37"/>
      <c r="P110" s="278"/>
    </row>
    <row r="111" spans="1:16" s="82" customFormat="1" ht="47.4" customHeight="1">
      <c r="A111" s="38"/>
      <c r="B111" s="95" t="str">
        <f>D22</f>
        <v>CAMO PRINT</v>
      </c>
      <c r="C111" s="416" t="s">
        <v>626</v>
      </c>
      <c r="D111" s="417"/>
      <c r="E111" s="417"/>
      <c r="F111" s="417"/>
      <c r="G111" s="417"/>
      <c r="H111" s="417"/>
      <c r="I111" s="418"/>
      <c r="J111" s="37"/>
      <c r="K111" s="37"/>
      <c r="L111" s="37"/>
      <c r="M111" s="37"/>
      <c r="N111" s="37"/>
      <c r="P111" s="38"/>
    </row>
    <row r="112" spans="1:16" s="82" customFormat="1" ht="47.4" hidden="1" customHeight="1">
      <c r="A112" s="38"/>
      <c r="B112" s="95" t="str">
        <f>D29</f>
        <v>NAVY BLAZER</v>
      </c>
      <c r="C112" s="416" t="str">
        <f>"THEO SHADEBAND DUYỆT MÀU " &amp;B112&amp;" DỰ KIẾN CHUYỂN 4/1/23"</f>
        <v>THEO SHADEBAND DUYỆT MÀU NAVY BLAZER DỰ KIẾN CHUYỂN 4/1/23</v>
      </c>
      <c r="D112" s="417"/>
      <c r="E112" s="417"/>
      <c r="F112" s="417"/>
      <c r="G112" s="417"/>
      <c r="H112" s="417"/>
      <c r="I112" s="418"/>
      <c r="J112" s="37"/>
      <c r="K112" s="37"/>
      <c r="L112" s="37"/>
      <c r="M112" s="37"/>
      <c r="N112" s="37"/>
      <c r="P112" s="38"/>
    </row>
    <row r="113" spans="1:16" s="18" customFormat="1" ht="32.4">
      <c r="B113" s="56" t="s">
        <v>165</v>
      </c>
      <c r="C113" s="33"/>
      <c r="D113" s="23"/>
      <c r="E113" s="23"/>
      <c r="G113" s="83"/>
      <c r="M113" s="85"/>
      <c r="N113" s="84"/>
      <c r="O113" s="84"/>
      <c r="P113" s="33"/>
    </row>
    <row r="114" spans="1:16" s="2" customFormat="1" ht="35.25" customHeight="1">
      <c r="A114" s="130">
        <v>1</v>
      </c>
      <c r="B114" s="131" t="s">
        <v>166</v>
      </c>
      <c r="C114" s="130"/>
      <c r="D114" s="130"/>
      <c r="G114" s="6"/>
      <c r="M114" s="115"/>
      <c r="N114" s="132"/>
      <c r="O114" s="132"/>
      <c r="P114" s="130"/>
    </row>
    <row r="115" spans="1:16" s="18" customFormat="1" ht="35.25" customHeight="1">
      <c r="A115" s="8">
        <v>2</v>
      </c>
      <c r="B115" s="133" t="s">
        <v>167</v>
      </c>
      <c r="C115" s="33"/>
      <c r="D115" s="33"/>
      <c r="G115" s="83"/>
      <c r="M115" s="85"/>
      <c r="N115" s="84"/>
      <c r="O115" s="84"/>
      <c r="P115" s="33"/>
    </row>
    <row r="116" spans="1:16" s="82" customFormat="1" ht="35.25" hidden="1" customHeight="1">
      <c r="A116" s="38" t="s">
        <v>168</v>
      </c>
      <c r="B116" s="96"/>
      <c r="C116" s="38"/>
      <c r="D116" s="38"/>
      <c r="G116" s="37"/>
      <c r="M116" s="64"/>
      <c r="N116" s="89"/>
      <c r="O116" s="89"/>
      <c r="P116" s="38"/>
    </row>
    <row r="117" spans="1:16" s="10" customFormat="1" ht="41.25" customHeight="1">
      <c r="A117" s="8"/>
      <c r="B117" s="90" t="s">
        <v>169</v>
      </c>
      <c r="C117" s="39" t="s">
        <v>80</v>
      </c>
      <c r="D117" s="39" t="s">
        <v>81</v>
      </c>
      <c r="E117" s="39" t="s">
        <v>82</v>
      </c>
      <c r="F117" s="39" t="s">
        <v>83</v>
      </c>
      <c r="G117" s="39" t="s">
        <v>84</v>
      </c>
      <c r="H117" s="39" t="s">
        <v>85</v>
      </c>
      <c r="I117" s="73"/>
      <c r="J117" s="91" t="s">
        <v>86</v>
      </c>
      <c r="L117" s="92"/>
      <c r="M117" s="93"/>
      <c r="N117" s="93"/>
      <c r="O117" s="92"/>
      <c r="P117" s="8"/>
    </row>
    <row r="118" spans="1:16" s="10" customFormat="1" ht="41.25" customHeight="1">
      <c r="A118" s="8"/>
      <c r="B118" s="90" t="s">
        <v>170</v>
      </c>
      <c r="C118" s="31">
        <f t="shared" ref="C118:H118" si="105">F37</f>
        <v>9</v>
      </c>
      <c r="D118" s="31">
        <f t="shared" si="105"/>
        <v>27</v>
      </c>
      <c r="E118" s="31">
        <f t="shared" si="105"/>
        <v>70</v>
      </c>
      <c r="F118" s="31">
        <f t="shared" si="105"/>
        <v>101</v>
      </c>
      <c r="G118" s="31">
        <f t="shared" si="105"/>
        <v>73</v>
      </c>
      <c r="H118" s="31">
        <f t="shared" si="105"/>
        <v>28</v>
      </c>
      <c r="I118" s="31"/>
      <c r="J118" s="31">
        <f>SUM(C118:I118)</f>
        <v>308</v>
      </c>
      <c r="L118" s="92"/>
      <c r="M118" s="93"/>
      <c r="N118" s="93"/>
      <c r="O118" s="92"/>
      <c r="P118" s="8"/>
    </row>
    <row r="119" spans="1:16" s="18" customFormat="1" ht="35.25" customHeight="1">
      <c r="A119" s="8">
        <v>2</v>
      </c>
      <c r="B119" s="133" t="s">
        <v>171</v>
      </c>
      <c r="C119" s="33"/>
      <c r="D119" s="33"/>
      <c r="G119" s="83"/>
      <c r="M119" s="85"/>
      <c r="N119" s="84"/>
      <c r="O119" s="84"/>
      <c r="P119" s="33"/>
    </row>
    <row r="120" spans="1:16" s="10" customFormat="1" ht="41.25" customHeight="1">
      <c r="A120" s="8"/>
      <c r="B120" s="90" t="s">
        <v>169</v>
      </c>
      <c r="C120" s="39" t="s">
        <v>80</v>
      </c>
      <c r="D120" s="39" t="s">
        <v>81</v>
      </c>
      <c r="E120" s="39" t="s">
        <v>82</v>
      </c>
      <c r="F120" s="39" t="s">
        <v>83</v>
      </c>
      <c r="G120" s="39" t="s">
        <v>84</v>
      </c>
      <c r="H120" s="39" t="s">
        <v>85</v>
      </c>
      <c r="I120" s="73"/>
      <c r="J120" s="91" t="s">
        <v>86</v>
      </c>
      <c r="L120" s="92"/>
      <c r="M120" s="93"/>
      <c r="N120" s="93"/>
      <c r="O120" s="92"/>
      <c r="P120" s="8"/>
    </row>
    <row r="121" spans="1:16" s="11" customFormat="1" ht="64.8">
      <c r="A121" s="44"/>
      <c r="B121" s="320" t="s">
        <v>660</v>
      </c>
      <c r="C121" s="321">
        <v>48</v>
      </c>
      <c r="D121" s="321">
        <v>48</v>
      </c>
      <c r="E121" s="321">
        <v>48.5</v>
      </c>
      <c r="F121" s="321">
        <v>48.5</v>
      </c>
      <c r="G121" s="321">
        <v>49</v>
      </c>
      <c r="H121" s="321">
        <v>49</v>
      </c>
      <c r="I121" s="73"/>
      <c r="J121" s="234"/>
      <c r="L121" s="235"/>
      <c r="M121" s="236"/>
      <c r="N121" s="236"/>
      <c r="O121" s="235"/>
      <c r="P121" s="44"/>
    </row>
    <row r="122" spans="1:16" s="11" customFormat="1" ht="32.4">
      <c r="A122" s="44"/>
      <c r="B122" s="249" t="s">
        <v>172</v>
      </c>
      <c r="C122" s="250">
        <f>C121*2.54</f>
        <v>121.92</v>
      </c>
      <c r="D122" s="250">
        <f t="shared" ref="D122:H122" si="106">D121*2.54</f>
        <v>121.92</v>
      </c>
      <c r="E122" s="250">
        <f t="shared" si="106"/>
        <v>123.19</v>
      </c>
      <c r="F122" s="250">
        <f t="shared" si="106"/>
        <v>123.19</v>
      </c>
      <c r="G122" s="250">
        <f t="shared" si="106"/>
        <v>124.46000000000001</v>
      </c>
      <c r="H122" s="250">
        <f t="shared" si="106"/>
        <v>124.46000000000001</v>
      </c>
      <c r="I122" s="73"/>
      <c r="J122" s="234"/>
      <c r="L122" s="235"/>
      <c r="M122" s="236"/>
      <c r="N122" s="236"/>
      <c r="O122" s="235"/>
      <c r="P122" s="44"/>
    </row>
    <row r="123" spans="1:16" s="11" customFormat="1" ht="64.8">
      <c r="A123" s="44"/>
      <c r="B123" s="320" t="s">
        <v>661</v>
      </c>
      <c r="C123" s="321">
        <v>22</v>
      </c>
      <c r="D123" s="321">
        <v>22.75</v>
      </c>
      <c r="E123" s="321">
        <v>23.5</v>
      </c>
      <c r="F123" s="321">
        <v>24.25</v>
      </c>
      <c r="G123" s="321">
        <v>25</v>
      </c>
      <c r="H123" s="321">
        <v>25.75</v>
      </c>
      <c r="I123" s="73"/>
      <c r="J123" s="234"/>
      <c r="L123" s="235"/>
      <c r="M123" s="236"/>
      <c r="N123" s="236"/>
      <c r="O123" s="235"/>
      <c r="P123" s="44"/>
    </row>
    <row r="124" spans="1:16" s="11" customFormat="1" ht="32.4">
      <c r="A124" s="44"/>
      <c r="B124" s="249" t="s">
        <v>172</v>
      </c>
      <c r="C124" s="250">
        <f>C123*2.54</f>
        <v>55.88</v>
      </c>
      <c r="D124" s="250">
        <f t="shared" ref="D124" si="107">D123*2.54</f>
        <v>57.785000000000004</v>
      </c>
      <c r="E124" s="250">
        <f t="shared" ref="E124" si="108">E123*2.54</f>
        <v>59.69</v>
      </c>
      <c r="F124" s="250">
        <f t="shared" ref="F124" si="109">F123*2.54</f>
        <v>61.594999999999999</v>
      </c>
      <c r="G124" s="250">
        <f t="shared" ref="G124" si="110">G123*2.54</f>
        <v>63.5</v>
      </c>
      <c r="H124" s="250">
        <f t="shared" ref="H124" si="111">H123*2.54</f>
        <v>65.405000000000001</v>
      </c>
      <c r="I124" s="73"/>
      <c r="J124" s="234"/>
      <c r="L124" s="235"/>
      <c r="M124" s="236"/>
      <c r="N124" s="236"/>
      <c r="O124" s="235"/>
      <c r="P124" s="44"/>
    </row>
    <row r="125" spans="1:16" s="11" customFormat="1" ht="32.4">
      <c r="A125" s="44"/>
      <c r="B125" s="237" t="str">
        <f>D22</f>
        <v>CAMO PRINT</v>
      </c>
      <c r="C125" s="219">
        <f t="shared" ref="C125:H125" si="112">F22</f>
        <v>9</v>
      </c>
      <c r="D125" s="219">
        <f t="shared" si="112"/>
        <v>27</v>
      </c>
      <c r="E125" s="219">
        <f t="shared" si="112"/>
        <v>70</v>
      </c>
      <c r="F125" s="219">
        <f t="shared" si="112"/>
        <v>101</v>
      </c>
      <c r="G125" s="219">
        <f t="shared" si="112"/>
        <v>73</v>
      </c>
      <c r="H125" s="219">
        <f t="shared" si="112"/>
        <v>28</v>
      </c>
      <c r="I125" s="219"/>
      <c r="J125" s="219">
        <f>SUM(C125:I125)</f>
        <v>308</v>
      </c>
      <c r="L125" s="235"/>
      <c r="M125" s="236"/>
      <c r="N125" s="236"/>
      <c r="O125" s="235"/>
      <c r="P125" s="44"/>
    </row>
    <row r="126" spans="1:16" s="11" customFormat="1" ht="32.4">
      <c r="A126" s="44"/>
      <c r="B126" s="237" t="str">
        <f>D29</f>
        <v>NAVY BLAZER</v>
      </c>
      <c r="C126" s="219">
        <f t="shared" ref="C126:H126" si="113">F29</f>
        <v>15</v>
      </c>
      <c r="D126" s="219">
        <f t="shared" si="113"/>
        <v>47</v>
      </c>
      <c r="E126" s="219">
        <f t="shared" si="113"/>
        <v>120</v>
      </c>
      <c r="F126" s="219">
        <f t="shared" si="113"/>
        <v>183</v>
      </c>
      <c r="G126" s="219">
        <f t="shared" si="113"/>
        <v>129</v>
      </c>
      <c r="H126" s="219">
        <f t="shared" si="113"/>
        <v>49</v>
      </c>
      <c r="I126" s="219"/>
      <c r="J126" s="219">
        <f>SUM(C126:I126)</f>
        <v>543</v>
      </c>
      <c r="L126" s="235"/>
      <c r="M126" s="236"/>
      <c r="N126" s="236"/>
      <c r="O126" s="235"/>
      <c r="P126" s="44"/>
    </row>
    <row r="128" spans="1:16" ht="54">
      <c r="B128" s="281" t="s">
        <v>627</v>
      </c>
    </row>
    <row r="129" spans="2:2" ht="54">
      <c r="B129" s="229" t="s">
        <v>747</v>
      </c>
    </row>
    <row r="130" spans="2:2" ht="55.8" customHeight="1">
      <c r="B130" s="229"/>
    </row>
    <row r="131" spans="2:2" ht="55.8" customHeight="1"/>
  </sheetData>
  <autoFilter ref="A50:W88" xr:uid="{00000000-0001-0000-0000-000000000000}">
    <filterColumn colId="0" showButton="0"/>
    <filterColumn colId="1" showButton="0"/>
    <filterColumn colId="2" showButton="0"/>
    <filterColumn colId="3" showButton="0"/>
    <filterColumn colId="7" showButton="0">
      <filters blank="1">
        <filter val="CAMO PRINT"/>
        <filter val="MÀU VẢI"/>
      </filters>
    </filterColumn>
  </autoFilter>
  <mergeCells count="129">
    <mergeCell ref="D6:F6"/>
    <mergeCell ref="B108:C108"/>
    <mergeCell ref="B88:E88"/>
    <mergeCell ref="H88:I88"/>
    <mergeCell ref="B102:I102"/>
    <mergeCell ref="C103:I103"/>
    <mergeCell ref="B85:E85"/>
    <mergeCell ref="C95:I95"/>
    <mergeCell ref="D97:E97"/>
    <mergeCell ref="D98:E98"/>
    <mergeCell ref="D99:E99"/>
    <mergeCell ref="C104:I104"/>
    <mergeCell ref="C105:I105"/>
    <mergeCell ref="B106:I106"/>
    <mergeCell ref="B66:E66"/>
    <mergeCell ref="H66:I66"/>
    <mergeCell ref="B64:E64"/>
    <mergeCell ref="H64:I64"/>
    <mergeCell ref="B82:E82"/>
    <mergeCell ref="H82:I82"/>
    <mergeCell ref="B56:E56"/>
    <mergeCell ref="H56:I56"/>
    <mergeCell ref="H61:I61"/>
    <mergeCell ref="B57:E57"/>
    <mergeCell ref="H57:I57"/>
    <mergeCell ref="B58:E58"/>
    <mergeCell ref="H58:I58"/>
    <mergeCell ref="H80:I80"/>
    <mergeCell ref="B61:E61"/>
    <mergeCell ref="B68:E68"/>
    <mergeCell ref="B62:E62"/>
    <mergeCell ref="B60:E60"/>
    <mergeCell ref="B67:E67"/>
    <mergeCell ref="C112:I112"/>
    <mergeCell ref="B71:E71"/>
    <mergeCell ref="H71:I71"/>
    <mergeCell ref="B72:E72"/>
    <mergeCell ref="H72:I72"/>
    <mergeCell ref="B63:E63"/>
    <mergeCell ref="H63:I63"/>
    <mergeCell ref="C111:I111"/>
    <mergeCell ref="C110:I110"/>
    <mergeCell ref="B97:C97"/>
    <mergeCell ref="B98:C98"/>
    <mergeCell ref="B99:C99"/>
    <mergeCell ref="B96:I96"/>
    <mergeCell ref="C94:I94"/>
    <mergeCell ref="B87:E87"/>
    <mergeCell ref="H87:I87"/>
    <mergeCell ref="H68:I68"/>
    <mergeCell ref="H65:I65"/>
    <mergeCell ref="B92:I92"/>
    <mergeCell ref="C93:I93"/>
    <mergeCell ref="F108:K108"/>
    <mergeCell ref="H77:I77"/>
    <mergeCell ref="H78:I78"/>
    <mergeCell ref="B80:E80"/>
    <mergeCell ref="D39:P39"/>
    <mergeCell ref="B81:E81"/>
    <mergeCell ref="H81:I81"/>
    <mergeCell ref="A76:E76"/>
    <mergeCell ref="H76:I76"/>
    <mergeCell ref="B59:E59"/>
    <mergeCell ref="B69:E69"/>
    <mergeCell ref="H69:I69"/>
    <mergeCell ref="H59:I59"/>
    <mergeCell ref="A50:E50"/>
    <mergeCell ref="N40:P40"/>
    <mergeCell ref="B43:C43"/>
    <mergeCell ref="A40:C40"/>
    <mergeCell ref="B44:C44"/>
    <mergeCell ref="N43:P43"/>
    <mergeCell ref="N44:P44"/>
    <mergeCell ref="B54:E54"/>
    <mergeCell ref="H60:I60"/>
    <mergeCell ref="B77:E77"/>
    <mergeCell ref="B78:E78"/>
    <mergeCell ref="B70:E70"/>
    <mergeCell ref="H70:I70"/>
    <mergeCell ref="B55:E55"/>
    <mergeCell ref="H55:I55"/>
    <mergeCell ref="L106:L109"/>
    <mergeCell ref="B86:E86"/>
    <mergeCell ref="B79:E79"/>
    <mergeCell ref="H79:I79"/>
    <mergeCell ref="B107:C107"/>
    <mergeCell ref="M1:N1"/>
    <mergeCell ref="D11:F11"/>
    <mergeCell ref="L11:P11"/>
    <mergeCell ref="B13:F13"/>
    <mergeCell ref="O1:P1"/>
    <mergeCell ref="M2:N2"/>
    <mergeCell ref="O2:P2"/>
    <mergeCell ref="M3:N3"/>
    <mergeCell ref="O3:P3"/>
    <mergeCell ref="H5:M8"/>
    <mergeCell ref="D12:E12"/>
    <mergeCell ref="D107:E107"/>
    <mergeCell ref="H86:I86"/>
    <mergeCell ref="B83:E83"/>
    <mergeCell ref="H83:I83"/>
    <mergeCell ref="B84:E84"/>
    <mergeCell ref="H84:I84"/>
    <mergeCell ref="H85:I85"/>
    <mergeCell ref="H54:I54"/>
    <mergeCell ref="A41:P41"/>
    <mergeCell ref="N42:P42"/>
    <mergeCell ref="B73:E73"/>
    <mergeCell ref="H73:I73"/>
    <mergeCell ref="B74:E74"/>
    <mergeCell ref="H74:I74"/>
    <mergeCell ref="B53:E53"/>
    <mergeCell ref="H53:I53"/>
    <mergeCell ref="A45:P45"/>
    <mergeCell ref="N46:P46"/>
    <mergeCell ref="N47:P47"/>
    <mergeCell ref="B47:C47"/>
    <mergeCell ref="B48:C48"/>
    <mergeCell ref="N48:P48"/>
    <mergeCell ref="H62:I62"/>
    <mergeCell ref="H50:I50"/>
    <mergeCell ref="B51:E51"/>
    <mergeCell ref="H51:I51"/>
    <mergeCell ref="B52:E52"/>
    <mergeCell ref="H52:I52"/>
    <mergeCell ref="B42:C42"/>
    <mergeCell ref="B46:C46"/>
    <mergeCell ref="H67:I67"/>
    <mergeCell ref="B65:E65"/>
  </mergeCells>
  <printOptions horizontalCentered="1"/>
  <pageMargins left="0.25" right="0" top="0.61388888888888904" bottom="0.75" header="0" footer="0"/>
  <pageSetup paperSize="9" scale="26" fitToHeight="0" orientation="portrait" r:id="rId1"/>
  <headerFooter>
    <oddHeader>&amp;L&amp;G&amp;R&amp;"Muli,Bold"&amp;42[CUTTING DOCKET]</oddHeader>
    <oddFooter>&amp;L&amp;"Euclid Circular A,Bold"&amp;18[UA]&amp;"-,Regular"&amp;11
&amp;G&amp;R&amp;G</oddFooter>
  </headerFooter>
  <rowBreaks count="2" manualBreakCount="2">
    <brk id="48" max="15" man="1"/>
    <brk id="88" max="15"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553B-E805-4499-941E-09DEFC05DBC5}">
  <sheetPr filterMode="1">
    <pageSetUpPr fitToPage="1"/>
  </sheetPr>
  <dimension ref="A1:S132"/>
  <sheetViews>
    <sheetView tabSelected="1" view="pageBreakPreview" topLeftCell="A59" zoomScale="40" zoomScaleNormal="55" zoomScaleSheetLayoutView="40" zoomScalePageLayoutView="40" workbookViewId="0">
      <selection activeCell="P65" sqref="P65"/>
    </sheetView>
  </sheetViews>
  <sheetFormatPr defaultColWidth="9.109375" defaultRowHeight="16.8"/>
  <cols>
    <col min="1" max="1" width="6.5546875" style="68" customWidth="1"/>
    <col min="2" max="2" width="34.77734375" style="68" customWidth="1"/>
    <col min="3" max="3" width="26" style="68" customWidth="1"/>
    <col min="4" max="4" width="22.5546875" style="68" customWidth="1"/>
    <col min="5" max="5" width="29.88671875" style="68" customWidth="1"/>
    <col min="6" max="6" width="33.88671875" style="68" customWidth="1"/>
    <col min="7" max="7" width="21" style="69" customWidth="1"/>
    <col min="8" max="11" width="21" style="68" customWidth="1"/>
    <col min="12" max="12" width="18.88671875" style="68" customWidth="1"/>
    <col min="13" max="13" width="17.6640625" style="68" customWidth="1"/>
    <col min="14" max="15" width="13.44140625" style="68" customWidth="1"/>
    <col min="16" max="16" width="63.109375" style="280" customWidth="1"/>
    <col min="17" max="19" width="15.5546875" style="68" customWidth="1"/>
    <col min="20" max="20" width="9.109375" style="68"/>
    <col min="21" max="21" width="18.33203125" style="68" customWidth="1"/>
    <col min="22" max="16384" width="9.109375" style="68"/>
  </cols>
  <sheetData>
    <row r="1" spans="1:16" s="1" customFormat="1" ht="39.9" customHeight="1">
      <c r="A1" s="40"/>
      <c r="B1" s="40"/>
      <c r="C1" s="40"/>
      <c r="D1" s="41"/>
      <c r="E1" s="40"/>
      <c r="F1" s="40"/>
      <c r="G1" s="40"/>
      <c r="H1" s="40"/>
      <c r="I1" s="40"/>
      <c r="J1" s="40"/>
      <c r="K1" s="40"/>
      <c r="L1" s="42"/>
      <c r="M1" s="386" t="s">
        <v>46</v>
      </c>
      <c r="N1" s="386" t="s">
        <v>46</v>
      </c>
      <c r="O1" s="391" t="s">
        <v>47</v>
      </c>
      <c r="P1" s="391"/>
    </row>
    <row r="2" spans="1:16" s="1" customFormat="1" ht="39.9" customHeight="1">
      <c r="A2" s="40"/>
      <c r="B2" s="40"/>
      <c r="C2" s="40"/>
      <c r="D2" s="40"/>
      <c r="E2" s="40"/>
      <c r="F2" s="40"/>
      <c r="G2" s="40"/>
      <c r="H2" s="40"/>
      <c r="I2" s="40"/>
      <c r="J2" s="40"/>
      <c r="K2" s="40"/>
      <c r="L2" s="42"/>
      <c r="M2" s="386" t="s">
        <v>48</v>
      </c>
      <c r="N2" s="386" t="s">
        <v>48</v>
      </c>
      <c r="O2" s="392" t="s">
        <v>49</v>
      </c>
      <c r="P2" s="392"/>
    </row>
    <row r="3" spans="1:16" s="1" customFormat="1" ht="39.9" customHeight="1">
      <c r="A3" s="40"/>
      <c r="B3" s="40"/>
      <c r="C3" s="40"/>
      <c r="D3" s="40"/>
      <c r="E3" s="40"/>
      <c r="F3" s="40"/>
      <c r="G3" s="40"/>
      <c r="H3" s="40"/>
      <c r="I3" s="40"/>
      <c r="J3" s="40"/>
      <c r="K3" s="40"/>
      <c r="L3" s="42"/>
      <c r="M3" s="386" t="s">
        <v>50</v>
      </c>
      <c r="N3" s="386" t="s">
        <v>50</v>
      </c>
      <c r="O3" s="393" t="s">
        <v>51</v>
      </c>
      <c r="P3" s="391"/>
    </row>
    <row r="4" spans="1:16" s="3" customFormat="1" ht="33" customHeight="1" thickBot="1">
      <c r="B4" s="2" t="s">
        <v>603</v>
      </c>
      <c r="G4" s="4"/>
      <c r="P4" s="184"/>
    </row>
    <row r="5" spans="1:16" s="3" customFormat="1" ht="33" customHeight="1">
      <c r="B5" s="5" t="s">
        <v>52</v>
      </c>
      <c r="C5" s="5"/>
      <c r="D5" s="2"/>
      <c r="F5" s="6"/>
      <c r="G5" s="81"/>
      <c r="H5" s="394" t="s">
        <v>604</v>
      </c>
      <c r="I5" s="395"/>
      <c r="J5" s="395"/>
      <c r="K5" s="395"/>
      <c r="L5" s="395"/>
      <c r="M5" s="396"/>
      <c r="P5" s="184"/>
    </row>
    <row r="6" spans="1:16" s="79" customFormat="1" ht="37.950000000000003" customHeight="1">
      <c r="B6" s="256" t="s">
        <v>53</v>
      </c>
      <c r="C6" s="256"/>
      <c r="D6" s="437" t="s">
        <v>567</v>
      </c>
      <c r="E6" s="437"/>
      <c r="F6" s="438"/>
      <c r="G6" s="81"/>
      <c r="H6" s="397"/>
      <c r="I6" s="398"/>
      <c r="J6" s="398"/>
      <c r="K6" s="398"/>
      <c r="L6" s="398"/>
      <c r="M6" s="399"/>
      <c r="N6" s="81"/>
      <c r="O6" s="81"/>
      <c r="P6" s="76"/>
    </row>
    <row r="7" spans="1:16" s="79" customFormat="1" ht="37.950000000000003" customHeight="1">
      <c r="B7" s="80" t="s">
        <v>54</v>
      </c>
      <c r="C7" s="80"/>
      <c r="D7" s="7" t="s">
        <v>55</v>
      </c>
      <c r="E7" s="7"/>
      <c r="F7" s="80"/>
      <c r="G7" s="81"/>
      <c r="H7" s="397"/>
      <c r="I7" s="398"/>
      <c r="J7" s="398"/>
      <c r="K7" s="398"/>
      <c r="L7" s="398"/>
      <c r="M7" s="399"/>
      <c r="N7"/>
      <c r="O7" s="81"/>
      <c r="P7" s="76"/>
    </row>
    <row r="8" spans="1:16" s="79" customFormat="1" ht="37.950000000000003" customHeight="1" thickBot="1">
      <c r="B8" s="80" t="s">
        <v>56</v>
      </c>
      <c r="C8" s="80"/>
      <c r="D8" s="80" t="s">
        <v>57</v>
      </c>
      <c r="E8" s="80"/>
      <c r="F8" s="80"/>
      <c r="G8" s="81"/>
      <c r="H8" s="400"/>
      <c r="I8" s="401"/>
      <c r="J8" s="401"/>
      <c r="K8" s="401"/>
      <c r="L8" s="401"/>
      <c r="M8" s="402"/>
      <c r="N8" s="81"/>
      <c r="O8" s="81"/>
      <c r="P8" s="76"/>
    </row>
    <row r="9" spans="1:16" s="18" customFormat="1" ht="31.2" customHeight="1">
      <c r="B9" s="8" t="s">
        <v>58</v>
      </c>
      <c r="C9" s="8"/>
      <c r="D9" s="43" t="s">
        <v>59</v>
      </c>
      <c r="E9" s="9"/>
      <c r="F9" s="10"/>
      <c r="G9" s="11"/>
      <c r="H9" s="10"/>
      <c r="I9" s="10"/>
      <c r="J9" s="10"/>
      <c r="K9" s="10"/>
      <c r="L9" s="10"/>
      <c r="M9" s="10"/>
      <c r="N9" s="10"/>
      <c r="O9" s="10"/>
      <c r="P9" s="8"/>
    </row>
    <row r="10" spans="1:16" s="18" customFormat="1" ht="34.950000000000003" customHeight="1">
      <c r="B10" s="12" t="s">
        <v>60</v>
      </c>
      <c r="C10" s="12"/>
      <c r="D10" s="13" t="s">
        <v>61</v>
      </c>
      <c r="E10" s="13"/>
      <c r="F10" s="13"/>
      <c r="G10" s="14"/>
      <c r="H10" s="13"/>
      <c r="I10" s="15" t="s">
        <v>62</v>
      </c>
      <c r="J10" s="15"/>
      <c r="K10" s="15"/>
      <c r="L10" s="15" t="s">
        <v>63</v>
      </c>
      <c r="M10" s="16"/>
      <c r="N10" s="16"/>
      <c r="O10" s="16"/>
      <c r="P10" s="16"/>
    </row>
    <row r="11" spans="1:16" s="18" customFormat="1" ht="79.5" customHeight="1">
      <c r="B11" s="134" t="s">
        <v>64</v>
      </c>
      <c r="C11" s="15"/>
      <c r="D11" s="387">
        <v>45659</v>
      </c>
      <c r="E11" s="388"/>
      <c r="F11" s="388"/>
      <c r="G11" s="17"/>
      <c r="H11" s="77"/>
      <c r="I11" s="15" t="s">
        <v>65</v>
      </c>
      <c r="J11" s="15"/>
      <c r="K11" s="15"/>
      <c r="L11" s="389" t="s">
        <v>66</v>
      </c>
      <c r="M11" s="389"/>
      <c r="N11" s="389"/>
      <c r="O11" s="389"/>
      <c r="P11" s="389"/>
    </row>
    <row r="12" spans="1:16" s="18" customFormat="1" ht="34.950000000000003" customHeight="1">
      <c r="B12" s="21" t="s">
        <v>67</v>
      </c>
      <c r="C12" s="15"/>
      <c r="D12" s="403">
        <f>D11+10</f>
        <v>45669</v>
      </c>
      <c r="E12" s="403"/>
      <c r="F12" s="257"/>
      <c r="G12" s="19"/>
      <c r="H12" s="78"/>
      <c r="I12" s="15" t="s">
        <v>68</v>
      </c>
      <c r="J12" s="15"/>
      <c r="L12" s="15" t="s">
        <v>69</v>
      </c>
      <c r="M12" s="15"/>
      <c r="N12" s="78"/>
      <c r="O12" s="78"/>
      <c r="P12" s="16"/>
    </row>
    <row r="13" spans="1:16" s="18" customFormat="1" ht="34.950000000000003" customHeight="1">
      <c r="B13" s="390"/>
      <c r="C13" s="390"/>
      <c r="D13" s="390"/>
      <c r="E13" s="390"/>
      <c r="F13" s="390"/>
      <c r="G13" s="19"/>
      <c r="H13" s="78"/>
      <c r="I13" s="15" t="s">
        <v>70</v>
      </c>
      <c r="J13" s="15"/>
      <c r="K13" s="15"/>
      <c r="L13" s="15" t="s">
        <v>71</v>
      </c>
      <c r="M13" s="78"/>
      <c r="N13" s="16"/>
      <c r="O13" s="16"/>
      <c r="P13" s="16"/>
    </row>
    <row r="14" spans="1:16" s="18" customFormat="1" ht="34.950000000000003" customHeight="1">
      <c r="B14" s="15" t="s">
        <v>72</v>
      </c>
      <c r="C14" s="15"/>
      <c r="D14" s="15" t="s">
        <v>73</v>
      </c>
      <c r="E14" s="15"/>
      <c r="F14" s="15"/>
      <c r="G14" s="20"/>
      <c r="H14" s="15"/>
      <c r="I14" s="15" t="s">
        <v>74</v>
      </c>
      <c r="J14" s="15"/>
      <c r="K14" s="15"/>
      <c r="L14" s="16" t="s">
        <v>75</v>
      </c>
      <c r="M14" s="16"/>
      <c r="N14" s="16"/>
      <c r="O14" s="16"/>
      <c r="P14" s="16"/>
    </row>
    <row r="15" spans="1:16" s="18" customFormat="1" ht="32.4">
      <c r="B15" s="21" t="s">
        <v>76</v>
      </c>
      <c r="C15" s="21"/>
      <c r="D15" s="21"/>
      <c r="E15" s="8"/>
      <c r="F15" s="8"/>
      <c r="G15" s="44"/>
      <c r="H15" s="8"/>
      <c r="I15" s="8"/>
      <c r="J15" s="8"/>
      <c r="K15" s="8"/>
      <c r="L15" s="8"/>
      <c r="M15" s="8"/>
      <c r="N15" s="8"/>
      <c r="O15" s="8"/>
      <c r="P15" s="8"/>
    </row>
    <row r="16" spans="1:16" s="18" customFormat="1" ht="32.4">
      <c r="B16" s="21"/>
      <c r="C16" s="21"/>
      <c r="D16" s="21"/>
      <c r="E16" s="8"/>
      <c r="F16" s="8"/>
      <c r="G16" s="44"/>
      <c r="H16" s="8"/>
      <c r="I16" s="8"/>
      <c r="J16" s="8"/>
      <c r="K16" s="8"/>
      <c r="L16" s="8"/>
      <c r="M16" s="8"/>
      <c r="N16" s="8"/>
      <c r="O16" s="8"/>
      <c r="P16" s="8"/>
    </row>
    <row r="17" spans="2:16" s="109" customFormat="1" ht="59.4" hidden="1">
      <c r="B17" s="124"/>
      <c r="C17" s="43" t="s">
        <v>77</v>
      </c>
      <c r="D17" s="43" t="s">
        <v>78</v>
      </c>
      <c r="E17" s="125" t="s">
        <v>79</v>
      </c>
      <c r="F17" s="125" t="s">
        <v>80</v>
      </c>
      <c r="G17" s="125" t="s">
        <v>81</v>
      </c>
      <c r="H17" s="125" t="s">
        <v>82</v>
      </c>
      <c r="I17" s="125" t="s">
        <v>83</v>
      </c>
      <c r="J17" s="125" t="s">
        <v>84</v>
      </c>
      <c r="K17" s="125" t="s">
        <v>85</v>
      </c>
      <c r="L17" s="125"/>
      <c r="M17" s="125"/>
      <c r="N17" s="125"/>
      <c r="O17" s="125"/>
      <c r="P17" s="126" t="s">
        <v>86</v>
      </c>
    </row>
    <row r="18" spans="2:16" s="109" customFormat="1" ht="59.4" hidden="1">
      <c r="B18" s="126" t="s">
        <v>87</v>
      </c>
      <c r="C18" s="127"/>
      <c r="D18" s="128" t="s">
        <v>606</v>
      </c>
      <c r="E18" s="22"/>
      <c r="F18" s="116">
        <v>8</v>
      </c>
      <c r="G18" s="116">
        <v>26</v>
      </c>
      <c r="H18" s="116">
        <v>67</v>
      </c>
      <c r="I18" s="116">
        <v>100</v>
      </c>
      <c r="J18" s="116">
        <v>72</v>
      </c>
      <c r="K18" s="116">
        <v>27</v>
      </c>
      <c r="L18" s="116"/>
      <c r="M18" s="116"/>
      <c r="N18" s="116"/>
      <c r="O18" s="116"/>
      <c r="P18" s="265">
        <f>SUM(E18:O18)</f>
        <v>300</v>
      </c>
    </row>
    <row r="19" spans="2:16" s="109" customFormat="1" ht="59.4" hidden="1">
      <c r="B19" s="126" t="s">
        <v>88</v>
      </c>
      <c r="C19" s="258"/>
      <c r="D19" s="22" t="str">
        <f>+D18</f>
        <v>CAMO PRINT</v>
      </c>
      <c r="E19" s="22"/>
      <c r="F19" s="116">
        <f>ROUNDUP(F18*6%,0)</f>
        <v>1</v>
      </c>
      <c r="G19" s="116">
        <f t="shared" ref="G19:K19" si="0">ROUNDUP(G18*6%,0)</f>
        <v>2</v>
      </c>
      <c r="H19" s="116">
        <f t="shared" si="0"/>
        <v>5</v>
      </c>
      <c r="I19" s="116">
        <f t="shared" si="0"/>
        <v>6</v>
      </c>
      <c r="J19" s="116">
        <f t="shared" si="0"/>
        <v>5</v>
      </c>
      <c r="K19" s="116">
        <f t="shared" si="0"/>
        <v>2</v>
      </c>
      <c r="L19" s="259"/>
      <c r="M19" s="11"/>
      <c r="N19" s="11"/>
      <c r="O19" s="11"/>
      <c r="P19" s="265">
        <f t="shared" ref="P19:P21" si="1">SUM(E19:O19)</f>
        <v>21</v>
      </c>
    </row>
    <row r="20" spans="2:16" s="109" customFormat="1" ht="59.4" hidden="1">
      <c r="B20" s="126" t="s">
        <v>89</v>
      </c>
      <c r="C20" s="258"/>
      <c r="D20" s="22" t="str">
        <f>D19</f>
        <v>CAMO PRINT</v>
      </c>
      <c r="E20" s="22"/>
      <c r="F20" s="116">
        <v>1</v>
      </c>
      <c r="G20" s="116">
        <v>2</v>
      </c>
      <c r="H20" s="116">
        <v>2</v>
      </c>
      <c r="I20" s="116">
        <v>1</v>
      </c>
      <c r="J20" s="116">
        <v>1</v>
      </c>
      <c r="K20" s="116">
        <v>1</v>
      </c>
      <c r="L20" s="260"/>
      <c r="M20" s="11"/>
      <c r="N20" s="11"/>
      <c r="O20" s="11"/>
      <c r="P20" s="265">
        <f t="shared" si="1"/>
        <v>8</v>
      </c>
    </row>
    <row r="21" spans="2:16" s="109" customFormat="1" ht="59.4" hidden="1">
      <c r="B21" s="126" t="s">
        <v>605</v>
      </c>
      <c r="C21" s="258"/>
      <c r="D21" s="22" t="str">
        <f>D20</f>
        <v>CAMO PRINT</v>
      </c>
      <c r="E21" s="22"/>
      <c r="F21" s="259"/>
      <c r="G21" s="259"/>
      <c r="H21" s="116">
        <v>2</v>
      </c>
      <c r="I21" s="259"/>
      <c r="J21" s="259"/>
      <c r="K21" s="259"/>
      <c r="L21" s="259"/>
      <c r="M21" s="261"/>
      <c r="N21" s="261"/>
      <c r="O21" s="261"/>
      <c r="P21" s="265">
        <f t="shared" si="1"/>
        <v>2</v>
      </c>
    </row>
    <row r="22" spans="2:16" s="110" customFormat="1" ht="59.4" hidden="1">
      <c r="B22" s="129" t="s">
        <v>90</v>
      </c>
      <c r="C22" s="262"/>
      <c r="D22" s="263" t="str">
        <f>D21</f>
        <v>CAMO PRINT</v>
      </c>
      <c r="E22" s="46"/>
      <c r="F22" s="117">
        <f>SUM(F18:F21)</f>
        <v>10</v>
      </c>
      <c r="G22" s="117">
        <f t="shared" ref="G22:K22" si="2">SUM(G18:G21)</f>
        <v>30</v>
      </c>
      <c r="H22" s="117">
        <f t="shared" si="2"/>
        <v>76</v>
      </c>
      <c r="I22" s="117">
        <f t="shared" si="2"/>
        <v>107</v>
      </c>
      <c r="J22" s="117">
        <f t="shared" si="2"/>
        <v>78</v>
      </c>
      <c r="K22" s="117">
        <f t="shared" si="2"/>
        <v>30</v>
      </c>
      <c r="L22" s="264"/>
      <c r="M22" s="264"/>
      <c r="N22" s="264"/>
      <c r="O22" s="264"/>
      <c r="P22" s="266">
        <f t="shared" ref="P22" si="3">SUBTOTAL(9,P18:P21)</f>
        <v>0</v>
      </c>
    </row>
    <row r="23" spans="2:16" s="3" customFormat="1" ht="54">
      <c r="B23" s="118"/>
      <c r="C23" s="118"/>
      <c r="D23" s="118"/>
      <c r="E23" s="119"/>
      <c r="F23" s="119"/>
      <c r="G23" s="167"/>
      <c r="H23" s="167"/>
      <c r="I23" s="167"/>
      <c r="J23" s="167"/>
      <c r="K23" s="119"/>
      <c r="L23" s="119"/>
      <c r="M23" s="119"/>
      <c r="N23" s="119"/>
      <c r="O23" s="119"/>
      <c r="P23" s="267"/>
    </row>
    <row r="24" spans="2:16" s="109" customFormat="1" ht="59.4">
      <c r="B24" s="124"/>
      <c r="C24" s="43" t="s">
        <v>77</v>
      </c>
      <c r="D24" s="43" t="s">
        <v>78</v>
      </c>
      <c r="E24" s="125" t="s">
        <v>79</v>
      </c>
      <c r="F24" s="125" t="s">
        <v>80</v>
      </c>
      <c r="G24" s="125" t="s">
        <v>81</v>
      </c>
      <c r="H24" s="125" t="s">
        <v>82</v>
      </c>
      <c r="I24" s="125" t="s">
        <v>83</v>
      </c>
      <c r="J24" s="125" t="s">
        <v>84</v>
      </c>
      <c r="K24" s="125" t="s">
        <v>85</v>
      </c>
      <c r="L24" s="125"/>
      <c r="M24" s="125"/>
      <c r="N24" s="125"/>
      <c r="O24" s="125"/>
      <c r="P24" s="126" t="s">
        <v>86</v>
      </c>
    </row>
    <row r="25" spans="2:16" s="109" customFormat="1" ht="59.4">
      <c r="B25" s="126" t="s">
        <v>87</v>
      </c>
      <c r="C25" s="127"/>
      <c r="D25" s="128" t="s">
        <v>568</v>
      </c>
      <c r="E25" s="22"/>
      <c r="F25" s="116">
        <v>13</v>
      </c>
      <c r="G25" s="116">
        <v>42</v>
      </c>
      <c r="H25" s="116">
        <v>109</v>
      </c>
      <c r="I25" s="116">
        <v>171</v>
      </c>
      <c r="J25" s="116">
        <v>120</v>
      </c>
      <c r="K25" s="116">
        <v>45</v>
      </c>
      <c r="L25" s="116"/>
      <c r="M25" s="116"/>
      <c r="N25" s="116"/>
      <c r="O25" s="116"/>
      <c r="P25" s="265">
        <f>SUM(E25:O25)</f>
        <v>500</v>
      </c>
    </row>
    <row r="26" spans="2:16" s="109" customFormat="1" ht="59.4">
      <c r="B26" s="126" t="s">
        <v>88</v>
      </c>
      <c r="C26" s="258"/>
      <c r="D26" s="22" t="str">
        <f>+D25</f>
        <v>NAVY BLAZER</v>
      </c>
      <c r="E26" s="22"/>
      <c r="F26" s="116">
        <f>ROUNDUP(F25*5%,0)</f>
        <v>1</v>
      </c>
      <c r="G26" s="116">
        <f t="shared" ref="G26:K26" si="4">ROUNDUP(G25*6%,0)</f>
        <v>3</v>
      </c>
      <c r="H26" s="116">
        <f t="shared" si="4"/>
        <v>7</v>
      </c>
      <c r="I26" s="116">
        <f t="shared" si="4"/>
        <v>11</v>
      </c>
      <c r="J26" s="116">
        <f t="shared" si="4"/>
        <v>8</v>
      </c>
      <c r="K26" s="116">
        <f t="shared" si="4"/>
        <v>3</v>
      </c>
      <c r="L26" s="259"/>
      <c r="M26" s="11"/>
      <c r="N26" s="11"/>
      <c r="O26" s="11"/>
      <c r="P26" s="265">
        <f t="shared" ref="P26:P28" si="5">SUM(E26:O26)</f>
        <v>33</v>
      </c>
    </row>
    <row r="27" spans="2:16" s="109" customFormat="1" ht="59.4">
      <c r="B27" s="126" t="s">
        <v>89</v>
      </c>
      <c r="C27" s="258"/>
      <c r="D27" s="22" t="str">
        <f>D26</f>
        <v>NAVY BLAZER</v>
      </c>
      <c r="E27" s="22"/>
      <c r="F27" s="116">
        <v>1</v>
      </c>
      <c r="G27" s="116">
        <v>2</v>
      </c>
      <c r="H27" s="116">
        <v>2</v>
      </c>
      <c r="I27" s="116">
        <v>1</v>
      </c>
      <c r="J27" s="116">
        <v>1</v>
      </c>
      <c r="K27" s="116">
        <v>1</v>
      </c>
      <c r="L27" s="260"/>
      <c r="M27" s="11"/>
      <c r="N27" s="11"/>
      <c r="O27" s="11"/>
      <c r="P27" s="265">
        <f t="shared" si="5"/>
        <v>8</v>
      </c>
    </row>
    <row r="28" spans="2:16" s="109" customFormat="1" ht="59.4" hidden="1">
      <c r="B28" s="126" t="s">
        <v>605</v>
      </c>
      <c r="C28" s="258"/>
      <c r="D28" s="22" t="str">
        <f>D27</f>
        <v>NAVY BLAZER</v>
      </c>
      <c r="E28" s="22"/>
      <c r="F28" s="259"/>
      <c r="G28" s="259"/>
      <c r="H28" s="259"/>
      <c r="I28" s="259"/>
      <c r="J28" s="259"/>
      <c r="K28" s="259"/>
      <c r="L28" s="259"/>
      <c r="M28" s="261"/>
      <c r="N28" s="261"/>
      <c r="O28" s="261"/>
      <c r="P28" s="265">
        <f t="shared" si="5"/>
        <v>0</v>
      </c>
    </row>
    <row r="29" spans="2:16" s="110" customFormat="1" ht="59.4">
      <c r="B29" s="129" t="s">
        <v>90</v>
      </c>
      <c r="C29" s="262"/>
      <c r="D29" s="263" t="str">
        <f>D28</f>
        <v>NAVY BLAZER</v>
      </c>
      <c r="E29" s="46"/>
      <c r="F29" s="117">
        <f>SUM(F25:F28)</f>
        <v>15</v>
      </c>
      <c r="G29" s="117">
        <f t="shared" ref="G29:K29" si="6">SUM(G25:G28)</f>
        <v>47</v>
      </c>
      <c r="H29" s="117">
        <f t="shared" si="6"/>
        <v>118</v>
      </c>
      <c r="I29" s="117">
        <f t="shared" si="6"/>
        <v>183</v>
      </c>
      <c r="J29" s="117">
        <f t="shared" si="6"/>
        <v>129</v>
      </c>
      <c r="K29" s="117">
        <f t="shared" si="6"/>
        <v>49</v>
      </c>
      <c r="L29" s="264"/>
      <c r="M29" s="264"/>
      <c r="N29" s="264"/>
      <c r="O29" s="264"/>
      <c r="P29" s="266">
        <f t="shared" ref="P29" si="7">SUBTOTAL(9,P25:P28)</f>
        <v>541</v>
      </c>
    </row>
    <row r="30" spans="2:16" s="3" customFormat="1" ht="10.199999999999999" customHeight="1">
      <c r="B30" s="118"/>
      <c r="C30" s="118"/>
      <c r="D30" s="118"/>
      <c r="E30" s="119"/>
      <c r="F30" s="119"/>
      <c r="G30" s="167"/>
      <c r="H30" s="167"/>
      <c r="I30" s="167"/>
      <c r="J30" s="167"/>
      <c r="K30" s="119"/>
      <c r="L30" s="119"/>
      <c r="M30" s="119"/>
      <c r="N30" s="119"/>
      <c r="O30" s="119"/>
      <c r="P30" s="267"/>
    </row>
    <row r="31" spans="2:16" s="109" customFormat="1" ht="59.4" hidden="1">
      <c r="B31" s="124"/>
      <c r="C31" s="43" t="s">
        <v>77</v>
      </c>
      <c r="D31" s="43" t="s">
        <v>78</v>
      </c>
      <c r="E31" s="125" t="s">
        <v>79</v>
      </c>
      <c r="F31" s="125" t="s">
        <v>80</v>
      </c>
      <c r="G31" s="125" t="s">
        <v>81</v>
      </c>
      <c r="H31" s="125" t="s">
        <v>82</v>
      </c>
      <c r="I31" s="125" t="s">
        <v>83</v>
      </c>
      <c r="J31" s="125" t="s">
        <v>84</v>
      </c>
      <c r="K31" s="125" t="s">
        <v>85</v>
      </c>
      <c r="L31" s="125"/>
      <c r="M31" s="125"/>
      <c r="N31" s="125"/>
      <c r="O31" s="125"/>
      <c r="P31" s="126" t="s">
        <v>86</v>
      </c>
    </row>
    <row r="32" spans="2:16" s="109" customFormat="1" ht="59.4" hidden="1">
      <c r="B32" s="126" t="s">
        <v>87</v>
      </c>
      <c r="C32" s="127"/>
      <c r="D32" s="128"/>
      <c r="E32" s="22"/>
      <c r="F32" s="116"/>
      <c r="G32" s="116"/>
      <c r="H32" s="116"/>
      <c r="I32" s="116"/>
      <c r="J32" s="116"/>
      <c r="K32" s="116"/>
      <c r="L32" s="116"/>
      <c r="M32" s="116"/>
      <c r="N32" s="116"/>
      <c r="O32" s="116"/>
      <c r="P32" s="265"/>
    </row>
    <row r="33" spans="1:19" s="109" customFormat="1" ht="59.4" hidden="1">
      <c r="B33" s="126" t="s">
        <v>88</v>
      </c>
      <c r="C33" s="258"/>
      <c r="D33" s="22">
        <f>+D32</f>
        <v>0</v>
      </c>
      <c r="E33" s="22"/>
      <c r="F33" s="116">
        <f t="shared" ref="F33:K33" si="8">ROUNDUP(F32*5%,0)</f>
        <v>0</v>
      </c>
      <c r="G33" s="116">
        <f t="shared" si="8"/>
        <v>0</v>
      </c>
      <c r="H33" s="116">
        <f t="shared" si="8"/>
        <v>0</v>
      </c>
      <c r="I33" s="116">
        <f t="shared" si="8"/>
        <v>0</v>
      </c>
      <c r="J33" s="116">
        <f t="shared" si="8"/>
        <v>0</v>
      </c>
      <c r="K33" s="116">
        <f t="shared" si="8"/>
        <v>0</v>
      </c>
      <c r="L33" s="259"/>
      <c r="M33" s="11"/>
      <c r="N33" s="11"/>
      <c r="O33" s="11"/>
      <c r="P33" s="265">
        <f t="shared" ref="P33:P35" si="9">SUM(E33:O33)</f>
        <v>0</v>
      </c>
    </row>
    <row r="34" spans="1:19" s="109" customFormat="1" ht="59.4" hidden="1">
      <c r="B34" s="126" t="s">
        <v>89</v>
      </c>
      <c r="C34" s="258"/>
      <c r="D34" s="22">
        <f>D33</f>
        <v>0</v>
      </c>
      <c r="E34" s="22"/>
      <c r="F34" s="116">
        <v>1</v>
      </c>
      <c r="G34" s="116">
        <v>2</v>
      </c>
      <c r="H34" s="116">
        <v>2</v>
      </c>
      <c r="I34" s="116">
        <v>1</v>
      </c>
      <c r="J34" s="116">
        <v>1</v>
      </c>
      <c r="K34" s="116">
        <v>1</v>
      </c>
      <c r="L34" s="260"/>
      <c r="M34" s="11"/>
      <c r="N34" s="11"/>
      <c r="O34" s="11"/>
      <c r="P34" s="265">
        <f t="shared" si="9"/>
        <v>8</v>
      </c>
    </row>
    <row r="35" spans="1:19" s="109" customFormat="1" ht="59.4" hidden="1">
      <c r="B35" s="126" t="s">
        <v>605</v>
      </c>
      <c r="C35" s="258"/>
      <c r="D35" s="22">
        <f>D34</f>
        <v>0</v>
      </c>
      <c r="E35" s="22"/>
      <c r="F35" s="259"/>
      <c r="G35" s="259"/>
      <c r="H35" s="259">
        <v>2</v>
      </c>
      <c r="I35" s="259"/>
      <c r="J35" s="259"/>
      <c r="K35" s="259"/>
      <c r="L35" s="259"/>
      <c r="M35" s="261"/>
      <c r="N35" s="261"/>
      <c r="O35" s="261"/>
      <c r="P35" s="265">
        <f t="shared" si="9"/>
        <v>2</v>
      </c>
    </row>
    <row r="36" spans="1:19" s="110" customFormat="1" ht="59.4" hidden="1">
      <c r="B36" s="129" t="s">
        <v>90</v>
      </c>
      <c r="C36" s="262"/>
      <c r="D36" s="263">
        <f>D35</f>
        <v>0</v>
      </c>
      <c r="E36" s="46"/>
      <c r="F36" s="117">
        <f>SUM(F32:F35)</f>
        <v>1</v>
      </c>
      <c r="G36" s="117">
        <f t="shared" ref="G36:K36" si="10">SUM(G32:G35)</f>
        <v>2</v>
      </c>
      <c r="H36" s="117">
        <f t="shared" si="10"/>
        <v>4</v>
      </c>
      <c r="I36" s="117">
        <f t="shared" si="10"/>
        <v>1</v>
      </c>
      <c r="J36" s="117">
        <f t="shared" si="10"/>
        <v>1</v>
      </c>
      <c r="K36" s="117">
        <f t="shared" si="10"/>
        <v>1</v>
      </c>
      <c r="L36" s="264"/>
      <c r="M36" s="264"/>
      <c r="N36" s="264"/>
      <c r="O36" s="264"/>
      <c r="P36" s="266">
        <f t="shared" ref="P36" si="11">SUBTOTAL(9,P32:P35)</f>
        <v>0</v>
      </c>
    </row>
    <row r="37" spans="1:19" s="111" customFormat="1" ht="67.8">
      <c r="B37" s="120" t="s">
        <v>91</v>
      </c>
      <c r="C37" s="121"/>
      <c r="D37" s="120"/>
      <c r="E37" s="122"/>
      <c r="F37" s="123">
        <f>F29</f>
        <v>15</v>
      </c>
      <c r="G37" s="123">
        <f t="shared" ref="G37:P37" si="12">G29</f>
        <v>47</v>
      </c>
      <c r="H37" s="123">
        <f t="shared" si="12"/>
        <v>118</v>
      </c>
      <c r="I37" s="123">
        <f t="shared" si="12"/>
        <v>183</v>
      </c>
      <c r="J37" s="123">
        <f t="shared" si="12"/>
        <v>129</v>
      </c>
      <c r="K37" s="123">
        <f t="shared" si="12"/>
        <v>49</v>
      </c>
      <c r="L37" s="123"/>
      <c r="M37" s="123"/>
      <c r="N37" s="123"/>
      <c r="O37" s="123"/>
      <c r="P37" s="123">
        <f t="shared" si="12"/>
        <v>541</v>
      </c>
    </row>
    <row r="38" spans="1:19" s="47" customFormat="1" ht="9" customHeight="1">
      <c r="B38" s="48"/>
      <c r="C38" s="48"/>
      <c r="D38" s="49"/>
      <c r="E38" s="50"/>
      <c r="F38" s="51"/>
      <c r="G38" s="52"/>
      <c r="H38" s="53"/>
      <c r="I38" s="53"/>
      <c r="J38" s="53"/>
      <c r="K38" s="53"/>
      <c r="L38" s="54"/>
      <c r="M38" s="55"/>
      <c r="N38" s="51"/>
      <c r="O38" s="51"/>
      <c r="P38" s="268"/>
    </row>
    <row r="39" spans="1:19" s="59" customFormat="1" ht="39" thickBot="1">
      <c r="B39" s="56" t="s">
        <v>92</v>
      </c>
      <c r="C39" s="60"/>
      <c r="D39" s="406" t="s">
        <v>93</v>
      </c>
      <c r="E39" s="406"/>
      <c r="F39" s="406"/>
      <c r="G39" s="406"/>
      <c r="H39" s="406"/>
      <c r="I39" s="406"/>
      <c r="J39" s="406"/>
      <c r="K39" s="406"/>
      <c r="L39" s="406"/>
      <c r="M39" s="406"/>
      <c r="N39" s="406"/>
      <c r="O39" s="406"/>
      <c r="P39" s="406"/>
    </row>
    <row r="40" spans="1:19" s="24" customFormat="1" ht="120.6" thickBot="1">
      <c r="A40" s="414" t="s">
        <v>94</v>
      </c>
      <c r="B40" s="415"/>
      <c r="C40" s="415"/>
      <c r="D40" s="57" t="s">
        <v>95</v>
      </c>
      <c r="E40" s="57" t="s">
        <v>96</v>
      </c>
      <c r="F40" s="57" t="s">
        <v>97</v>
      </c>
      <c r="G40" s="58" t="s">
        <v>98</v>
      </c>
      <c r="H40" s="58" t="s">
        <v>99</v>
      </c>
      <c r="I40" s="58" t="s">
        <v>100</v>
      </c>
      <c r="J40" s="58" t="s">
        <v>101</v>
      </c>
      <c r="K40" s="58" t="s">
        <v>102</v>
      </c>
      <c r="L40" s="58" t="s">
        <v>103</v>
      </c>
      <c r="M40" s="58" t="s">
        <v>104</v>
      </c>
      <c r="N40" s="410" t="s">
        <v>105</v>
      </c>
      <c r="O40" s="411"/>
      <c r="P40" s="412"/>
    </row>
    <row r="41" spans="1:19" s="45" customFormat="1" ht="54" hidden="1">
      <c r="A41" s="357" t="str">
        <f>D22</f>
        <v>CAMO PRINT</v>
      </c>
      <c r="B41" s="358"/>
      <c r="C41" s="358"/>
      <c r="D41" s="358"/>
      <c r="E41" s="358"/>
      <c r="F41" s="358"/>
      <c r="G41" s="358"/>
      <c r="H41" s="358"/>
      <c r="I41" s="358"/>
      <c r="J41" s="358"/>
      <c r="K41" s="358"/>
      <c r="L41" s="358"/>
      <c r="M41" s="358"/>
      <c r="N41" s="358"/>
      <c r="O41" s="358"/>
      <c r="P41" s="359"/>
    </row>
    <row r="42" spans="1:19" s="18" customFormat="1" ht="64.8" hidden="1">
      <c r="A42" s="108">
        <v>1</v>
      </c>
      <c r="B42" s="444" t="str">
        <f>L11</f>
        <v xml:space="preserve">C2300708  - LIGHT BRUSH FLEECE 100%COTTON B/W Weight:530g/m2 </v>
      </c>
      <c r="C42" s="445"/>
      <c r="D42" s="112" t="s">
        <v>106</v>
      </c>
      <c r="E42" s="230" t="str">
        <f>D22</f>
        <v>CAMO PRINT</v>
      </c>
      <c r="F42" s="231" t="s">
        <v>82</v>
      </c>
      <c r="G42" s="230">
        <f>P22</f>
        <v>0</v>
      </c>
      <c r="H42" s="231">
        <v>1.69</v>
      </c>
      <c r="I42" s="232">
        <f t="shared" ref="I42:I44" si="13">G42*H42</f>
        <v>0</v>
      </c>
      <c r="J42" s="232">
        <f>I42*13%+(I42/30)*0.5+3</f>
        <v>3</v>
      </c>
      <c r="K42" s="232"/>
      <c r="L42" s="233"/>
      <c r="M42" s="71">
        <f>ROUNDUP(SUM(I42:L42),0)</f>
        <v>3</v>
      </c>
      <c r="N42" s="371"/>
      <c r="O42" s="372"/>
      <c r="P42" s="373"/>
    </row>
    <row r="43" spans="1:19" s="18" customFormat="1" ht="97.2" hidden="1">
      <c r="A43" s="108">
        <v>2</v>
      </c>
      <c r="B43" s="374" t="s">
        <v>107</v>
      </c>
      <c r="C43" s="374"/>
      <c r="D43" s="112" t="s">
        <v>108</v>
      </c>
      <c r="E43" s="112" t="s">
        <v>607</v>
      </c>
      <c r="F43" s="108" t="s">
        <v>82</v>
      </c>
      <c r="G43" s="113">
        <f>SUM(G42:G42)</f>
        <v>0</v>
      </c>
      <c r="H43" s="108">
        <v>0.22</v>
      </c>
      <c r="I43" s="227">
        <f t="shared" si="13"/>
        <v>0</v>
      </c>
      <c r="J43" s="30">
        <f>I43*2%+(I43/30)*0.5</f>
        <v>0</v>
      </c>
      <c r="K43" s="30"/>
      <c r="L43" s="228"/>
      <c r="M43" s="71">
        <f>ROUNDUP(SUM(I43:L43),0)</f>
        <v>0</v>
      </c>
      <c r="N43" s="371"/>
      <c r="O43" s="372"/>
      <c r="P43" s="373"/>
    </row>
    <row r="44" spans="1:19" s="18" customFormat="1" ht="97.2" hidden="1">
      <c r="A44" s="108">
        <v>3</v>
      </c>
      <c r="B44" s="374" t="s">
        <v>628</v>
      </c>
      <c r="C44" s="374"/>
      <c r="D44" s="194" t="s">
        <v>109</v>
      </c>
      <c r="E44" s="112" t="str">
        <f>E43</f>
        <v>SLATE GREEN 16-0713 TCX</v>
      </c>
      <c r="F44" s="108" t="s">
        <v>82</v>
      </c>
      <c r="G44" s="113">
        <f>G43</f>
        <v>0</v>
      </c>
      <c r="H44" s="108">
        <v>0.13</v>
      </c>
      <c r="I44" s="30">
        <f t="shared" si="13"/>
        <v>0</v>
      </c>
      <c r="J44" s="30">
        <f>I44*4%+(I44/30)*0.5+2</f>
        <v>2</v>
      </c>
      <c r="K44" s="30"/>
      <c r="L44" s="228"/>
      <c r="M44" s="71">
        <f>ROUNDUP(SUM(I44:K44),0)</f>
        <v>2</v>
      </c>
      <c r="N44" s="371" t="s">
        <v>662</v>
      </c>
      <c r="O44" s="372"/>
      <c r="P44" s="373"/>
    </row>
    <row r="45" spans="1:19" s="45" customFormat="1" ht="69" customHeight="1">
      <c r="A45" s="357" t="str">
        <f>D29</f>
        <v>NAVY BLAZER</v>
      </c>
      <c r="B45" s="358"/>
      <c r="C45" s="358"/>
      <c r="D45" s="358"/>
      <c r="E45" s="358"/>
      <c r="F45" s="358"/>
      <c r="G45" s="358"/>
      <c r="H45" s="358"/>
      <c r="I45" s="358"/>
      <c r="J45" s="358"/>
      <c r="K45" s="358"/>
      <c r="L45" s="358"/>
      <c r="M45" s="358"/>
      <c r="N45" s="358"/>
      <c r="O45" s="358"/>
      <c r="P45" s="359"/>
    </row>
    <row r="46" spans="1:19" s="18" customFormat="1" ht="271.8" customHeight="1">
      <c r="A46" s="108">
        <v>1</v>
      </c>
      <c r="B46" s="446" t="str">
        <f>B42</f>
        <v xml:space="preserve">C2300708  - LIGHT BRUSH FLEECE 100%COTTON B/W Weight:530g/m2 </v>
      </c>
      <c r="C46" s="447"/>
      <c r="D46" s="351" t="s">
        <v>110</v>
      </c>
      <c r="E46" s="340" t="str">
        <f>$D$29</f>
        <v>NAVY BLAZER</v>
      </c>
      <c r="F46" s="341" t="s">
        <v>82</v>
      </c>
      <c r="G46" s="340">
        <f>$P$29-G47</f>
        <v>256</v>
      </c>
      <c r="H46" s="341">
        <v>1.61</v>
      </c>
      <c r="I46" s="343">
        <f t="shared" ref="I46:I49" si="14">G46*H46</f>
        <v>412.16</v>
      </c>
      <c r="J46" s="343">
        <f>I46*9.1%+(I46/20)*0.5+1</f>
        <v>48.810560000000002</v>
      </c>
      <c r="K46" s="343"/>
      <c r="L46" s="345"/>
      <c r="M46" s="345">
        <f>SUM(I46:L46)</f>
        <v>460.97056000000003</v>
      </c>
      <c r="N46" s="360" t="s">
        <v>745</v>
      </c>
      <c r="O46" s="361"/>
      <c r="P46" s="362"/>
      <c r="Q46" s="18">
        <v>194</v>
      </c>
      <c r="R46" s="18">
        <v>239</v>
      </c>
      <c r="S46" s="337">
        <f>M46-Q46-R46</f>
        <v>27.970560000000035</v>
      </c>
    </row>
    <row r="47" spans="1:19" s="18" customFormat="1" ht="185.4" customHeight="1">
      <c r="A47" s="108">
        <v>1</v>
      </c>
      <c r="B47" s="446" t="str">
        <f>B43</f>
        <v>C2300246_RIB 2X2_96% COTTON 4% SPANDEX_500GSM</v>
      </c>
      <c r="C47" s="447"/>
      <c r="D47" s="351" t="s">
        <v>110</v>
      </c>
      <c r="E47" s="340" t="str">
        <f>$D$29</f>
        <v>NAVY BLAZER</v>
      </c>
      <c r="F47" s="341" t="s">
        <v>82</v>
      </c>
      <c r="G47" s="340">
        <v>285</v>
      </c>
      <c r="H47" s="341">
        <v>1.72</v>
      </c>
      <c r="I47" s="343">
        <f t="shared" ref="I47" si="15">G47*H47</f>
        <v>490.2</v>
      </c>
      <c r="J47" s="343">
        <f>I47*7.1%+(I47/20)*0.5</f>
        <v>47.05919999999999</v>
      </c>
      <c r="K47" s="343"/>
      <c r="L47" s="345"/>
      <c r="M47" s="345">
        <f>SUM(I47:L47)</f>
        <v>537.25919999999996</v>
      </c>
      <c r="N47" s="360" t="s">
        <v>746</v>
      </c>
      <c r="O47" s="361"/>
      <c r="P47" s="362"/>
      <c r="Q47" s="18">
        <v>552</v>
      </c>
      <c r="R47" s="337">
        <f>M47-Q47</f>
        <v>-14.740800000000036</v>
      </c>
      <c r="S47" s="337"/>
    </row>
    <row r="48" spans="1:19" s="18" customFormat="1" ht="120.6" customHeight="1">
      <c r="A48" s="108">
        <v>2</v>
      </c>
      <c r="B48" s="413" t="str">
        <f>B43</f>
        <v>C2300246_RIB 2X2_96% COTTON 4% SPANDEX_500GSM</v>
      </c>
      <c r="C48" s="413"/>
      <c r="D48" s="339" t="s">
        <v>108</v>
      </c>
      <c r="E48" s="339" t="str">
        <f>E46</f>
        <v>NAVY BLAZER</v>
      </c>
      <c r="F48" s="346" t="s">
        <v>82</v>
      </c>
      <c r="G48" s="352">
        <f t="shared" ref="G48:G49" si="16">$P$29</f>
        <v>541</v>
      </c>
      <c r="H48" s="346">
        <v>0.22</v>
      </c>
      <c r="I48" s="349">
        <f t="shared" si="14"/>
        <v>119.02</v>
      </c>
      <c r="J48" s="349">
        <f>I48*11%+(I48/30)*0.5</f>
        <v>15.075866666666666</v>
      </c>
      <c r="K48" s="349"/>
      <c r="L48" s="345"/>
      <c r="M48" s="345">
        <f>SUM(I48:L48)+3</f>
        <v>137.09586666666667</v>
      </c>
      <c r="N48" s="360" t="s">
        <v>730</v>
      </c>
      <c r="O48" s="361"/>
      <c r="P48" s="362"/>
    </row>
    <row r="49" spans="1:16" s="18" customFormat="1" ht="168" customHeight="1">
      <c r="A49" s="108">
        <v>3</v>
      </c>
      <c r="B49" s="413" t="str">
        <f>B44</f>
        <v>C2202550 SINGLE JERSEY 100% COTTON 20S/2 CM, 190GSM , 56/58", CW: 142CM(C2305965)</v>
      </c>
      <c r="C49" s="413"/>
      <c r="D49" s="339" t="s">
        <v>109</v>
      </c>
      <c r="E49" s="339" t="str">
        <f>E48</f>
        <v>NAVY BLAZER</v>
      </c>
      <c r="F49" s="346" t="s">
        <v>82</v>
      </c>
      <c r="G49" s="352">
        <f t="shared" si="16"/>
        <v>541</v>
      </c>
      <c r="H49" s="346">
        <v>0.12</v>
      </c>
      <c r="I49" s="349">
        <f t="shared" si="14"/>
        <v>64.92</v>
      </c>
      <c r="J49" s="349">
        <f>I49*9.9%+(I49/30)*0.5</f>
        <v>7.50908</v>
      </c>
      <c r="K49" s="349"/>
      <c r="L49" s="345"/>
      <c r="M49" s="345">
        <f>SUM(I49:L49)</f>
        <v>72.429079999999999</v>
      </c>
      <c r="N49" s="360" t="s">
        <v>735</v>
      </c>
      <c r="O49" s="361"/>
      <c r="P49" s="362"/>
    </row>
    <row r="50" spans="1:16" s="59" customFormat="1" ht="33" thickBot="1">
      <c r="B50" s="56" t="s">
        <v>111</v>
      </c>
      <c r="C50" s="60"/>
      <c r="D50" s="60"/>
      <c r="E50" s="60"/>
      <c r="G50" s="61"/>
      <c r="P50" s="269"/>
    </row>
    <row r="51" spans="1:16" s="64" customFormat="1" ht="72">
      <c r="A51" s="407" t="s">
        <v>112</v>
      </c>
      <c r="B51" s="408"/>
      <c r="C51" s="408"/>
      <c r="D51" s="408"/>
      <c r="E51" s="409"/>
      <c r="F51" s="62" t="s">
        <v>113</v>
      </c>
      <c r="G51" s="62" t="s">
        <v>114</v>
      </c>
      <c r="H51" s="375" t="s">
        <v>115</v>
      </c>
      <c r="I51" s="376"/>
      <c r="J51" s="63" t="s">
        <v>97</v>
      </c>
      <c r="K51" s="62" t="s">
        <v>116</v>
      </c>
      <c r="L51" s="62" t="s">
        <v>117</v>
      </c>
      <c r="M51" s="75" t="s">
        <v>118</v>
      </c>
      <c r="N51" s="75" t="s">
        <v>119</v>
      </c>
      <c r="O51" s="75" t="s">
        <v>120</v>
      </c>
      <c r="P51" s="270" t="s">
        <v>121</v>
      </c>
    </row>
    <row r="52" spans="1:16" s="64" customFormat="1" ht="60.75" hidden="1" customHeight="1">
      <c r="A52" s="25">
        <v>1</v>
      </c>
      <c r="B52" s="368" t="s">
        <v>629</v>
      </c>
      <c r="C52" s="369"/>
      <c r="D52" s="369"/>
      <c r="E52" s="370"/>
      <c r="F52" s="26" t="str">
        <f t="shared" ref="F52:F57" si="17">H52</f>
        <v>CAMO PRINT</v>
      </c>
      <c r="G52" s="72"/>
      <c r="H52" s="366" t="str">
        <f>$D$22</f>
        <v>CAMO PRINT</v>
      </c>
      <c r="I52" s="367"/>
      <c r="J52" s="94" t="s">
        <v>122</v>
      </c>
      <c r="K52" s="94">
        <f>$P$22</f>
        <v>0</v>
      </c>
      <c r="L52" s="28">
        <v>0.08</v>
      </c>
      <c r="M52" s="29">
        <f>K52*L52*1.23</f>
        <v>0</v>
      </c>
      <c r="N52" s="74"/>
      <c r="O52" s="31">
        <f>ROUNDUP(SUM(M52:N52),0)</f>
        <v>0</v>
      </c>
      <c r="P52" s="271" t="s">
        <v>614</v>
      </c>
    </row>
    <row r="53" spans="1:16" s="64" customFormat="1" ht="45.75" customHeight="1">
      <c r="A53" s="25">
        <f>A52</f>
        <v>1</v>
      </c>
      <c r="B53" s="368" t="str">
        <f>B52</f>
        <v xml:space="preserve">CHỈ 40/2 MAY </v>
      </c>
      <c r="C53" s="369"/>
      <c r="D53" s="369"/>
      <c r="E53" s="370"/>
      <c r="F53" s="26" t="str">
        <f t="shared" si="17"/>
        <v>NAVY BLAZER</v>
      </c>
      <c r="G53" s="72" t="s">
        <v>611</v>
      </c>
      <c r="H53" s="366" t="str">
        <f>$D$29</f>
        <v>NAVY BLAZER</v>
      </c>
      <c r="I53" s="367"/>
      <c r="J53" s="94" t="s">
        <v>122</v>
      </c>
      <c r="K53" s="94">
        <f>$P$29</f>
        <v>541</v>
      </c>
      <c r="L53" s="28">
        <v>0.08</v>
      </c>
      <c r="M53" s="29">
        <f t="shared" ref="M53:M73" si="18">K53*L53</f>
        <v>43.28</v>
      </c>
      <c r="N53" s="74"/>
      <c r="O53" s="31">
        <f t="shared" ref="O53:O63" si="19">ROUNDUP(SUM(M53:N53),0)</f>
        <v>44</v>
      </c>
      <c r="P53" s="271" t="s">
        <v>614</v>
      </c>
    </row>
    <row r="54" spans="1:16" s="64" customFormat="1" ht="45.75" hidden="1" customHeight="1">
      <c r="A54" s="25">
        <v>2</v>
      </c>
      <c r="B54" s="368" t="s">
        <v>569</v>
      </c>
      <c r="C54" s="369"/>
      <c r="D54" s="369"/>
      <c r="E54" s="370"/>
      <c r="F54" s="26" t="s">
        <v>142</v>
      </c>
      <c r="G54" s="72" t="s">
        <v>612</v>
      </c>
      <c r="H54" s="366" t="str">
        <f t="shared" ref="H54" si="20">$D$22</f>
        <v>CAMO PRINT</v>
      </c>
      <c r="I54" s="367"/>
      <c r="J54" s="94" t="s">
        <v>122</v>
      </c>
      <c r="K54" s="94">
        <f t="shared" ref="K54" si="21">$P$22</f>
        <v>0</v>
      </c>
      <c r="L54" s="28">
        <v>0.01</v>
      </c>
      <c r="M54" s="29">
        <f t="shared" si="18"/>
        <v>0</v>
      </c>
      <c r="N54" s="74"/>
      <c r="O54" s="31">
        <f>ROUNDUP(SUM(M54:N54),0)</f>
        <v>0</v>
      </c>
      <c r="P54" s="271" t="s">
        <v>614</v>
      </c>
    </row>
    <row r="55" spans="1:16" s="64" customFormat="1" ht="60.75" customHeight="1">
      <c r="A55" s="25">
        <v>2</v>
      </c>
      <c r="B55" s="368" t="s">
        <v>569</v>
      </c>
      <c r="C55" s="369"/>
      <c r="D55" s="369"/>
      <c r="E55" s="370"/>
      <c r="F55" s="26" t="s">
        <v>142</v>
      </c>
      <c r="G55" s="72" t="s">
        <v>612</v>
      </c>
      <c r="H55" s="366" t="str">
        <f t="shared" ref="H55" si="22">$D$29</f>
        <v>NAVY BLAZER</v>
      </c>
      <c r="I55" s="367"/>
      <c r="J55" s="94" t="s">
        <v>122</v>
      </c>
      <c r="K55" s="94">
        <f t="shared" ref="K55" si="23">$P$29</f>
        <v>541</v>
      </c>
      <c r="L55" s="28">
        <v>0.01</v>
      </c>
      <c r="M55" s="29">
        <f t="shared" si="18"/>
        <v>5.41</v>
      </c>
      <c r="N55" s="74"/>
      <c r="O55" s="31">
        <f t="shared" ref="O55" si="24">ROUNDUP(SUM(M55:N55),0)</f>
        <v>6</v>
      </c>
      <c r="P55" s="271" t="s">
        <v>614</v>
      </c>
    </row>
    <row r="56" spans="1:16" s="64" customFormat="1" ht="60.75" hidden="1" customHeight="1">
      <c r="A56" s="25">
        <v>3</v>
      </c>
      <c r="B56" s="368" t="s">
        <v>613</v>
      </c>
      <c r="C56" s="369"/>
      <c r="D56" s="369"/>
      <c r="E56" s="370"/>
      <c r="F56" s="26" t="s">
        <v>607</v>
      </c>
      <c r="G56" s="72" t="s">
        <v>663</v>
      </c>
      <c r="H56" s="366" t="str">
        <f t="shared" ref="H56" si="25">$D$22</f>
        <v>CAMO PRINT</v>
      </c>
      <c r="I56" s="367"/>
      <c r="J56" s="94" t="s">
        <v>122</v>
      </c>
      <c r="K56" s="94">
        <f t="shared" ref="K56" si="26">$P$22</f>
        <v>0</v>
      </c>
      <c r="L56" s="28">
        <v>0.01</v>
      </c>
      <c r="M56" s="29">
        <f t="shared" si="18"/>
        <v>0</v>
      </c>
      <c r="N56" s="74"/>
      <c r="O56" s="31">
        <f>ROUNDUP(SUM(M56:N56),0)</f>
        <v>0</v>
      </c>
      <c r="P56" s="271" t="s">
        <v>614</v>
      </c>
    </row>
    <row r="57" spans="1:16" s="64" customFormat="1" ht="45.75" hidden="1" customHeight="1">
      <c r="A57" s="25">
        <v>3</v>
      </c>
      <c r="B57" s="368" t="str">
        <f>B56</f>
        <v>CHỈ 40/2 MAY TAPE</v>
      </c>
      <c r="C57" s="369"/>
      <c r="D57" s="369"/>
      <c r="E57" s="370"/>
      <c r="F57" s="26" t="str">
        <f t="shared" si="17"/>
        <v>NAVY BLAZER</v>
      </c>
      <c r="G57" s="72" t="s">
        <v>611</v>
      </c>
      <c r="H57" s="366" t="str">
        <f t="shared" ref="H57" si="27">$D$29</f>
        <v>NAVY BLAZER</v>
      </c>
      <c r="I57" s="367"/>
      <c r="J57" s="94" t="s">
        <v>122</v>
      </c>
      <c r="K57" s="94">
        <f t="shared" ref="K57" si="28">$P$29</f>
        <v>541</v>
      </c>
      <c r="L57" s="28">
        <v>0.01</v>
      </c>
      <c r="M57" s="29">
        <f t="shared" si="18"/>
        <v>5.41</v>
      </c>
      <c r="N57" s="74"/>
      <c r="O57" s="31">
        <f t="shared" ref="O57" si="29">ROUNDUP(SUM(M57:N57),0)</f>
        <v>6</v>
      </c>
      <c r="P57" s="271" t="s">
        <v>614</v>
      </c>
    </row>
    <row r="58" spans="1:16" s="64" customFormat="1" ht="60" hidden="1" customHeight="1">
      <c r="A58" s="25">
        <v>4</v>
      </c>
      <c r="B58" s="368" t="s">
        <v>123</v>
      </c>
      <c r="C58" s="369"/>
      <c r="D58" s="369"/>
      <c r="E58" s="370"/>
      <c r="F58" s="26" t="s">
        <v>124</v>
      </c>
      <c r="G58" s="72"/>
      <c r="H58" s="366" t="str">
        <f t="shared" ref="H58" si="30">$D$22</f>
        <v>CAMO PRINT</v>
      </c>
      <c r="I58" s="367"/>
      <c r="J58" s="94" t="s">
        <v>125</v>
      </c>
      <c r="K58" s="94">
        <f t="shared" ref="K58" si="31">$P$22</f>
        <v>0</v>
      </c>
      <c r="L58" s="28">
        <v>1</v>
      </c>
      <c r="M58" s="29">
        <f t="shared" si="18"/>
        <v>0</v>
      </c>
      <c r="N58" s="74"/>
      <c r="O58" s="31">
        <f t="shared" si="19"/>
        <v>0</v>
      </c>
      <c r="P58" s="272" t="s">
        <v>620</v>
      </c>
    </row>
    <row r="59" spans="1:16" s="64" customFormat="1" ht="60" customHeight="1">
      <c r="A59" s="25">
        <v>4</v>
      </c>
      <c r="B59" s="368" t="s">
        <v>123</v>
      </c>
      <c r="C59" s="369"/>
      <c r="D59" s="369"/>
      <c r="E59" s="370"/>
      <c r="F59" s="26" t="s">
        <v>124</v>
      </c>
      <c r="G59" s="72"/>
      <c r="H59" s="366" t="str">
        <f t="shared" ref="H59" si="32">$D$29</f>
        <v>NAVY BLAZER</v>
      </c>
      <c r="I59" s="367"/>
      <c r="J59" s="94" t="s">
        <v>125</v>
      </c>
      <c r="K59" s="94">
        <f t="shared" ref="K59" si="33">$P$29</f>
        <v>541</v>
      </c>
      <c r="L59" s="28">
        <v>1</v>
      </c>
      <c r="M59" s="29">
        <f t="shared" si="18"/>
        <v>541</v>
      </c>
      <c r="N59" s="74"/>
      <c r="O59" s="31">
        <f t="shared" si="19"/>
        <v>541</v>
      </c>
      <c r="P59" s="272" t="s">
        <v>620</v>
      </c>
    </row>
    <row r="60" spans="1:16" s="64" customFormat="1" ht="64.8" hidden="1" customHeight="1">
      <c r="A60" s="25">
        <v>5</v>
      </c>
      <c r="B60" s="363" t="s">
        <v>621</v>
      </c>
      <c r="C60" s="364"/>
      <c r="D60" s="364"/>
      <c r="E60" s="365"/>
      <c r="F60" s="26" t="s">
        <v>124</v>
      </c>
      <c r="H60" s="366" t="str">
        <f t="shared" ref="H60" si="34">$D$22</f>
        <v>CAMO PRINT</v>
      </c>
      <c r="I60" s="367"/>
      <c r="J60" s="94" t="s">
        <v>125</v>
      </c>
      <c r="K60" s="94">
        <f t="shared" ref="K60" si="35">$P$22</f>
        <v>0</v>
      </c>
      <c r="L60" s="28">
        <v>1</v>
      </c>
      <c r="M60" s="29">
        <f t="shared" si="18"/>
        <v>0</v>
      </c>
      <c r="N60" s="74"/>
      <c r="O60" s="31">
        <f t="shared" si="19"/>
        <v>0</v>
      </c>
      <c r="P60" s="271" t="s">
        <v>622</v>
      </c>
    </row>
    <row r="61" spans="1:16" s="64" customFormat="1" ht="64.8" customHeight="1">
      <c r="A61" s="25">
        <v>5</v>
      </c>
      <c r="B61" s="363" t="s">
        <v>733</v>
      </c>
      <c r="C61" s="364"/>
      <c r="D61" s="364"/>
      <c r="E61" s="365"/>
      <c r="F61" s="26" t="s">
        <v>124</v>
      </c>
      <c r="G61" s="72"/>
      <c r="H61" s="366" t="str">
        <f t="shared" ref="H61" si="36">$D$29</f>
        <v>NAVY BLAZER</v>
      </c>
      <c r="I61" s="367"/>
      <c r="J61" s="94" t="s">
        <v>125</v>
      </c>
      <c r="K61" s="94">
        <f t="shared" ref="K61" si="37">$P$29</f>
        <v>541</v>
      </c>
      <c r="L61" s="28">
        <v>1</v>
      </c>
      <c r="M61" s="29">
        <f t="shared" si="18"/>
        <v>541</v>
      </c>
      <c r="N61" s="74"/>
      <c r="O61" s="31">
        <f t="shared" si="19"/>
        <v>541</v>
      </c>
      <c r="P61" s="271" t="s">
        <v>622</v>
      </c>
    </row>
    <row r="62" spans="1:16" s="64" customFormat="1" ht="90.6" hidden="1" customHeight="1">
      <c r="A62" s="25">
        <v>6</v>
      </c>
      <c r="B62" s="368" t="s">
        <v>126</v>
      </c>
      <c r="C62" s="369"/>
      <c r="D62" s="369"/>
      <c r="E62" s="370"/>
      <c r="F62" s="26" t="s">
        <v>124</v>
      </c>
      <c r="G62" s="72"/>
      <c r="H62" s="366" t="str">
        <f t="shared" ref="H62" si="38">$D$22</f>
        <v>CAMO PRINT</v>
      </c>
      <c r="I62" s="367"/>
      <c r="J62" s="94" t="s">
        <v>125</v>
      </c>
      <c r="K62" s="94">
        <f t="shared" ref="K62" si="39">$P$22</f>
        <v>0</v>
      </c>
      <c r="L62" s="28">
        <v>1</v>
      </c>
      <c r="M62" s="29">
        <f t="shared" si="18"/>
        <v>0</v>
      </c>
      <c r="N62" s="74"/>
      <c r="O62" s="31">
        <f t="shared" si="19"/>
        <v>0</v>
      </c>
      <c r="P62" s="272" t="s">
        <v>620</v>
      </c>
    </row>
    <row r="63" spans="1:16" s="64" customFormat="1" ht="90.6" customHeight="1">
      <c r="A63" s="25">
        <v>6</v>
      </c>
      <c r="B63" s="368" t="s">
        <v>126</v>
      </c>
      <c r="C63" s="369"/>
      <c r="D63" s="369"/>
      <c r="E63" s="370"/>
      <c r="F63" s="26" t="s">
        <v>124</v>
      </c>
      <c r="G63" s="72"/>
      <c r="H63" s="366" t="str">
        <f t="shared" ref="H63" si="40">$D$29</f>
        <v>NAVY BLAZER</v>
      </c>
      <c r="I63" s="367"/>
      <c r="J63" s="94" t="s">
        <v>125</v>
      </c>
      <c r="K63" s="94">
        <f t="shared" ref="K63" si="41">$P$29</f>
        <v>541</v>
      </c>
      <c r="L63" s="28">
        <v>1</v>
      </c>
      <c r="M63" s="29">
        <f t="shared" si="18"/>
        <v>541</v>
      </c>
      <c r="N63" s="74"/>
      <c r="O63" s="31">
        <f t="shared" si="19"/>
        <v>541</v>
      </c>
      <c r="P63" s="272" t="s">
        <v>620</v>
      </c>
    </row>
    <row r="64" spans="1:16" s="64" customFormat="1" ht="92.25" hidden="1" customHeight="1">
      <c r="A64" s="25">
        <v>7</v>
      </c>
      <c r="B64" s="363" t="s">
        <v>127</v>
      </c>
      <c r="C64" s="364"/>
      <c r="D64" s="364"/>
      <c r="E64" s="365"/>
      <c r="F64" s="26" t="s">
        <v>607</v>
      </c>
      <c r="G64" s="72"/>
      <c r="H64" s="366" t="str">
        <f t="shared" ref="H64" si="42">$D$22</f>
        <v>CAMO PRINT</v>
      </c>
      <c r="I64" s="367"/>
      <c r="J64" s="94" t="s">
        <v>125</v>
      </c>
      <c r="K64" s="94">
        <f t="shared" ref="K64" si="43">$P$22</f>
        <v>0</v>
      </c>
      <c r="L64" s="28">
        <v>1</v>
      </c>
      <c r="M64" s="29">
        <f>K64*L64</f>
        <v>0</v>
      </c>
      <c r="N64" s="74"/>
      <c r="O64" s="31">
        <f>ROUNDUP(SUM(M64:N64),0)</f>
        <v>0</v>
      </c>
      <c r="P64" s="272" t="s">
        <v>616</v>
      </c>
    </row>
    <row r="65" spans="1:16" s="64" customFormat="1" ht="78" customHeight="1">
      <c r="A65" s="216">
        <v>7</v>
      </c>
      <c r="B65" s="363" t="str">
        <f>B64</f>
        <v>DÂY LUỒN TRÒN 5MM 100% COTTON ĐẦU TIP NHỰA 1.5CM TẠI NÓN</v>
      </c>
      <c r="C65" s="364"/>
      <c r="D65" s="364"/>
      <c r="E65" s="365"/>
      <c r="F65" s="26" t="str">
        <f>H65</f>
        <v>NAVY BLAZER</v>
      </c>
      <c r="G65" s="72"/>
      <c r="H65" s="366" t="str">
        <f t="shared" ref="H65" si="44">$D$29</f>
        <v>NAVY BLAZER</v>
      </c>
      <c r="I65" s="367"/>
      <c r="J65" s="94" t="s">
        <v>125</v>
      </c>
      <c r="K65" s="94">
        <f t="shared" ref="K65" si="45">$P$29</f>
        <v>541</v>
      </c>
      <c r="L65" s="28">
        <v>1</v>
      </c>
      <c r="M65" s="29">
        <f>K65*L65</f>
        <v>541</v>
      </c>
      <c r="N65" s="74"/>
      <c r="O65" s="31">
        <f>ROUNDUP(SUM(M65:N65),0)</f>
        <v>541</v>
      </c>
      <c r="P65" s="272" t="s">
        <v>616</v>
      </c>
    </row>
    <row r="66" spans="1:16" s="64" customFormat="1" ht="51" hidden="1" customHeight="1">
      <c r="A66" s="25">
        <v>8</v>
      </c>
      <c r="B66" s="368" t="s">
        <v>128</v>
      </c>
      <c r="C66" s="369"/>
      <c r="D66" s="369"/>
      <c r="E66" s="370"/>
      <c r="F66" s="26" t="s">
        <v>607</v>
      </c>
      <c r="G66" s="72"/>
      <c r="H66" s="366" t="str">
        <f t="shared" ref="H66" si="46">$D$22</f>
        <v>CAMO PRINT</v>
      </c>
      <c r="I66" s="367"/>
      <c r="J66" s="94" t="s">
        <v>129</v>
      </c>
      <c r="K66" s="94">
        <f t="shared" ref="K66" si="47">$P$22</f>
        <v>0</v>
      </c>
      <c r="L66" s="28">
        <v>0.9</v>
      </c>
      <c r="M66" s="29">
        <f t="shared" si="18"/>
        <v>0</v>
      </c>
      <c r="N66" s="74"/>
      <c r="O66" s="31">
        <f>ROUNDUP(SUM(M66:N66),0)-1</f>
        <v>-1</v>
      </c>
      <c r="P66" s="273" t="s">
        <v>615</v>
      </c>
    </row>
    <row r="67" spans="1:16" s="64" customFormat="1" ht="32.4">
      <c r="A67" s="216">
        <v>8</v>
      </c>
      <c r="B67" s="368" t="s">
        <v>128</v>
      </c>
      <c r="C67" s="369"/>
      <c r="D67" s="369"/>
      <c r="E67" s="370"/>
      <c r="F67" s="26" t="str">
        <f>H67</f>
        <v>NAVY BLAZER</v>
      </c>
      <c r="G67" s="72"/>
      <c r="H67" s="366" t="str">
        <f t="shared" ref="H67" si="48">$D$29</f>
        <v>NAVY BLAZER</v>
      </c>
      <c r="I67" s="367"/>
      <c r="J67" s="94" t="s">
        <v>129</v>
      </c>
      <c r="K67" s="94">
        <f t="shared" ref="K67" si="49">$P$29</f>
        <v>541</v>
      </c>
      <c r="L67" s="28">
        <v>0.9</v>
      </c>
      <c r="M67" s="29">
        <f t="shared" si="18"/>
        <v>486.90000000000003</v>
      </c>
      <c r="N67" s="74"/>
      <c r="O67" s="31">
        <f>ROUNDUP(SUM(M67:N67),0)-1</f>
        <v>486</v>
      </c>
      <c r="P67" s="273" t="s">
        <v>615</v>
      </c>
    </row>
    <row r="68" spans="1:16" s="64" customFormat="1" ht="96" hidden="1" customHeight="1">
      <c r="A68" s="25">
        <v>9</v>
      </c>
      <c r="B68" s="363" t="s">
        <v>130</v>
      </c>
      <c r="C68" s="364"/>
      <c r="D68" s="364"/>
      <c r="E68" s="365"/>
      <c r="F68" s="26" t="str">
        <f>H68</f>
        <v>CAMO PRINT</v>
      </c>
      <c r="G68" s="72" t="s">
        <v>664</v>
      </c>
      <c r="H68" s="366" t="str">
        <f t="shared" ref="H68" si="50">$D$22</f>
        <v>CAMO PRINT</v>
      </c>
      <c r="I68" s="367"/>
      <c r="J68" s="94" t="s">
        <v>125</v>
      </c>
      <c r="K68" s="94">
        <f t="shared" ref="K68" si="51">$P$22</f>
        <v>0</v>
      </c>
      <c r="L68" s="28">
        <v>1</v>
      </c>
      <c r="M68" s="29">
        <f t="shared" si="18"/>
        <v>0</v>
      </c>
      <c r="N68" s="74"/>
      <c r="O68" s="31">
        <f t="shared" ref="O68:O75" si="52">ROUNDUP(SUM(M68:N68),0)</f>
        <v>0</v>
      </c>
      <c r="P68" s="273" t="s">
        <v>625</v>
      </c>
    </row>
    <row r="69" spans="1:16" s="64" customFormat="1" ht="96" customHeight="1">
      <c r="A69" s="216">
        <v>9</v>
      </c>
      <c r="B69" s="363" t="str">
        <f>B68</f>
        <v>DÂY KÉO KIM LOẠI RĂNG 5 MÀU GOLD MỞ 2 ĐẦU , ĐẦU DA8L</v>
      </c>
      <c r="C69" s="364"/>
      <c r="D69" s="364"/>
      <c r="E69" s="365"/>
      <c r="F69" s="26" t="str">
        <f t="shared" ref="F69" si="53">H69</f>
        <v>NAVY BLAZER</v>
      </c>
      <c r="G69" s="72" t="s">
        <v>571</v>
      </c>
      <c r="H69" s="366" t="str">
        <f t="shared" ref="H69" si="54">$D$29</f>
        <v>NAVY BLAZER</v>
      </c>
      <c r="I69" s="367"/>
      <c r="J69" s="94" t="s">
        <v>125</v>
      </c>
      <c r="K69" s="94">
        <f t="shared" ref="K69" si="55">$P$29</f>
        <v>541</v>
      </c>
      <c r="L69" s="28">
        <v>1</v>
      </c>
      <c r="M69" s="29">
        <f t="shared" si="18"/>
        <v>541</v>
      </c>
      <c r="N69" s="74"/>
      <c r="O69" s="31">
        <f t="shared" si="52"/>
        <v>541</v>
      </c>
      <c r="P69" s="273" t="s">
        <v>625</v>
      </c>
    </row>
    <row r="70" spans="1:16" s="64" customFormat="1" ht="67.8" hidden="1" customHeight="1">
      <c r="A70" s="25">
        <v>10</v>
      </c>
      <c r="B70" s="368" t="s">
        <v>666</v>
      </c>
      <c r="C70" s="369"/>
      <c r="D70" s="369"/>
      <c r="E70" s="370"/>
      <c r="F70" s="26" t="s">
        <v>608</v>
      </c>
      <c r="G70" s="72" t="s">
        <v>665</v>
      </c>
      <c r="H70" s="366" t="str">
        <f t="shared" ref="H70:H72" si="56">$D$22</f>
        <v>CAMO PRINT</v>
      </c>
      <c r="I70" s="367"/>
      <c r="J70" s="94" t="s">
        <v>132</v>
      </c>
      <c r="K70" s="94">
        <f t="shared" ref="K70:K72" si="57">$P$22</f>
        <v>0</v>
      </c>
      <c r="L70" s="28">
        <v>2</v>
      </c>
      <c r="M70" s="29">
        <f t="shared" si="18"/>
        <v>0</v>
      </c>
      <c r="N70" s="74"/>
      <c r="O70" s="31">
        <f t="shared" si="52"/>
        <v>0</v>
      </c>
      <c r="P70" s="273" t="s">
        <v>618</v>
      </c>
    </row>
    <row r="71" spans="1:16" s="64" customFormat="1" ht="67.8" customHeight="1">
      <c r="A71" s="216">
        <v>10</v>
      </c>
      <c r="B71" s="368" t="s">
        <v>666</v>
      </c>
      <c r="C71" s="369"/>
      <c r="D71" s="369"/>
      <c r="E71" s="370"/>
      <c r="F71" s="26" t="s">
        <v>570</v>
      </c>
      <c r="G71" s="72" t="s">
        <v>665</v>
      </c>
      <c r="H71" s="366" t="str">
        <f t="shared" ref="H71:H73" si="58">$D$29</f>
        <v>NAVY BLAZER</v>
      </c>
      <c r="I71" s="367"/>
      <c r="J71" s="94" t="s">
        <v>132</v>
      </c>
      <c r="K71" s="94">
        <f t="shared" ref="K71:K73" si="59">$P$29</f>
        <v>541</v>
      </c>
      <c r="L71" s="28">
        <v>2</v>
      </c>
      <c r="M71" s="29">
        <f t="shared" si="18"/>
        <v>1082</v>
      </c>
      <c r="N71" s="74"/>
      <c r="O71" s="31">
        <f t="shared" si="52"/>
        <v>1082</v>
      </c>
      <c r="P71" s="273" t="s">
        <v>618</v>
      </c>
    </row>
    <row r="72" spans="1:16" s="64" customFormat="1" ht="70.8" hidden="1" customHeight="1">
      <c r="A72" s="25">
        <v>11</v>
      </c>
      <c r="B72" s="368" t="s">
        <v>133</v>
      </c>
      <c r="C72" s="369"/>
      <c r="D72" s="369"/>
      <c r="E72" s="370"/>
      <c r="F72" s="26" t="s">
        <v>131</v>
      </c>
      <c r="G72" s="72"/>
      <c r="H72" s="366" t="str">
        <f t="shared" si="56"/>
        <v>CAMO PRINT</v>
      </c>
      <c r="I72" s="367"/>
      <c r="J72" s="94" t="s">
        <v>132</v>
      </c>
      <c r="K72" s="94">
        <f t="shared" si="57"/>
        <v>0</v>
      </c>
      <c r="L72" s="28">
        <v>4</v>
      </c>
      <c r="M72" s="29">
        <f t="shared" si="18"/>
        <v>0</v>
      </c>
      <c r="N72" s="74"/>
      <c r="O72" s="31">
        <f t="shared" si="52"/>
        <v>0</v>
      </c>
      <c r="P72" s="273" t="s">
        <v>617</v>
      </c>
    </row>
    <row r="73" spans="1:16" s="64" customFormat="1" ht="70.8" customHeight="1">
      <c r="A73" s="216">
        <v>11</v>
      </c>
      <c r="B73" s="368" t="str">
        <f>B72</f>
        <v>ĐINH RIVET 10MM</v>
      </c>
      <c r="C73" s="369"/>
      <c r="D73" s="369"/>
      <c r="E73" s="370"/>
      <c r="F73" s="26" t="s">
        <v>131</v>
      </c>
      <c r="G73" s="72"/>
      <c r="H73" s="366" t="str">
        <f t="shared" si="58"/>
        <v>NAVY BLAZER</v>
      </c>
      <c r="I73" s="367"/>
      <c r="J73" s="94" t="s">
        <v>132</v>
      </c>
      <c r="K73" s="94">
        <f t="shared" si="59"/>
        <v>541</v>
      </c>
      <c r="L73" s="28">
        <v>4</v>
      </c>
      <c r="M73" s="29">
        <f t="shared" si="18"/>
        <v>2164</v>
      </c>
      <c r="N73" s="74"/>
      <c r="O73" s="31">
        <f t="shared" si="52"/>
        <v>2164</v>
      </c>
      <c r="P73" s="273" t="s">
        <v>617</v>
      </c>
    </row>
    <row r="74" spans="1:16" s="220" customFormat="1" ht="143.4" hidden="1" customHeight="1">
      <c r="A74" s="216">
        <v>12</v>
      </c>
      <c r="B74" s="363" t="s">
        <v>610</v>
      </c>
      <c r="C74" s="364"/>
      <c r="D74" s="364"/>
      <c r="E74" s="365"/>
      <c r="F74" s="26" t="s">
        <v>631</v>
      </c>
      <c r="G74" s="72" t="s">
        <v>609</v>
      </c>
      <c r="H74" s="366" t="str">
        <f t="shared" ref="H74" si="60">$D$22</f>
        <v>CAMO PRINT</v>
      </c>
      <c r="I74" s="367"/>
      <c r="J74" s="113" t="s">
        <v>125</v>
      </c>
      <c r="K74" s="113">
        <f t="shared" ref="K74" si="61">$P$22</f>
        <v>0</v>
      </c>
      <c r="L74" s="217">
        <v>1</v>
      </c>
      <c r="M74" s="218">
        <f>K74*L74</f>
        <v>0</v>
      </c>
      <c r="N74" s="74"/>
      <c r="O74" s="219">
        <f t="shared" si="52"/>
        <v>0</v>
      </c>
      <c r="P74" s="273" t="s">
        <v>619</v>
      </c>
    </row>
    <row r="75" spans="1:16" s="220" customFormat="1" ht="90.6" customHeight="1">
      <c r="A75" s="216">
        <v>12</v>
      </c>
      <c r="B75" s="363" t="s">
        <v>610</v>
      </c>
      <c r="C75" s="364"/>
      <c r="D75" s="364"/>
      <c r="E75" s="365"/>
      <c r="F75" s="26" t="s">
        <v>632</v>
      </c>
      <c r="G75" s="72"/>
      <c r="H75" s="366" t="str">
        <f t="shared" ref="H75" si="62">$D$29</f>
        <v>NAVY BLAZER</v>
      </c>
      <c r="I75" s="367"/>
      <c r="J75" s="113" t="s">
        <v>125</v>
      </c>
      <c r="K75" s="113">
        <f t="shared" ref="K75" si="63">$P$29</f>
        <v>541</v>
      </c>
      <c r="L75" s="217">
        <v>1</v>
      </c>
      <c r="M75" s="218">
        <f t="shared" ref="M75" si="64">K75*L75</f>
        <v>541</v>
      </c>
      <c r="N75" s="74"/>
      <c r="O75" s="219">
        <f t="shared" si="52"/>
        <v>541</v>
      </c>
      <c r="P75" s="273" t="s">
        <v>619</v>
      </c>
    </row>
    <row r="76" spans="1:16" s="59" customFormat="1" ht="61.8" customHeight="1" thickBot="1">
      <c r="B76" s="65" t="s">
        <v>134</v>
      </c>
      <c r="C76" s="60"/>
      <c r="D76" s="60"/>
      <c r="E76" s="60"/>
      <c r="F76" s="66"/>
      <c r="G76" s="67"/>
      <c r="H76" s="66"/>
      <c r="I76" s="66"/>
      <c r="J76" s="66"/>
      <c r="K76" s="66"/>
      <c r="L76" s="28"/>
      <c r="M76" s="66"/>
      <c r="N76" s="66"/>
      <c r="O76" s="66"/>
      <c r="P76" s="269"/>
    </row>
    <row r="77" spans="1:16" s="64" customFormat="1" ht="72">
      <c r="A77" s="407" t="s">
        <v>112</v>
      </c>
      <c r="B77" s="408"/>
      <c r="C77" s="408"/>
      <c r="D77" s="408"/>
      <c r="E77" s="409"/>
      <c r="F77" s="62" t="s">
        <v>113</v>
      </c>
      <c r="G77" s="62" t="s">
        <v>114</v>
      </c>
      <c r="H77" s="375" t="s">
        <v>115</v>
      </c>
      <c r="I77" s="376"/>
      <c r="J77" s="63" t="s">
        <v>97</v>
      </c>
      <c r="K77" s="62" t="s">
        <v>116</v>
      </c>
      <c r="L77" s="62" t="s">
        <v>117</v>
      </c>
      <c r="M77" s="75" t="s">
        <v>118</v>
      </c>
      <c r="N77" s="75" t="s">
        <v>119</v>
      </c>
      <c r="O77" s="75" t="s">
        <v>120</v>
      </c>
      <c r="P77" s="270" t="s">
        <v>121</v>
      </c>
    </row>
    <row r="78" spans="1:16" s="82" customFormat="1" ht="32.4" hidden="1">
      <c r="A78" s="25">
        <v>1</v>
      </c>
      <c r="B78" s="368" t="s">
        <v>135</v>
      </c>
      <c r="C78" s="369"/>
      <c r="D78" s="369"/>
      <c r="E78" s="370"/>
      <c r="F78" s="26" t="s">
        <v>124</v>
      </c>
      <c r="G78" s="27"/>
      <c r="H78" s="366" t="str">
        <f>$D$22</f>
        <v>CAMO PRINT</v>
      </c>
      <c r="I78" s="367"/>
      <c r="J78" s="94" t="s">
        <v>136</v>
      </c>
      <c r="K78" s="94">
        <f t="shared" ref="K78:K88" si="65">$P$22</f>
        <v>0</v>
      </c>
      <c r="L78" s="28">
        <v>1</v>
      </c>
      <c r="M78" s="32">
        <f t="shared" ref="M78:M85" si="66">L78*K78</f>
        <v>0</v>
      </c>
      <c r="N78" s="30"/>
      <c r="O78" s="31">
        <f t="shared" ref="O78:O89" si="67">ROUNDUP(N78+M78,0)</f>
        <v>0</v>
      </c>
      <c r="P78" s="272" t="s">
        <v>620</v>
      </c>
    </row>
    <row r="79" spans="1:16" s="82" customFormat="1" ht="32.4">
      <c r="A79" s="25">
        <f>A78</f>
        <v>1</v>
      </c>
      <c r="B79" s="368" t="str">
        <f>B78</f>
        <v>THẺ BÀI ALD ALD-T06P</v>
      </c>
      <c r="C79" s="369"/>
      <c r="D79" s="369"/>
      <c r="E79" s="370"/>
      <c r="F79" s="26" t="s">
        <v>124</v>
      </c>
      <c r="G79" s="27"/>
      <c r="H79" s="366" t="str">
        <f>$D$29</f>
        <v>NAVY BLAZER</v>
      </c>
      <c r="I79" s="367"/>
      <c r="J79" s="94" t="s">
        <v>136</v>
      </c>
      <c r="K79" s="94">
        <f>$P$29</f>
        <v>541</v>
      </c>
      <c r="L79" s="28">
        <v>1</v>
      </c>
      <c r="M79" s="32">
        <f t="shared" si="66"/>
        <v>541</v>
      </c>
      <c r="N79" s="30"/>
      <c r="O79" s="31">
        <f t="shared" si="67"/>
        <v>541</v>
      </c>
      <c r="P79" s="272" t="s">
        <v>620</v>
      </c>
    </row>
    <row r="80" spans="1:16" s="82" customFormat="1" ht="47.4" hidden="1" customHeight="1">
      <c r="A80" s="25">
        <v>2</v>
      </c>
      <c r="B80" s="382" t="s">
        <v>137</v>
      </c>
      <c r="C80" s="383"/>
      <c r="D80" s="383"/>
      <c r="E80" s="383"/>
      <c r="F80" s="26" t="s">
        <v>124</v>
      </c>
      <c r="G80" s="27"/>
      <c r="H80" s="366" t="str">
        <f>$D$22</f>
        <v>CAMO PRINT</v>
      </c>
      <c r="I80" s="367"/>
      <c r="J80" s="94" t="s">
        <v>136</v>
      </c>
      <c r="K80" s="94">
        <f t="shared" si="65"/>
        <v>0</v>
      </c>
      <c r="L80" s="28">
        <v>1</v>
      </c>
      <c r="M80" s="32">
        <f t="shared" si="66"/>
        <v>0</v>
      </c>
      <c r="N80" s="30"/>
      <c r="O80" s="31">
        <f t="shared" si="67"/>
        <v>0</v>
      </c>
      <c r="P80" s="275" t="s">
        <v>624</v>
      </c>
    </row>
    <row r="81" spans="1:16" s="82" customFormat="1" ht="47.4" customHeight="1">
      <c r="A81" s="25">
        <f>A80</f>
        <v>2</v>
      </c>
      <c r="B81" s="368" t="str">
        <f>B80</f>
        <v>UPC STICKER 3" X 2"</v>
      </c>
      <c r="C81" s="369"/>
      <c r="D81" s="369"/>
      <c r="E81" s="370"/>
      <c r="F81" s="26" t="s">
        <v>124</v>
      </c>
      <c r="G81" s="27"/>
      <c r="H81" s="366" t="str">
        <f>$D$29</f>
        <v>NAVY BLAZER</v>
      </c>
      <c r="I81" s="367"/>
      <c r="J81" s="94" t="s">
        <v>136</v>
      </c>
      <c r="K81" s="94">
        <f t="shared" ref="K81" si="68">$P$29</f>
        <v>541</v>
      </c>
      <c r="L81" s="28">
        <v>1</v>
      </c>
      <c r="M81" s="32">
        <f t="shared" si="66"/>
        <v>541</v>
      </c>
      <c r="N81" s="30"/>
      <c r="O81" s="31">
        <f t="shared" si="67"/>
        <v>541</v>
      </c>
      <c r="P81" s="275" t="s">
        <v>624</v>
      </c>
    </row>
    <row r="82" spans="1:16" s="82" customFormat="1" ht="92.4" hidden="1" customHeight="1">
      <c r="A82" s="25">
        <v>3</v>
      </c>
      <c r="B82" s="382" t="s">
        <v>138</v>
      </c>
      <c r="C82" s="383"/>
      <c r="D82" s="383"/>
      <c r="E82" s="383"/>
      <c r="F82" s="26" t="s">
        <v>139</v>
      </c>
      <c r="G82" s="27"/>
      <c r="H82" s="366" t="str">
        <f>$D$22</f>
        <v>CAMO PRINT</v>
      </c>
      <c r="I82" s="367"/>
      <c r="J82" s="94" t="s">
        <v>136</v>
      </c>
      <c r="K82" s="94">
        <f t="shared" si="65"/>
        <v>0</v>
      </c>
      <c r="L82" s="28">
        <v>1</v>
      </c>
      <c r="M82" s="32">
        <f t="shared" si="66"/>
        <v>0</v>
      </c>
      <c r="N82" s="30"/>
      <c r="O82" s="31">
        <f t="shared" si="67"/>
        <v>0</v>
      </c>
      <c r="P82" s="275" t="s">
        <v>623</v>
      </c>
    </row>
    <row r="83" spans="1:16" s="82" customFormat="1" ht="92.4" customHeight="1">
      <c r="A83" s="25">
        <f>A82</f>
        <v>3</v>
      </c>
      <c r="B83" s="363" t="str">
        <f>B82</f>
        <v>BAO ALD Branded Polybag - 15" X 18" (RECYLCED)
CODE: ALD PB02-R</v>
      </c>
      <c r="C83" s="364"/>
      <c r="D83" s="364"/>
      <c r="E83" s="365"/>
      <c r="F83" s="26" t="s">
        <v>139</v>
      </c>
      <c r="G83" s="27"/>
      <c r="H83" s="366" t="str">
        <f>$D$29</f>
        <v>NAVY BLAZER</v>
      </c>
      <c r="I83" s="367"/>
      <c r="J83" s="94" t="s">
        <v>136</v>
      </c>
      <c r="K83" s="94">
        <f t="shared" ref="K83" si="69">$P$29</f>
        <v>541</v>
      </c>
      <c r="L83" s="28">
        <v>1</v>
      </c>
      <c r="M83" s="32">
        <f t="shared" si="66"/>
        <v>541</v>
      </c>
      <c r="N83" s="30"/>
      <c r="O83" s="31">
        <f t="shared" si="67"/>
        <v>541</v>
      </c>
      <c r="P83" s="275" t="s">
        <v>623</v>
      </c>
    </row>
    <row r="84" spans="1:16" s="82" customFormat="1" ht="32.4" hidden="1">
      <c r="A84" s="25">
        <v>4</v>
      </c>
      <c r="B84" s="382" t="s">
        <v>140</v>
      </c>
      <c r="C84" s="383"/>
      <c r="D84" s="383"/>
      <c r="E84" s="383"/>
      <c r="F84" s="26" t="s">
        <v>139</v>
      </c>
      <c r="G84" s="27"/>
      <c r="H84" s="366" t="str">
        <f>$D$22</f>
        <v>CAMO PRINT</v>
      </c>
      <c r="I84" s="367"/>
      <c r="J84" s="94" t="s">
        <v>136</v>
      </c>
      <c r="K84" s="94">
        <f t="shared" si="65"/>
        <v>0</v>
      </c>
      <c r="L84" s="28">
        <f>1/12</f>
        <v>8.3333333333333329E-2</v>
      </c>
      <c r="M84" s="32">
        <f t="shared" si="66"/>
        <v>0</v>
      </c>
      <c r="N84" s="30"/>
      <c r="O84" s="31">
        <f t="shared" si="67"/>
        <v>0</v>
      </c>
      <c r="P84" s="275"/>
    </row>
    <row r="85" spans="1:16" s="82" customFormat="1" ht="27.75" customHeight="1">
      <c r="A85" s="25">
        <f>A84</f>
        <v>4</v>
      </c>
      <c r="B85" s="368" t="str">
        <f>B84</f>
        <v>BAO BIG POLYBAG 100X120CM</v>
      </c>
      <c r="C85" s="369"/>
      <c r="D85" s="369"/>
      <c r="E85" s="370"/>
      <c r="F85" s="26" t="s">
        <v>139</v>
      </c>
      <c r="G85" s="27"/>
      <c r="H85" s="366" t="str">
        <f>$D$29</f>
        <v>NAVY BLAZER</v>
      </c>
      <c r="I85" s="367"/>
      <c r="J85" s="94" t="s">
        <v>136</v>
      </c>
      <c r="K85" s="94">
        <f t="shared" ref="K85" si="70">$P$29</f>
        <v>541</v>
      </c>
      <c r="L85" s="28">
        <f>1/12</f>
        <v>8.3333333333333329E-2</v>
      </c>
      <c r="M85" s="32">
        <f t="shared" si="66"/>
        <v>45.083333333333329</v>
      </c>
      <c r="N85" s="30"/>
      <c r="O85" s="31">
        <f t="shared" si="67"/>
        <v>46</v>
      </c>
      <c r="P85" s="275"/>
    </row>
    <row r="86" spans="1:16" s="82" customFormat="1" ht="32.4" hidden="1">
      <c r="A86" s="25">
        <v>5</v>
      </c>
      <c r="B86" s="383" t="s">
        <v>141</v>
      </c>
      <c r="C86" s="383"/>
      <c r="D86" s="383"/>
      <c r="E86" s="383"/>
      <c r="F86" s="26" t="s">
        <v>142</v>
      </c>
      <c r="G86" s="27"/>
      <c r="H86" s="366" t="str">
        <f>$D$22</f>
        <v>CAMO PRINT</v>
      </c>
      <c r="I86" s="367"/>
      <c r="J86" s="94" t="s">
        <v>136</v>
      </c>
      <c r="K86" s="94">
        <f t="shared" si="65"/>
        <v>0</v>
      </c>
      <c r="L86" s="28">
        <f>2*L85</f>
        <v>0.16666666666666666</v>
      </c>
      <c r="M86" s="32">
        <f>L86*K86</f>
        <v>0</v>
      </c>
      <c r="N86" s="30"/>
      <c r="O86" s="31">
        <f t="shared" si="67"/>
        <v>0</v>
      </c>
      <c r="P86" s="274"/>
    </row>
    <row r="87" spans="1:16" s="82" customFormat="1" ht="32.4">
      <c r="A87" s="25">
        <f>A86</f>
        <v>5</v>
      </c>
      <c r="B87" s="368" t="str">
        <f>B86</f>
        <v>TẤM LÓT THÙNG</v>
      </c>
      <c r="C87" s="369"/>
      <c r="D87" s="369"/>
      <c r="E87" s="370"/>
      <c r="F87" s="26" t="s">
        <v>142</v>
      </c>
      <c r="G87" s="27"/>
      <c r="H87" s="366" t="str">
        <f>$D$29</f>
        <v>NAVY BLAZER</v>
      </c>
      <c r="I87" s="367"/>
      <c r="J87" s="94" t="s">
        <v>136</v>
      </c>
      <c r="K87" s="94">
        <f t="shared" ref="K87" si="71">$P$29</f>
        <v>541</v>
      </c>
      <c r="L87" s="28">
        <f>2*L86</f>
        <v>0.33333333333333331</v>
      </c>
      <c r="M87" s="32">
        <f t="shared" ref="M87:M89" si="72">L87*K87</f>
        <v>180.33333333333331</v>
      </c>
      <c r="N87" s="30"/>
      <c r="O87" s="31">
        <f t="shared" si="67"/>
        <v>181</v>
      </c>
      <c r="P87" s="274"/>
    </row>
    <row r="88" spans="1:16" s="82" customFormat="1" ht="42.75" hidden="1" customHeight="1">
      <c r="A88" s="25">
        <v>6</v>
      </c>
      <c r="B88" s="430" t="s">
        <v>143</v>
      </c>
      <c r="C88" s="430"/>
      <c r="D88" s="430"/>
      <c r="E88" s="430"/>
      <c r="F88" s="26" t="s">
        <v>142</v>
      </c>
      <c r="G88" s="27"/>
      <c r="H88" s="366" t="str">
        <f>$D$22</f>
        <v>CAMO PRINT</v>
      </c>
      <c r="I88" s="367"/>
      <c r="J88" s="94" t="s">
        <v>136</v>
      </c>
      <c r="K88" s="94">
        <f t="shared" si="65"/>
        <v>0</v>
      </c>
      <c r="L88" s="28">
        <f>L85</f>
        <v>8.3333333333333329E-2</v>
      </c>
      <c r="M88" s="32">
        <f t="shared" si="72"/>
        <v>0</v>
      </c>
      <c r="N88" s="30"/>
      <c r="O88" s="31">
        <f t="shared" si="67"/>
        <v>0</v>
      </c>
      <c r="P88" s="274"/>
    </row>
    <row r="89" spans="1:16" s="82" customFormat="1" ht="42.75" customHeight="1">
      <c r="A89" s="25">
        <f>A88</f>
        <v>6</v>
      </c>
      <c r="B89" s="439" t="str">
        <f>B88</f>
        <v>THÙNG CARTON 60CM (L) *40CM (W)* 30CM (H)</v>
      </c>
      <c r="C89" s="440"/>
      <c r="D89" s="440"/>
      <c r="E89" s="441"/>
      <c r="F89" s="26" t="s">
        <v>142</v>
      </c>
      <c r="G89" s="27"/>
      <c r="H89" s="366" t="str">
        <f>$D$29</f>
        <v>NAVY BLAZER</v>
      </c>
      <c r="I89" s="367"/>
      <c r="J89" s="94" t="s">
        <v>136</v>
      </c>
      <c r="K89" s="94">
        <f t="shared" ref="K89" si="73">$P$29</f>
        <v>541</v>
      </c>
      <c r="L89" s="28">
        <f>L88</f>
        <v>8.3333333333333329E-2</v>
      </c>
      <c r="M89" s="32">
        <f t="shared" si="72"/>
        <v>45.083333333333329</v>
      </c>
      <c r="N89" s="30"/>
      <c r="O89" s="31">
        <f t="shared" si="67"/>
        <v>46</v>
      </c>
      <c r="P89" s="274"/>
    </row>
    <row r="90" spans="1:16" s="82" customFormat="1" ht="32.4">
      <c r="A90" s="24"/>
      <c r="B90" s="173"/>
      <c r="C90" s="173"/>
      <c r="D90" s="173"/>
      <c r="E90" s="173"/>
      <c r="F90" s="168"/>
      <c r="G90" s="177"/>
      <c r="H90" s="169"/>
      <c r="I90" s="169"/>
      <c r="J90" s="178"/>
      <c r="K90" s="170"/>
      <c r="L90" s="171"/>
      <c r="M90" s="179"/>
      <c r="N90" s="180"/>
      <c r="O90" s="172"/>
      <c r="P90" s="276"/>
    </row>
    <row r="91" spans="1:16" s="59" customFormat="1" ht="31.95" customHeight="1">
      <c r="B91" s="56" t="s">
        <v>144</v>
      </c>
      <c r="C91" s="60"/>
      <c r="D91" s="60"/>
      <c r="E91" s="60"/>
      <c r="G91" s="61"/>
      <c r="J91" s="56" t="s">
        <v>145</v>
      </c>
      <c r="P91" s="269"/>
    </row>
    <row r="92" spans="1:16" s="184" customFormat="1" ht="56.4" customHeight="1">
      <c r="A92" s="184">
        <v>1</v>
      </c>
      <c r="B92" s="353" t="s">
        <v>741</v>
      </c>
      <c r="C92" s="10" t="s">
        <v>147</v>
      </c>
      <c r="D92" s="353"/>
      <c r="E92" s="10"/>
      <c r="F92" s="353"/>
      <c r="G92" s="83"/>
      <c r="H92" s="83"/>
      <c r="I92" s="83"/>
      <c r="J92" s="4"/>
      <c r="K92" s="6"/>
      <c r="L92" s="4"/>
      <c r="M92" s="4"/>
      <c r="N92" s="4"/>
      <c r="O92" s="4"/>
      <c r="P92" s="277"/>
    </row>
    <row r="93" spans="1:16" s="82" customFormat="1" ht="60.75" hidden="1" customHeight="1">
      <c r="A93" s="38"/>
      <c r="B93" s="431" t="s">
        <v>148</v>
      </c>
      <c r="C93" s="432"/>
      <c r="D93" s="432"/>
      <c r="E93" s="432"/>
      <c r="F93" s="432"/>
      <c r="G93" s="432"/>
      <c r="H93" s="432"/>
      <c r="I93" s="433"/>
      <c r="J93" s="37"/>
      <c r="K93" s="86"/>
      <c r="L93" s="37"/>
      <c r="M93" s="37"/>
      <c r="N93" s="37"/>
      <c r="O93" s="37"/>
      <c r="P93" s="278"/>
    </row>
    <row r="94" spans="1:16" s="82" customFormat="1" ht="36" hidden="1">
      <c r="A94" s="38"/>
      <c r="B94" s="135" t="s">
        <v>115</v>
      </c>
      <c r="C94" s="427" t="s">
        <v>149</v>
      </c>
      <c r="D94" s="428"/>
      <c r="E94" s="428"/>
      <c r="F94" s="428"/>
      <c r="G94" s="428"/>
      <c r="H94" s="428"/>
      <c r="I94" s="429"/>
      <c r="J94" s="37"/>
      <c r="K94" s="37"/>
      <c r="L94" s="37"/>
      <c r="M94" s="37"/>
      <c r="N94" s="37"/>
      <c r="O94" s="37"/>
      <c r="P94" s="278"/>
    </row>
    <row r="95" spans="1:16" s="82" customFormat="1" ht="89.4" hidden="1" customHeight="1">
      <c r="A95" s="38"/>
      <c r="B95" s="136" t="str">
        <f>$D$19</f>
        <v>CAMO PRINT</v>
      </c>
      <c r="C95" s="427" t="s">
        <v>150</v>
      </c>
      <c r="D95" s="428"/>
      <c r="E95" s="428"/>
      <c r="F95" s="428"/>
      <c r="G95" s="428"/>
      <c r="H95" s="428"/>
      <c r="I95" s="429"/>
      <c r="J95" s="37"/>
      <c r="K95" s="37"/>
      <c r="L95" s="37"/>
      <c r="M95" s="37"/>
      <c r="N95" s="37"/>
      <c r="P95" s="38"/>
    </row>
    <row r="96" spans="1:16" s="82" customFormat="1" ht="89.4" hidden="1" customHeight="1">
      <c r="A96" s="38"/>
      <c r="B96" s="136" t="str">
        <f>$D$29</f>
        <v>NAVY BLAZER</v>
      </c>
      <c r="C96" s="427" t="s">
        <v>150</v>
      </c>
      <c r="D96" s="428"/>
      <c r="E96" s="428"/>
      <c r="F96" s="428"/>
      <c r="G96" s="428"/>
      <c r="H96" s="428"/>
      <c r="I96" s="429"/>
      <c r="J96" s="37"/>
      <c r="K96" s="37"/>
      <c r="L96" s="37"/>
      <c r="M96" s="37"/>
      <c r="N96" s="37"/>
      <c r="P96" s="38"/>
    </row>
    <row r="97" spans="1:16" s="82" customFormat="1" ht="60.75" hidden="1" customHeight="1">
      <c r="A97" s="38"/>
      <c r="B97" s="424" t="s">
        <v>151</v>
      </c>
      <c r="C97" s="425"/>
      <c r="D97" s="425"/>
      <c r="E97" s="425"/>
      <c r="F97" s="425"/>
      <c r="G97" s="425"/>
      <c r="H97" s="425"/>
      <c r="I97" s="426"/>
      <c r="J97" s="37"/>
      <c r="K97" s="37"/>
      <c r="P97" s="38"/>
    </row>
    <row r="98" spans="1:16" s="88" customFormat="1" ht="60.75" hidden="1" customHeight="1">
      <c r="A98" s="87"/>
      <c r="B98" s="384"/>
      <c r="C98" s="385"/>
      <c r="D98" s="404" t="s">
        <v>79</v>
      </c>
      <c r="E98" s="405"/>
      <c r="F98" s="181" t="s">
        <v>80</v>
      </c>
      <c r="G98" s="181" t="s">
        <v>81</v>
      </c>
      <c r="H98" s="181" t="s">
        <v>82</v>
      </c>
      <c r="I98" s="181" t="s">
        <v>83</v>
      </c>
      <c r="J98" s="181" t="s">
        <v>84</v>
      </c>
      <c r="K98" s="181" t="s">
        <v>85</v>
      </c>
      <c r="L98" s="183" t="s">
        <v>152</v>
      </c>
      <c r="P98" s="87"/>
    </row>
    <row r="99" spans="1:16" s="48" customFormat="1" ht="85.5" hidden="1" customHeight="1">
      <c r="A99" s="49"/>
      <c r="B99" s="422" t="s">
        <v>153</v>
      </c>
      <c r="C99" s="423"/>
      <c r="D99" s="442" t="s">
        <v>154</v>
      </c>
      <c r="E99" s="443"/>
      <c r="F99" s="182" t="e">
        <f>#REF!</f>
        <v>#REF!</v>
      </c>
      <c r="G99" s="182" t="e">
        <f>#REF!</f>
        <v>#REF!</v>
      </c>
      <c r="H99" s="182" t="e">
        <f>#REF!</f>
        <v>#REF!</v>
      </c>
      <c r="I99" s="182" t="e">
        <f>#REF!</f>
        <v>#REF!</v>
      </c>
      <c r="J99" s="182" t="e">
        <f>#REF!</f>
        <v>#REF!</v>
      </c>
      <c r="K99" s="182" t="e">
        <f>#REF!</f>
        <v>#REF!</v>
      </c>
      <c r="L99" s="182" t="s">
        <v>155</v>
      </c>
      <c r="N99" s="88"/>
      <c r="O99" s="88"/>
      <c r="P99" s="87"/>
    </row>
    <row r="100" spans="1:16" s="48" customFormat="1" ht="85.5" hidden="1" customHeight="1">
      <c r="A100" s="49"/>
      <c r="B100" s="422" t="s">
        <v>156</v>
      </c>
      <c r="C100" s="423"/>
      <c r="D100" s="442" t="s">
        <v>157</v>
      </c>
      <c r="E100" s="443"/>
      <c r="F100" s="182" t="e">
        <f>#REF!</f>
        <v>#REF!</v>
      </c>
      <c r="G100" s="182" t="e">
        <f>#REF!</f>
        <v>#REF!</v>
      </c>
      <c r="H100" s="182" t="e">
        <f>#REF!</f>
        <v>#REF!</v>
      </c>
      <c r="I100" s="182" t="e">
        <f>#REF!</f>
        <v>#REF!</v>
      </c>
      <c r="J100" s="182" t="e">
        <f>#REF!</f>
        <v>#REF!</v>
      </c>
      <c r="K100" s="182" t="e">
        <f>#REF!</f>
        <v>#REF!</v>
      </c>
      <c r="L100" s="182" t="s">
        <v>155</v>
      </c>
      <c r="N100" s="88"/>
      <c r="O100" s="88"/>
      <c r="P100" s="87"/>
    </row>
    <row r="101" spans="1:16" s="186" customFormat="1" ht="50.1" customHeight="1">
      <c r="A101" s="186">
        <v>2</v>
      </c>
      <c r="B101" s="353" t="s">
        <v>742</v>
      </c>
      <c r="C101" s="10" t="s">
        <v>159</v>
      </c>
      <c r="D101" s="353"/>
      <c r="E101" s="10"/>
      <c r="F101" s="353"/>
      <c r="G101" s="83"/>
      <c r="H101" s="83"/>
      <c r="I101" s="83"/>
      <c r="J101" s="189"/>
      <c r="K101" s="190"/>
      <c r="L101" s="189"/>
      <c r="M101" s="189"/>
      <c r="N101" s="189"/>
      <c r="O101" s="189"/>
      <c r="P101" s="279"/>
    </row>
    <row r="102" spans="1:16" s="38" customFormat="1" ht="29.4" hidden="1">
      <c r="B102" s="34"/>
      <c r="C102" s="35"/>
      <c r="D102" s="34"/>
      <c r="E102" s="35"/>
      <c r="F102" s="34"/>
      <c r="G102" s="37"/>
      <c r="H102" s="37"/>
      <c r="I102" s="37"/>
      <c r="J102" s="37"/>
      <c r="K102" s="86"/>
      <c r="L102" s="37"/>
      <c r="M102" s="37"/>
      <c r="N102" s="37"/>
      <c r="O102" s="37"/>
      <c r="P102" s="278"/>
    </row>
    <row r="103" spans="1:16" s="38" customFormat="1" ht="39.6" hidden="1" customHeight="1">
      <c r="B103" s="431" t="s">
        <v>148</v>
      </c>
      <c r="C103" s="432"/>
      <c r="D103" s="432"/>
      <c r="E103" s="432"/>
      <c r="F103" s="432"/>
      <c r="G103" s="432"/>
      <c r="H103" s="432"/>
      <c r="I103" s="433"/>
      <c r="J103" s="37"/>
      <c r="K103" s="86"/>
      <c r="L103" s="37"/>
      <c r="M103" s="37"/>
      <c r="N103" s="37"/>
      <c r="O103" s="37"/>
      <c r="P103" s="278"/>
    </row>
    <row r="104" spans="1:16" s="38" customFormat="1" ht="39.6" hidden="1" customHeight="1">
      <c r="B104" s="135" t="s">
        <v>115</v>
      </c>
      <c r="C104" s="427" t="s">
        <v>149</v>
      </c>
      <c r="D104" s="428"/>
      <c r="E104" s="428"/>
      <c r="F104" s="428"/>
      <c r="G104" s="428"/>
      <c r="H104" s="428"/>
      <c r="I104" s="429"/>
      <c r="J104" s="37"/>
      <c r="K104" s="37"/>
      <c r="L104" s="37"/>
      <c r="M104" s="37"/>
      <c r="N104" s="37"/>
      <c r="O104" s="37"/>
      <c r="P104" s="278"/>
    </row>
    <row r="105" spans="1:16" s="38" customFormat="1" ht="36" hidden="1">
      <c r="B105" s="136" t="str">
        <f>$D$19</f>
        <v>CAMO PRINT</v>
      </c>
      <c r="C105" s="427" t="s">
        <v>150</v>
      </c>
      <c r="D105" s="428"/>
      <c r="E105" s="428"/>
      <c r="F105" s="428"/>
      <c r="G105" s="428"/>
      <c r="H105" s="428"/>
      <c r="I105" s="429"/>
      <c r="J105" s="37"/>
      <c r="K105" s="37"/>
      <c r="L105" s="37"/>
      <c r="M105" s="37"/>
      <c r="N105" s="37"/>
      <c r="O105" s="37"/>
      <c r="P105" s="278"/>
    </row>
    <row r="106" spans="1:16" s="38" customFormat="1" ht="39.6" hidden="1" customHeight="1">
      <c r="B106" s="136" t="str">
        <f>$D$29</f>
        <v>NAVY BLAZER</v>
      </c>
      <c r="C106" s="427" t="s">
        <v>150</v>
      </c>
      <c r="D106" s="428"/>
      <c r="E106" s="428"/>
      <c r="F106" s="428"/>
      <c r="G106" s="428"/>
      <c r="H106" s="428"/>
      <c r="I106" s="429"/>
      <c r="J106" s="37"/>
      <c r="K106" s="37"/>
      <c r="L106" s="37"/>
      <c r="M106" s="37"/>
      <c r="N106" s="37"/>
      <c r="O106" s="37"/>
      <c r="P106" s="278"/>
    </row>
    <row r="107" spans="1:16" s="38" customFormat="1" ht="42" hidden="1" customHeight="1">
      <c r="B107" s="424" t="s">
        <v>151</v>
      </c>
      <c r="C107" s="425"/>
      <c r="D107" s="425"/>
      <c r="E107" s="425"/>
      <c r="F107" s="425"/>
      <c r="G107" s="425"/>
      <c r="H107" s="425"/>
      <c r="I107" s="426"/>
      <c r="J107" s="37"/>
      <c r="K107" s="37"/>
      <c r="L107" s="381"/>
      <c r="M107" s="37"/>
      <c r="N107" s="37"/>
      <c r="O107" s="37"/>
      <c r="P107" s="278"/>
    </row>
    <row r="108" spans="1:16" s="38" customFormat="1" ht="27" hidden="1">
      <c r="B108" s="384"/>
      <c r="C108" s="385"/>
      <c r="D108" s="404" t="s">
        <v>79</v>
      </c>
      <c r="E108" s="405"/>
      <c r="F108" s="181" t="s">
        <v>80</v>
      </c>
      <c r="G108" s="181" t="s">
        <v>81</v>
      </c>
      <c r="H108" s="181" t="s">
        <v>82</v>
      </c>
      <c r="I108" s="181" t="s">
        <v>83</v>
      </c>
      <c r="J108" s="181" t="s">
        <v>84</v>
      </c>
      <c r="K108" s="181" t="s">
        <v>85</v>
      </c>
      <c r="L108" s="381"/>
      <c r="M108" s="37"/>
      <c r="N108" s="37"/>
      <c r="O108" s="37"/>
      <c r="P108" s="278"/>
    </row>
    <row r="109" spans="1:16" s="38" customFormat="1" ht="128.1" hidden="1" customHeight="1">
      <c r="B109" s="422" t="s">
        <v>160</v>
      </c>
      <c r="C109" s="423"/>
      <c r="D109" s="195" t="s">
        <v>161</v>
      </c>
      <c r="E109" s="196"/>
      <c r="F109" s="434" t="s">
        <v>150</v>
      </c>
      <c r="G109" s="435"/>
      <c r="H109" s="435"/>
      <c r="I109" s="435"/>
      <c r="J109" s="435"/>
      <c r="K109" s="436"/>
      <c r="L109" s="381"/>
      <c r="M109" s="37"/>
      <c r="N109" s="37"/>
      <c r="O109" s="37"/>
      <c r="P109" s="278"/>
    </row>
    <row r="110" spans="1:16" s="186" customFormat="1" ht="72" customHeight="1">
      <c r="A110" s="186">
        <v>3</v>
      </c>
      <c r="B110" s="187" t="s">
        <v>162</v>
      </c>
      <c r="C110" s="188" t="s">
        <v>163</v>
      </c>
      <c r="D110" s="187"/>
      <c r="E110" s="188"/>
      <c r="F110" s="187"/>
      <c r="G110" s="189"/>
      <c r="H110" s="189"/>
      <c r="I110" s="189"/>
      <c r="J110" s="189"/>
      <c r="K110" s="190"/>
      <c r="L110" s="381"/>
      <c r="M110" s="189"/>
      <c r="N110" s="189"/>
      <c r="O110" s="189"/>
      <c r="P110" s="279"/>
    </row>
    <row r="111" spans="1:16" s="82" customFormat="1" ht="34.5" customHeight="1">
      <c r="A111" s="38"/>
      <c r="B111" s="36" t="s">
        <v>115</v>
      </c>
      <c r="C111" s="419" t="s">
        <v>164</v>
      </c>
      <c r="D111" s="420"/>
      <c r="E111" s="420"/>
      <c r="F111" s="420"/>
      <c r="G111" s="420"/>
      <c r="H111" s="420"/>
      <c r="I111" s="421"/>
      <c r="J111" s="37"/>
      <c r="K111" s="37"/>
      <c r="L111" s="37"/>
      <c r="M111" s="37"/>
      <c r="N111" s="37"/>
      <c r="O111" s="37"/>
      <c r="P111" s="278"/>
    </row>
    <row r="112" spans="1:16" s="82" customFormat="1" ht="47.4" hidden="1" customHeight="1">
      <c r="A112" s="38"/>
      <c r="B112" s="95" t="str">
        <f>D22</f>
        <v>CAMO PRINT</v>
      </c>
      <c r="C112" s="416" t="s">
        <v>626</v>
      </c>
      <c r="D112" s="417"/>
      <c r="E112" s="417"/>
      <c r="F112" s="417"/>
      <c r="G112" s="417"/>
      <c r="H112" s="417"/>
      <c r="I112" s="418"/>
      <c r="J112" s="37"/>
      <c r="K112" s="37"/>
      <c r="L112" s="37"/>
      <c r="M112" s="37"/>
      <c r="N112" s="37"/>
      <c r="P112" s="38"/>
    </row>
    <row r="113" spans="1:16" s="82" customFormat="1" ht="47.4" customHeight="1">
      <c r="A113" s="38"/>
      <c r="B113" s="95" t="str">
        <f>D29</f>
        <v>NAVY BLAZER</v>
      </c>
      <c r="C113" s="448" t="s">
        <v>744</v>
      </c>
      <c r="D113" s="449"/>
      <c r="E113" s="449"/>
      <c r="F113" s="449"/>
      <c r="G113" s="449"/>
      <c r="H113" s="449"/>
      <c r="I113" s="450"/>
      <c r="J113" s="37"/>
      <c r="K113" s="37"/>
      <c r="L113" s="37"/>
      <c r="M113" s="37"/>
      <c r="N113" s="37"/>
      <c r="P113" s="38"/>
    </row>
    <row r="114" spans="1:16" s="18" customFormat="1" ht="32.4">
      <c r="B114" s="56" t="s">
        <v>165</v>
      </c>
      <c r="C114" s="33"/>
      <c r="D114" s="23"/>
      <c r="E114" s="23"/>
      <c r="G114" s="83"/>
      <c r="M114" s="85"/>
      <c r="N114" s="84"/>
      <c r="O114" s="84"/>
      <c r="P114" s="33"/>
    </row>
    <row r="115" spans="1:16" s="2" customFormat="1" ht="35.25" customHeight="1">
      <c r="A115" s="130">
        <v>1</v>
      </c>
      <c r="B115" s="131" t="s">
        <v>166</v>
      </c>
      <c r="C115" s="130"/>
      <c r="D115" s="130"/>
      <c r="G115" s="6"/>
      <c r="M115" s="115"/>
      <c r="N115" s="132"/>
      <c r="O115" s="132"/>
      <c r="P115" s="130"/>
    </row>
    <row r="116" spans="1:16" s="18" customFormat="1" ht="35.25" customHeight="1">
      <c r="A116" s="8">
        <v>2</v>
      </c>
      <c r="B116" s="133" t="s">
        <v>167</v>
      </c>
      <c r="C116" s="33"/>
      <c r="D116" s="33"/>
      <c r="G116" s="83"/>
      <c r="M116" s="85"/>
      <c r="N116" s="84"/>
      <c r="O116" s="84"/>
      <c r="P116" s="33"/>
    </row>
    <row r="117" spans="1:16" s="82" customFormat="1" ht="35.25" hidden="1" customHeight="1">
      <c r="A117" s="38" t="s">
        <v>168</v>
      </c>
      <c r="B117" s="96"/>
      <c r="C117" s="38"/>
      <c r="D117" s="38"/>
      <c r="G117" s="37"/>
      <c r="M117" s="64"/>
      <c r="N117" s="89"/>
      <c r="O117" s="89"/>
      <c r="P117" s="38"/>
    </row>
    <row r="118" spans="1:16" s="10" customFormat="1" ht="41.25" customHeight="1">
      <c r="A118" s="8"/>
      <c r="B118" s="90" t="s">
        <v>169</v>
      </c>
      <c r="C118" s="39" t="s">
        <v>80</v>
      </c>
      <c r="D118" s="39" t="s">
        <v>81</v>
      </c>
      <c r="E118" s="39" t="s">
        <v>82</v>
      </c>
      <c r="F118" s="39" t="s">
        <v>83</v>
      </c>
      <c r="G118" s="39" t="s">
        <v>84</v>
      </c>
      <c r="H118" s="39" t="s">
        <v>85</v>
      </c>
      <c r="I118" s="73"/>
      <c r="J118" s="91" t="s">
        <v>86</v>
      </c>
      <c r="L118" s="92"/>
      <c r="M118" s="93"/>
      <c r="N118" s="93"/>
      <c r="O118" s="92"/>
      <c r="P118" s="8"/>
    </row>
    <row r="119" spans="1:16" s="10" customFormat="1" ht="41.25" customHeight="1">
      <c r="A119" s="8"/>
      <c r="B119" s="90" t="s">
        <v>170</v>
      </c>
      <c r="C119" s="31">
        <f t="shared" ref="C119:H119" si="74">F37</f>
        <v>15</v>
      </c>
      <c r="D119" s="31">
        <f t="shared" si="74"/>
        <v>47</v>
      </c>
      <c r="E119" s="31">
        <f t="shared" si="74"/>
        <v>118</v>
      </c>
      <c r="F119" s="31">
        <f t="shared" si="74"/>
        <v>183</v>
      </c>
      <c r="G119" s="31">
        <f t="shared" si="74"/>
        <v>129</v>
      </c>
      <c r="H119" s="31">
        <f t="shared" si="74"/>
        <v>49</v>
      </c>
      <c r="I119" s="31"/>
      <c r="J119" s="31">
        <f>SUM(C119:I119)</f>
        <v>541</v>
      </c>
      <c r="L119" s="92"/>
      <c r="M119" s="93"/>
      <c r="N119" s="93"/>
      <c r="O119" s="92"/>
      <c r="P119" s="8"/>
    </row>
    <row r="120" spans="1:16" s="18" customFormat="1" ht="35.25" customHeight="1">
      <c r="A120" s="8">
        <v>2</v>
      </c>
      <c r="B120" s="133" t="s">
        <v>171</v>
      </c>
      <c r="C120" s="33"/>
      <c r="D120" s="33"/>
      <c r="G120" s="83"/>
      <c r="M120" s="85"/>
      <c r="N120" s="84"/>
      <c r="O120" s="84"/>
      <c r="P120" s="33"/>
    </row>
    <row r="121" spans="1:16" s="10" customFormat="1" ht="41.25" customHeight="1">
      <c r="A121" s="8"/>
      <c r="B121" s="90" t="s">
        <v>169</v>
      </c>
      <c r="C121" s="39" t="s">
        <v>80</v>
      </c>
      <c r="D121" s="39" t="s">
        <v>81</v>
      </c>
      <c r="E121" s="39" t="s">
        <v>82</v>
      </c>
      <c r="F121" s="39" t="s">
        <v>83</v>
      </c>
      <c r="G121" s="39" t="s">
        <v>84</v>
      </c>
      <c r="H121" s="39" t="s">
        <v>85</v>
      </c>
      <c r="I121" s="73"/>
      <c r="J121" s="91" t="s">
        <v>86</v>
      </c>
      <c r="L121" s="92"/>
      <c r="M121" s="93"/>
      <c r="N121" s="93"/>
      <c r="O121" s="92"/>
      <c r="P121" s="8"/>
    </row>
    <row r="122" spans="1:16" s="11" customFormat="1" ht="64.8">
      <c r="A122" s="44"/>
      <c r="B122" s="320" t="s">
        <v>660</v>
      </c>
      <c r="C122" s="321">
        <v>48</v>
      </c>
      <c r="D122" s="321">
        <v>48</v>
      </c>
      <c r="E122" s="321">
        <v>48.5</v>
      </c>
      <c r="F122" s="321">
        <v>48.5</v>
      </c>
      <c r="G122" s="321">
        <v>49</v>
      </c>
      <c r="H122" s="321">
        <v>49</v>
      </c>
      <c r="I122" s="73"/>
      <c r="J122" s="234"/>
      <c r="L122" s="235"/>
      <c r="M122" s="236"/>
      <c r="N122" s="236"/>
      <c r="O122" s="235"/>
      <c r="P122" s="44"/>
    </row>
    <row r="123" spans="1:16" s="11" customFormat="1" ht="32.4">
      <c r="A123" s="44"/>
      <c r="B123" s="249" t="s">
        <v>172</v>
      </c>
      <c r="C123" s="250">
        <f>C122*2.54</f>
        <v>121.92</v>
      </c>
      <c r="D123" s="250">
        <f t="shared" ref="D123:H123" si="75">D122*2.54</f>
        <v>121.92</v>
      </c>
      <c r="E123" s="250">
        <f t="shared" si="75"/>
        <v>123.19</v>
      </c>
      <c r="F123" s="250">
        <f t="shared" si="75"/>
        <v>123.19</v>
      </c>
      <c r="G123" s="250">
        <f t="shared" si="75"/>
        <v>124.46000000000001</v>
      </c>
      <c r="H123" s="250">
        <f t="shared" si="75"/>
        <v>124.46000000000001</v>
      </c>
      <c r="I123" s="73"/>
      <c r="J123" s="234"/>
      <c r="L123" s="235"/>
      <c r="M123" s="236"/>
      <c r="N123" s="236"/>
      <c r="O123" s="235"/>
      <c r="P123" s="44"/>
    </row>
    <row r="124" spans="1:16" s="11" customFormat="1" ht="64.8">
      <c r="A124" s="44"/>
      <c r="B124" s="320" t="s">
        <v>661</v>
      </c>
      <c r="C124" s="321">
        <v>22</v>
      </c>
      <c r="D124" s="321">
        <v>22.75</v>
      </c>
      <c r="E124" s="321">
        <v>23.5</v>
      </c>
      <c r="F124" s="321">
        <v>24.25</v>
      </c>
      <c r="G124" s="321">
        <v>25</v>
      </c>
      <c r="H124" s="321">
        <v>25.75</v>
      </c>
      <c r="I124" s="73"/>
      <c r="J124" s="234"/>
      <c r="L124" s="235"/>
      <c r="M124" s="236"/>
      <c r="N124" s="236"/>
      <c r="O124" s="235"/>
      <c r="P124" s="44"/>
    </row>
    <row r="125" spans="1:16" s="11" customFormat="1" ht="32.4">
      <c r="A125" s="44"/>
      <c r="B125" s="249" t="s">
        <v>172</v>
      </c>
      <c r="C125" s="250">
        <f>C124*2.54</f>
        <v>55.88</v>
      </c>
      <c r="D125" s="250">
        <f t="shared" ref="D125:H125" si="76">D124*2.54</f>
        <v>57.785000000000004</v>
      </c>
      <c r="E125" s="250">
        <f t="shared" si="76"/>
        <v>59.69</v>
      </c>
      <c r="F125" s="250">
        <f t="shared" si="76"/>
        <v>61.594999999999999</v>
      </c>
      <c r="G125" s="250">
        <f t="shared" si="76"/>
        <v>63.5</v>
      </c>
      <c r="H125" s="250">
        <f t="shared" si="76"/>
        <v>65.405000000000001</v>
      </c>
      <c r="I125" s="73"/>
      <c r="J125" s="234"/>
      <c r="L125" s="235"/>
      <c r="M125" s="236"/>
      <c r="N125" s="236"/>
      <c r="O125" s="235"/>
      <c r="P125" s="44"/>
    </row>
    <row r="126" spans="1:16" s="11" customFormat="1" ht="32.4">
      <c r="A126" s="44"/>
      <c r="B126" s="237" t="str">
        <f>D22</f>
        <v>CAMO PRINT</v>
      </c>
      <c r="C126" s="219">
        <f t="shared" ref="C126:H126" si="77">F22</f>
        <v>10</v>
      </c>
      <c r="D126" s="219">
        <f t="shared" si="77"/>
        <v>30</v>
      </c>
      <c r="E126" s="219">
        <f t="shared" si="77"/>
        <v>76</v>
      </c>
      <c r="F126" s="219">
        <f t="shared" si="77"/>
        <v>107</v>
      </c>
      <c r="G126" s="219">
        <f t="shared" si="77"/>
        <v>78</v>
      </c>
      <c r="H126" s="219">
        <f t="shared" si="77"/>
        <v>30</v>
      </c>
      <c r="I126" s="219"/>
      <c r="J126" s="219">
        <f>SUM(C126:I126)</f>
        <v>331</v>
      </c>
      <c r="L126" s="235"/>
      <c r="M126" s="236"/>
      <c r="N126" s="236"/>
      <c r="O126" s="235"/>
      <c r="P126" s="44"/>
    </row>
    <row r="127" spans="1:16" s="11" customFormat="1" ht="32.4">
      <c r="A127" s="44"/>
      <c r="B127" s="237" t="str">
        <f>D29</f>
        <v>NAVY BLAZER</v>
      </c>
      <c r="C127" s="219">
        <f t="shared" ref="C127:H127" si="78">F29</f>
        <v>15</v>
      </c>
      <c r="D127" s="219">
        <f t="shared" si="78"/>
        <v>47</v>
      </c>
      <c r="E127" s="219">
        <f t="shared" si="78"/>
        <v>118</v>
      </c>
      <c r="F127" s="219">
        <f t="shared" si="78"/>
        <v>183</v>
      </c>
      <c r="G127" s="219">
        <f t="shared" si="78"/>
        <v>129</v>
      </c>
      <c r="H127" s="219">
        <f t="shared" si="78"/>
        <v>49</v>
      </c>
      <c r="I127" s="219"/>
      <c r="J127" s="219">
        <f>SUM(C127:I127)</f>
        <v>541</v>
      </c>
      <c r="L127" s="235"/>
      <c r="M127" s="236"/>
      <c r="N127" s="236"/>
      <c r="O127" s="235"/>
      <c r="P127" s="44"/>
    </row>
    <row r="129" spans="2:2" ht="54">
      <c r="B129" s="281" t="s">
        <v>627</v>
      </c>
    </row>
    <row r="130" spans="2:2" ht="54">
      <c r="B130" s="229" t="s">
        <v>572</v>
      </c>
    </row>
    <row r="131" spans="2:2" ht="55.8" customHeight="1">
      <c r="B131" s="354" t="s">
        <v>743</v>
      </c>
    </row>
    <row r="132" spans="2:2" ht="55.8" customHeight="1"/>
  </sheetData>
  <autoFilter ref="A51:W89" xr:uid="{00000000-0001-0000-0000-000000000000}">
    <filterColumn colId="0" showButton="0"/>
    <filterColumn colId="1" showButton="0"/>
    <filterColumn colId="2" showButton="0"/>
    <filterColumn colId="3" showButton="0"/>
    <filterColumn colId="7" showButton="0">
      <filters blank="1">
        <filter val="MÀU VẢI"/>
        <filter val="NAVY BLAZER"/>
      </filters>
    </filterColumn>
  </autoFilter>
  <mergeCells count="131">
    <mergeCell ref="C111:I111"/>
    <mergeCell ref="C112:I112"/>
    <mergeCell ref="C113:I113"/>
    <mergeCell ref="B103:I103"/>
    <mergeCell ref="C104:I104"/>
    <mergeCell ref="C105:I105"/>
    <mergeCell ref="C106:I106"/>
    <mergeCell ref="B107:I107"/>
    <mergeCell ref="L107:L110"/>
    <mergeCell ref="B108:C108"/>
    <mergeCell ref="D108:E108"/>
    <mergeCell ref="B109:C109"/>
    <mergeCell ref="F109:K109"/>
    <mergeCell ref="B97:I97"/>
    <mergeCell ref="B98:C98"/>
    <mergeCell ref="D98:E98"/>
    <mergeCell ref="B99:C99"/>
    <mergeCell ref="D99:E99"/>
    <mergeCell ref="B100:C100"/>
    <mergeCell ref="D100:E100"/>
    <mergeCell ref="B89:E89"/>
    <mergeCell ref="H89:I89"/>
    <mergeCell ref="B93:I93"/>
    <mergeCell ref="C94:I94"/>
    <mergeCell ref="C95:I95"/>
    <mergeCell ref="C96:I96"/>
    <mergeCell ref="B86:E86"/>
    <mergeCell ref="H86:I86"/>
    <mergeCell ref="B87:E87"/>
    <mergeCell ref="H87:I87"/>
    <mergeCell ref="B88:E88"/>
    <mergeCell ref="H88:I88"/>
    <mergeCell ref="B83:E83"/>
    <mergeCell ref="H83:I83"/>
    <mergeCell ref="B84:E84"/>
    <mergeCell ref="H84:I84"/>
    <mergeCell ref="B85:E85"/>
    <mergeCell ref="H85:I85"/>
    <mergeCell ref="B80:E80"/>
    <mergeCell ref="H80:I80"/>
    <mergeCell ref="B81:E81"/>
    <mergeCell ref="H81:I81"/>
    <mergeCell ref="B82:E82"/>
    <mergeCell ref="H82:I82"/>
    <mergeCell ref="A77:E77"/>
    <mergeCell ref="H77:I77"/>
    <mergeCell ref="B78:E78"/>
    <mergeCell ref="H78:I78"/>
    <mergeCell ref="B79:E79"/>
    <mergeCell ref="H79:I79"/>
    <mergeCell ref="B73:E73"/>
    <mergeCell ref="H73:I73"/>
    <mergeCell ref="B74:E74"/>
    <mergeCell ref="H74:I74"/>
    <mergeCell ref="B75:E75"/>
    <mergeCell ref="H75:I75"/>
    <mergeCell ref="B70:E70"/>
    <mergeCell ref="H70:I70"/>
    <mergeCell ref="B71:E71"/>
    <mergeCell ref="H71:I71"/>
    <mergeCell ref="B72:E72"/>
    <mergeCell ref="H72:I72"/>
    <mergeCell ref="B67:E67"/>
    <mergeCell ref="H67:I67"/>
    <mergeCell ref="B68:E68"/>
    <mergeCell ref="H68:I68"/>
    <mergeCell ref="B69:E69"/>
    <mergeCell ref="H69:I69"/>
    <mergeCell ref="B64:E64"/>
    <mergeCell ref="H64:I64"/>
    <mergeCell ref="B65:E65"/>
    <mergeCell ref="H65:I65"/>
    <mergeCell ref="B66:E66"/>
    <mergeCell ref="H66:I66"/>
    <mergeCell ref="B61:E61"/>
    <mergeCell ref="H61:I61"/>
    <mergeCell ref="B62:E62"/>
    <mergeCell ref="H62:I62"/>
    <mergeCell ref="B63:E63"/>
    <mergeCell ref="H63:I63"/>
    <mergeCell ref="B58:E58"/>
    <mergeCell ref="H58:I58"/>
    <mergeCell ref="B59:E59"/>
    <mergeCell ref="H59:I59"/>
    <mergeCell ref="B60:E60"/>
    <mergeCell ref="H60:I60"/>
    <mergeCell ref="B55:E55"/>
    <mergeCell ref="H55:I55"/>
    <mergeCell ref="B56:E56"/>
    <mergeCell ref="H56:I56"/>
    <mergeCell ref="B57:E57"/>
    <mergeCell ref="H57:I57"/>
    <mergeCell ref="B52:E52"/>
    <mergeCell ref="H52:I52"/>
    <mergeCell ref="B53:E53"/>
    <mergeCell ref="H53:I53"/>
    <mergeCell ref="B54:E54"/>
    <mergeCell ref="H54:I54"/>
    <mergeCell ref="B48:C48"/>
    <mergeCell ref="N48:P48"/>
    <mergeCell ref="B49:C49"/>
    <mergeCell ref="N49:P49"/>
    <mergeCell ref="A51:E51"/>
    <mergeCell ref="H51:I51"/>
    <mergeCell ref="B43:C43"/>
    <mergeCell ref="N43:P43"/>
    <mergeCell ref="B44:C44"/>
    <mergeCell ref="N44:P44"/>
    <mergeCell ref="A45:P45"/>
    <mergeCell ref="B46:C46"/>
    <mergeCell ref="N46:P46"/>
    <mergeCell ref="B47:C47"/>
    <mergeCell ref="N47:P47"/>
    <mergeCell ref="A41:P41"/>
    <mergeCell ref="B42:C42"/>
    <mergeCell ref="N42:P42"/>
    <mergeCell ref="H5:M8"/>
    <mergeCell ref="D6:F6"/>
    <mergeCell ref="D11:F11"/>
    <mergeCell ref="L11:P11"/>
    <mergeCell ref="D12:E12"/>
    <mergeCell ref="B13:F13"/>
    <mergeCell ref="M1:N1"/>
    <mergeCell ref="O1:P1"/>
    <mergeCell ref="M2:N2"/>
    <mergeCell ref="O2:P2"/>
    <mergeCell ref="M3:N3"/>
    <mergeCell ref="O3:P3"/>
    <mergeCell ref="D39:P39"/>
    <mergeCell ref="A40:C40"/>
    <mergeCell ref="N40:P40"/>
  </mergeCells>
  <printOptions horizontalCentered="1"/>
  <pageMargins left="0.25" right="0" top="0.61388888888888904" bottom="0.75" header="0" footer="0"/>
  <pageSetup paperSize="9" scale="25" fitToHeight="0" orientation="portrait" r:id="rId1"/>
  <headerFooter>
    <oddHeader>&amp;L&amp;G&amp;R&amp;"Muli,Bold"&amp;42[CUTTING DOCKET]</oddHeader>
    <oddFooter>&amp;L&amp;"Euclid Circular A,Bold"&amp;18[UA]&amp;"-,Regular"&amp;11
&amp;G&amp;R&amp;G</oddFooter>
  </headerFooter>
  <rowBreaks count="1" manualBreakCount="1">
    <brk id="75" max="15"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6"/>
  <sheetViews>
    <sheetView view="pageBreakPreview" zoomScale="40" zoomScaleNormal="40" zoomScaleSheetLayoutView="40" zoomScalePageLayoutView="25" workbookViewId="0">
      <pane ySplit="5" topLeftCell="A8" activePane="bottomLeft" state="frozen"/>
      <selection pane="bottomLeft" activeCell="B19" sqref="B19:C19"/>
    </sheetView>
  </sheetViews>
  <sheetFormatPr defaultColWidth="9.109375" defaultRowHeight="24"/>
  <cols>
    <col min="1" max="1" width="57.5546875" style="106" customWidth="1"/>
    <col min="2" max="3" width="120.109375" style="107" customWidth="1"/>
    <col min="4" max="7" width="9.109375" style="107"/>
    <col min="8" max="8" width="19.88671875" style="107" bestFit="1" customWidth="1"/>
    <col min="9" max="16384" width="9.109375" style="107"/>
  </cols>
  <sheetData>
    <row r="1" spans="1:8" s="99" customFormat="1" ht="36">
      <c r="A1" s="98"/>
      <c r="B1" s="98"/>
      <c r="C1" s="98"/>
    </row>
    <row r="2" spans="1:8" s="99" customFormat="1" ht="37.5" customHeight="1">
      <c r="A2" s="98" t="str">
        <f>CAMO!$B$6</f>
        <v xml:space="preserve">JOB NUMBER:  </v>
      </c>
      <c r="B2" s="98" t="str">
        <f>CAMO!$D$6</f>
        <v>A15 SS25 G2735</v>
      </c>
      <c r="C2" s="98"/>
    </row>
    <row r="3" spans="1:8" s="99" customFormat="1" ht="37.5" customHeight="1">
      <c r="A3" s="97" t="str">
        <f>CAMO!$B$7</f>
        <v xml:space="preserve">STYLE NUMBER: </v>
      </c>
      <c r="B3" s="97" t="str">
        <f>CAMO!$D$7</f>
        <v>SS25CH002</v>
      </c>
      <c r="C3" s="97"/>
    </row>
    <row r="4" spans="1:8" s="99" customFormat="1" ht="39.75" customHeight="1">
      <c r="A4" s="97" t="str">
        <f>CAMO!$B$8</f>
        <v xml:space="preserve">STYLE NAME : </v>
      </c>
      <c r="B4" s="97" t="str">
        <f>CAMO!$D$8</f>
        <v>WASHED FULL ZIP HOODIE</v>
      </c>
      <c r="C4" s="97"/>
    </row>
    <row r="5" spans="1:8" s="99" customFormat="1" ht="54">
      <c r="A5" s="100"/>
      <c r="B5" s="223" t="str">
        <f>CAMO!A41</f>
        <v>CAMO PRINT</v>
      </c>
      <c r="C5" s="223" t="str">
        <f>CAMO!A45</f>
        <v>NAVY BLAZER</v>
      </c>
    </row>
    <row r="6" spans="1:8" s="102" customFormat="1" ht="71.25" customHeight="1">
      <c r="A6" s="101" t="s">
        <v>110</v>
      </c>
      <c r="B6" s="460" t="str">
        <f>CAMO!B42</f>
        <v xml:space="preserve">C2300708  - LIGHT BRUSH FLEECE 100%COTTON B/W Weight:530g/m2 </v>
      </c>
      <c r="C6" s="461"/>
    </row>
    <row r="7" spans="1:8" s="102" customFormat="1" ht="41.4">
      <c r="A7" s="103" t="s">
        <v>173</v>
      </c>
      <c r="B7" s="460" t="str">
        <f>CAMO!L12</f>
        <v>100% COTTON</v>
      </c>
      <c r="C7" s="461"/>
    </row>
    <row r="8" spans="1:8" s="102" customFormat="1" ht="212.25" customHeight="1">
      <c r="A8" s="104" t="str">
        <f>CAMO!D42</f>
        <v>VẢI CHÍNH</v>
      </c>
      <c r="B8" s="224"/>
      <c r="C8" s="224"/>
      <c r="H8" s="105"/>
    </row>
    <row r="9" spans="1:8" s="138" customFormat="1" ht="126" customHeight="1">
      <c r="A9" s="137" t="str">
        <f>CAMO!B43</f>
        <v>C2300246_RIB 2X2_96% COTTON 4% SPANDEX_500GSM</v>
      </c>
      <c r="B9" s="221" t="str">
        <f>$B$5</f>
        <v>CAMO PRINT</v>
      </c>
      <c r="C9" s="221" t="str">
        <f>$C$5</f>
        <v>NAVY BLAZER</v>
      </c>
    </row>
    <row r="10" spans="1:8" s="102" customFormat="1" ht="229.5" customHeight="1">
      <c r="A10" s="104" t="str">
        <f>CAMO!D47</f>
        <v>BO TAY/ LAI</v>
      </c>
      <c r="B10" s="224"/>
      <c r="C10" s="224"/>
      <c r="H10" s="141"/>
    </row>
    <row r="11" spans="1:8" s="138" customFormat="1" ht="168.6" customHeight="1">
      <c r="A11" s="137" t="str">
        <f>CAMO!B44</f>
        <v>C2202550 SINGLE JERSEY 100% COTTON 20S/2 CM, 190GSM , 56/58", CW: 142CM(C2305965)</v>
      </c>
      <c r="B11" s="221" t="str">
        <f>$B$5</f>
        <v>CAMO PRINT</v>
      </c>
      <c r="C11" s="221" t="str">
        <f>$C$5</f>
        <v>NAVY BLAZER</v>
      </c>
    </row>
    <row r="12" spans="1:8" s="102" customFormat="1" ht="180.6" customHeight="1">
      <c r="A12" s="104" t="str">
        <f>CAMO!D48</f>
        <v>VIỀN DÂY KÉO</v>
      </c>
      <c r="B12" s="224"/>
      <c r="C12" s="224"/>
      <c r="H12" s="141"/>
    </row>
    <row r="13" spans="1:8" s="138" customFormat="1" ht="101.4" customHeight="1">
      <c r="A13" s="137" t="str">
        <f>CAMO!B51</f>
        <v xml:space="preserve">CHỈ 40/2 MAY </v>
      </c>
      <c r="B13" s="221" t="str">
        <f>$B$5</f>
        <v>CAMO PRINT</v>
      </c>
      <c r="C13" s="221" t="str">
        <f>$C$5</f>
        <v>NAVY BLAZER</v>
      </c>
    </row>
    <row r="14" spans="1:8" s="102" customFormat="1" ht="143.25" customHeight="1">
      <c r="A14" s="104" t="s">
        <v>630</v>
      </c>
      <c r="B14" s="225" t="str">
        <f>CAMO!G51</f>
        <v>E20553</v>
      </c>
      <c r="C14" s="225" t="str">
        <f>CAMO!G52</f>
        <v>NA7850</v>
      </c>
    </row>
    <row r="15" spans="1:8" s="138" customFormat="1" ht="69.900000000000006" customHeight="1">
      <c r="A15" s="137" t="str">
        <f>CAMO!B54</f>
        <v>CHỈ 40/2 MAY NHÃN</v>
      </c>
      <c r="B15" s="221" t="str">
        <f>CAMO!F54</f>
        <v>NATURAL</v>
      </c>
      <c r="C15" s="221" t="str">
        <f>$C$5</f>
        <v>NAVY BLAZER</v>
      </c>
    </row>
    <row r="16" spans="1:8" s="102" customFormat="1" ht="160.5" customHeight="1">
      <c r="A16" s="104" t="s">
        <v>573</v>
      </c>
      <c r="B16" s="225" t="s">
        <v>612</v>
      </c>
      <c r="C16" s="225" t="s">
        <v>612</v>
      </c>
    </row>
    <row r="17" spans="1:3" s="138" customFormat="1" ht="102.6" customHeight="1">
      <c r="A17" s="137" t="str">
        <f>CAMO!B55</f>
        <v>CHỈ 40/2 MAY TAPE</v>
      </c>
      <c r="B17" s="221" t="str">
        <f>CAMO!$F$65</f>
        <v>SLATE GREEN 16-0713 TCX</v>
      </c>
      <c r="C17" s="221" t="str">
        <f>C5</f>
        <v>NAVY BLAZER</v>
      </c>
    </row>
    <row r="18" spans="1:3" s="102" customFormat="1" ht="125.4" customHeight="1">
      <c r="A18" s="104"/>
      <c r="B18" s="225" t="str">
        <f>CAMO!G55</f>
        <v>BE8245</v>
      </c>
      <c r="C18" s="104" t="s">
        <v>611</v>
      </c>
    </row>
    <row r="19" spans="1:3" s="138" customFormat="1" ht="84.9" customHeight="1">
      <c r="A19" s="137" t="str">
        <f>CAMO!B58</f>
        <v>NHÃN CHÍNH ML03</v>
      </c>
      <c r="B19" s="456" t="str">
        <f>CAMO!F59</f>
        <v>WHITE</v>
      </c>
      <c r="C19" s="456"/>
    </row>
    <row r="20" spans="1:3" s="102" customFormat="1" ht="182.4" customHeight="1">
      <c r="A20" s="175" t="s">
        <v>174</v>
      </c>
      <c r="B20" s="457"/>
      <c r="C20" s="457"/>
    </row>
    <row r="21" spans="1:3" s="138" customFormat="1" ht="124.2" customHeight="1">
      <c r="A21" s="137" t="str">
        <f>CAMO!B59</f>
        <v>NHÃN THÀNH PHẦN 100% COTTON ALD-COO-682</v>
      </c>
      <c r="B21" s="456" t="str">
        <f>CAMO!F59</f>
        <v>WHITE</v>
      </c>
      <c r="C21" s="456"/>
    </row>
    <row r="22" spans="1:3" s="102" customFormat="1" ht="187.5" customHeight="1">
      <c r="A22" s="175" t="s">
        <v>175</v>
      </c>
      <c r="B22" s="457"/>
      <c r="C22" s="457"/>
    </row>
    <row r="23" spans="1:3" s="102" customFormat="1" ht="109.8" customHeight="1">
      <c r="A23" s="101" t="str">
        <f>CAMO!B61</f>
        <v>NHÃN SƯỜN NGOÀI  ALD-ML02</v>
      </c>
      <c r="B23" s="452" t="str">
        <f>CAMO!F79</f>
        <v>WHITE</v>
      </c>
      <c r="C23" s="453"/>
    </row>
    <row r="24" spans="1:3" s="102" customFormat="1" ht="140.4" customHeight="1">
      <c r="A24" s="192" t="s">
        <v>176</v>
      </c>
      <c r="B24" s="454"/>
      <c r="C24" s="455"/>
    </row>
    <row r="25" spans="1:3" s="102" customFormat="1" ht="135.6" customHeight="1">
      <c r="A25" s="137" t="str">
        <f>CAMO!B64</f>
        <v>DÂY LUỒN TRÒN 5MM 100% COTTON ĐẦU TIP NHỰA 1.5CM TẠI NÓN</v>
      </c>
      <c r="B25" s="221" t="str">
        <f>CAMO!$F$63</f>
        <v>SLATE GREEN 16-0713 TCX</v>
      </c>
      <c r="C25" s="221" t="str">
        <f>$C$5</f>
        <v>NAVY BLAZER</v>
      </c>
    </row>
    <row r="26" spans="1:3" s="102" customFormat="1" ht="133.5" customHeight="1">
      <c r="A26" s="176" t="s">
        <v>177</v>
      </c>
      <c r="B26" s="222"/>
      <c r="C26" s="222"/>
    </row>
    <row r="27" spans="1:3" s="102" customFormat="1" ht="71.400000000000006" customHeight="1">
      <c r="A27" s="137" t="str">
        <f>CAMO!B66</f>
        <v>DÂY TAPE XƯƠNG CÁ 1CM</v>
      </c>
      <c r="B27" s="221" t="str">
        <f>B25</f>
        <v>SLATE GREEN 16-0713 TCX</v>
      </c>
      <c r="C27" s="221" t="str">
        <f>$C$5</f>
        <v>NAVY BLAZER</v>
      </c>
    </row>
    <row r="28" spans="1:3" s="102" customFormat="1" ht="147.6" customHeight="1">
      <c r="A28" s="176" t="s">
        <v>178</v>
      </c>
      <c r="B28" s="222"/>
      <c r="C28" s="222"/>
    </row>
    <row r="29" spans="1:3" s="102" customFormat="1" ht="156" customHeight="1">
      <c r="A29" s="137" t="str">
        <f>CAMO!B67</f>
        <v>DÂY KÉO KIM LOẠI RĂNG 5 MÀU GOLD MỞ 2 ĐẦU , ĐẦU DA8L</v>
      </c>
      <c r="B29" s="221" t="str">
        <f>$B$5</f>
        <v>CAMO PRINT</v>
      </c>
      <c r="C29" s="221" t="str">
        <f>$C$5</f>
        <v>NAVY BLAZER</v>
      </c>
    </row>
    <row r="30" spans="1:3" s="102" customFormat="1" ht="156" customHeight="1">
      <c r="A30" s="176" t="s">
        <v>179</v>
      </c>
      <c r="B30" s="226" t="str">
        <f>CAMO!G67</f>
        <v>CODE: 886</v>
      </c>
      <c r="C30" s="226" t="str">
        <f>CAMO!G68</f>
        <v>CODE: 960</v>
      </c>
    </row>
    <row r="31" spans="1:3" s="102" customFormat="1" ht="74.25" hidden="1" customHeight="1">
      <c r="A31" s="137" t="str">
        <f>CAMO!B68</f>
        <v>DÂY KÉO KIM LOẠI RĂNG 5 MÀU GOLD MỞ 2 ĐẦU , ĐẦU DA8L</v>
      </c>
      <c r="B31" s="221" t="str">
        <f>CAMO!F68</f>
        <v>NAVY BLAZER</v>
      </c>
      <c r="C31" s="221"/>
    </row>
    <row r="32" spans="1:3" s="102" customFormat="1" ht="150.9" hidden="1" customHeight="1">
      <c r="A32" s="176" t="s">
        <v>180</v>
      </c>
      <c r="B32" s="222"/>
      <c r="C32" s="222"/>
    </row>
    <row r="33" spans="1:6" s="102" customFormat="1" ht="85.95" hidden="1" customHeight="1">
      <c r="A33" s="101" t="e">
        <f>CAMO!#REF!</f>
        <v>#REF!</v>
      </c>
      <c r="B33" s="70" t="e">
        <f>CAMO!#REF!</f>
        <v>#REF!</v>
      </c>
      <c r="C33" s="70" t="e">
        <f>CAMO!#REF!</f>
        <v>#REF!</v>
      </c>
    </row>
    <row r="34" spans="1:6" s="102" customFormat="1" ht="184.95" hidden="1" customHeight="1">
      <c r="B34" s="114" t="s">
        <v>181</v>
      </c>
      <c r="C34" s="114" t="s">
        <v>181</v>
      </c>
    </row>
    <row r="35" spans="1:6" s="102" customFormat="1" ht="64.8">
      <c r="A35" s="137" t="str">
        <f>CAMO!B69</f>
        <v xml:space="preserve">MẮT CÁO  13MM -EY-GOLD1 21L </v>
      </c>
      <c r="B35" s="253" t="str">
        <f>CAMO!F69</f>
        <v>ANTIQUE BRASS</v>
      </c>
      <c r="C35" s="254" t="str">
        <f>CAMO!F70</f>
        <v>ANTIQUE GOLD</v>
      </c>
    </row>
    <row r="36" spans="1:6" s="102" customFormat="1" ht="172.5" customHeight="1">
      <c r="A36" s="176" t="s">
        <v>182</v>
      </c>
      <c r="B36" s="462"/>
      <c r="C36" s="463"/>
    </row>
    <row r="37" spans="1:6" s="102" customFormat="1" ht="59.25" customHeight="1">
      <c r="A37" s="137" t="str">
        <f>CAMO!B71</f>
        <v>ĐINH RIVET 10MM</v>
      </c>
      <c r="B37" s="464" t="str">
        <f>CAMO!F71</f>
        <v>GOLDEN</v>
      </c>
      <c r="C37" s="465"/>
    </row>
    <row r="38" spans="1:6" s="102" customFormat="1" ht="136.5" customHeight="1">
      <c r="A38" s="176" t="s">
        <v>183</v>
      </c>
      <c r="B38" s="462"/>
      <c r="C38" s="463"/>
    </row>
    <row r="39" spans="1:6" s="102" customFormat="1" ht="147.6" customHeight="1">
      <c r="A39" s="137" t="str">
        <f>CAMO!B73</f>
        <v xml:space="preserve"> NHÃN DA TRANG TRÍ ALD-PLT-0330 19MM X 45MM</v>
      </c>
      <c r="B39" s="221" t="str">
        <f>CAMO!F73</f>
        <v>BROWN LEATHER/ANTI. BRASS BRUSH NYLON PLATE</v>
      </c>
      <c r="C39" s="221" t="str">
        <f>CAMO!F74</f>
        <v>NAVY BLAZER LEATHER/SHINY GOLD PLATE</v>
      </c>
      <c r="F39" s="102" t="str">
        <f>UPPER(C39)</f>
        <v>NAVY BLAZER LEATHER/SHINY GOLD PLATE</v>
      </c>
    </row>
    <row r="40" spans="1:6" s="102" customFormat="1" ht="152.4" customHeight="1">
      <c r="A40" s="176" t="s">
        <v>184</v>
      </c>
      <c r="B40" s="226" t="e" vm="1">
        <v>#VALUE!</v>
      </c>
      <c r="C40" s="226" t="e" vm="1">
        <v>#VALUE!</v>
      </c>
    </row>
    <row r="41" spans="1:6" s="102" customFormat="1" ht="107.4" customHeight="1">
      <c r="A41" s="101" t="str">
        <f>CAMO!B77</f>
        <v>THẺ BÀI ALD ALD-T06P</v>
      </c>
      <c r="B41" s="452" t="str">
        <f>CAMO!F77</f>
        <v>WHITE</v>
      </c>
      <c r="C41" s="453"/>
    </row>
    <row r="42" spans="1:6" s="102" customFormat="1" ht="225.6" customHeight="1">
      <c r="A42" s="104"/>
      <c r="B42" s="458" t="e" vm="2">
        <v>#VALUE!</v>
      </c>
      <c r="C42" s="459"/>
    </row>
    <row r="43" spans="1:6" s="102" customFormat="1" ht="107.4" customHeight="1">
      <c r="A43" s="101" t="str">
        <f>CAMO!B79</f>
        <v>UPC STICKER 3" X 2"</v>
      </c>
      <c r="B43" s="452" t="str">
        <f>CAMO!F79</f>
        <v>WHITE</v>
      </c>
      <c r="C43" s="453"/>
    </row>
    <row r="44" spans="1:6" s="102" customFormat="1" ht="159" customHeight="1">
      <c r="A44" s="104"/>
      <c r="B44" s="458" t="e" vm="3">
        <v>#VALUE!</v>
      </c>
      <c r="C44" s="459"/>
    </row>
    <row r="45" spans="1:6" s="102" customFormat="1" ht="169.5" customHeight="1">
      <c r="A45" s="101" t="str">
        <f>CAMO!B81</f>
        <v>BAO ALD Branded Polybag - 15" X 18" (RECYLCED)
CODE: ALD PB02-R</v>
      </c>
      <c r="B45" s="452" t="s">
        <v>139</v>
      </c>
      <c r="C45" s="453"/>
    </row>
    <row r="46" spans="1:6" s="102" customFormat="1" ht="190.8" customHeight="1">
      <c r="A46" s="104"/>
      <c r="B46" s="458" t="e" vm="4">
        <v>#VALUE!</v>
      </c>
      <c r="C46" s="459"/>
    </row>
    <row r="47" spans="1:6" s="102" customFormat="1" ht="130.80000000000001" customHeight="1">
      <c r="A47" s="174" t="str">
        <f>CAMO!B87 &amp;" &amp; "&amp; CAMO!B85</f>
        <v>THÙNG CARTON 60CM (L) *40CM (W)* 30CM (H) &amp; TẤM LÓT THÙNG</v>
      </c>
      <c r="B47" s="452" t="str">
        <f>CAMO!F87</f>
        <v>NATURAL</v>
      </c>
      <c r="C47" s="453"/>
    </row>
    <row r="48" spans="1:6" s="102" customFormat="1" ht="132.6" customHeight="1">
      <c r="A48" s="104"/>
      <c r="B48" s="458" t="e" vm="5">
        <v>#VALUE!</v>
      </c>
      <c r="C48" s="459"/>
    </row>
    <row r="72" spans="16:16">
      <c r="P72" s="451"/>
    </row>
    <row r="73" spans="16:16">
      <c r="P73" s="451"/>
    </row>
    <row r="74" spans="16:16">
      <c r="P74" s="451"/>
    </row>
    <row r="75" spans="16:16">
      <c r="P75" s="451"/>
    </row>
    <row r="76" spans="16:16">
      <c r="P76" s="451"/>
    </row>
    <row r="77" spans="16:16">
      <c r="P77" s="451"/>
    </row>
    <row r="78" spans="16:16">
      <c r="P78" s="451"/>
    </row>
    <row r="79" spans="16:16">
      <c r="P79" s="451"/>
    </row>
    <row r="80" spans="16:16">
      <c r="P80" s="451"/>
    </row>
    <row r="81" spans="16:16">
      <c r="P81" s="451"/>
    </row>
    <row r="82" spans="16:16">
      <c r="P82" s="451"/>
    </row>
    <row r="106" spans="2:3">
      <c r="B106" s="166"/>
      <c r="C106" s="166"/>
    </row>
  </sheetData>
  <mergeCells count="20">
    <mergeCell ref="B6:C6"/>
    <mergeCell ref="B7:C7"/>
    <mergeCell ref="B45:C45"/>
    <mergeCell ref="B43:C43"/>
    <mergeCell ref="B44:C44"/>
    <mergeCell ref="B41:C41"/>
    <mergeCell ref="B42:C42"/>
    <mergeCell ref="B36:C36"/>
    <mergeCell ref="B37:C37"/>
    <mergeCell ref="B38:C38"/>
    <mergeCell ref="P72:P82"/>
    <mergeCell ref="B23:C23"/>
    <mergeCell ref="B24:C24"/>
    <mergeCell ref="B19:C19"/>
    <mergeCell ref="B20:C20"/>
    <mergeCell ref="B21:C21"/>
    <mergeCell ref="B22:C22"/>
    <mergeCell ref="B46:C46"/>
    <mergeCell ref="B47:C47"/>
    <mergeCell ref="B48:C48"/>
  </mergeCells>
  <printOptions horizontalCentered="1"/>
  <pageMargins left="0.25" right="0" top="0.60416666666666696" bottom="0.75" header="0" footer="0"/>
  <pageSetup paperSize="9" scale="33" fitToHeight="0" orientation="portrait" r:id="rId1"/>
  <headerFooter>
    <oddHeader>&amp;L&amp;G&amp;R&amp;"Muli,Bold"&amp;42[TRIMS CARD]</oddHeader>
    <oddFooter>&amp;L&amp;"Euclid Circular A SemiBold,Bold"&amp;28[UA]
&amp;G&amp;R&amp;G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490C8-8627-4787-9023-2E416676528E}">
  <sheetPr>
    <pageSetUpPr fitToPage="1"/>
  </sheetPr>
  <dimension ref="A1:W62"/>
  <sheetViews>
    <sheetView view="pageBreakPreview" topLeftCell="A32" zoomScale="55" zoomScaleNormal="55" zoomScaleSheetLayoutView="55" workbookViewId="0">
      <selection activeCell="AF45" sqref="AF45"/>
    </sheetView>
  </sheetViews>
  <sheetFormatPr defaultColWidth="9.109375" defaultRowHeight="25.8"/>
  <cols>
    <col min="1" max="7" width="9.109375" style="191"/>
    <col min="8" max="18" width="10.6640625" style="191" customWidth="1"/>
    <col min="19" max="19" width="16.88671875" style="191" customWidth="1"/>
    <col min="20" max="16384" width="9.109375" style="191"/>
  </cols>
  <sheetData>
    <row r="1" spans="1:23" s="193" customFormat="1" ht="47.1" customHeight="1">
      <c r="A1" s="466" t="s">
        <v>185</v>
      </c>
      <c r="B1" s="466"/>
      <c r="C1" s="466"/>
      <c r="D1" s="466"/>
      <c r="E1" s="466"/>
      <c r="F1" s="466"/>
      <c r="G1" s="466"/>
      <c r="H1" s="466"/>
      <c r="I1" s="466"/>
      <c r="J1" s="466"/>
      <c r="K1" s="466"/>
      <c r="L1" s="466"/>
      <c r="M1" s="466"/>
      <c r="N1" s="466"/>
      <c r="O1" s="466"/>
      <c r="P1" s="466"/>
      <c r="Q1" s="466"/>
      <c r="R1" s="466"/>
      <c r="S1" s="466"/>
      <c r="T1" s="466"/>
      <c r="U1" s="466"/>
      <c r="V1" s="466"/>
      <c r="W1" s="466"/>
    </row>
    <row r="2" spans="1:23" ht="46.5" customHeight="1">
      <c r="A2" s="191" t="s">
        <v>186</v>
      </c>
      <c r="H2" s="467"/>
      <c r="I2" s="467"/>
      <c r="J2" s="467"/>
      <c r="K2" s="467"/>
      <c r="L2" s="467"/>
      <c r="M2" s="467"/>
      <c r="N2" s="467"/>
      <c r="O2" s="467"/>
      <c r="P2" s="467"/>
      <c r="Q2" s="467"/>
      <c r="R2" s="467"/>
    </row>
    <row r="3" spans="1:23" s="198" customFormat="1" ht="46.5" customHeight="1">
      <c r="A3" s="198" t="s">
        <v>187</v>
      </c>
      <c r="H3" s="197"/>
      <c r="I3" s="197"/>
      <c r="J3" s="197"/>
      <c r="K3" s="197"/>
      <c r="L3" s="197"/>
      <c r="M3" s="197"/>
      <c r="N3" s="197"/>
      <c r="O3" s="197"/>
      <c r="P3" s="197"/>
      <c r="Q3" s="197"/>
      <c r="R3" s="197"/>
    </row>
    <row r="4" spans="1:23" s="202" customFormat="1" ht="37.5" customHeight="1">
      <c r="A4" s="203" t="s">
        <v>188</v>
      </c>
      <c r="B4" s="203"/>
      <c r="C4" s="203"/>
      <c r="D4" s="203"/>
      <c r="E4" s="203"/>
      <c r="F4" s="203"/>
      <c r="G4" s="203"/>
      <c r="H4" s="204"/>
      <c r="I4" s="204"/>
      <c r="J4" s="204"/>
      <c r="K4" s="204"/>
      <c r="L4" s="204"/>
      <c r="M4" s="204"/>
      <c r="N4" s="204"/>
      <c r="O4" s="204"/>
      <c r="P4" s="204"/>
      <c r="Q4" s="204"/>
      <c r="R4" s="204"/>
      <c r="S4" s="203"/>
    </row>
    <row r="5" spans="1:23" s="202" customFormat="1" ht="37.5" customHeight="1">
      <c r="A5" s="203" t="s">
        <v>189</v>
      </c>
      <c r="B5" s="203"/>
      <c r="C5" s="203"/>
      <c r="D5" s="203"/>
      <c r="E5" s="203"/>
      <c r="F5" s="203"/>
      <c r="G5" s="203"/>
      <c r="H5" s="204"/>
      <c r="I5" s="204"/>
      <c r="J5" s="204"/>
      <c r="K5" s="204"/>
      <c r="L5" s="204"/>
      <c r="M5" s="204"/>
      <c r="N5" s="204"/>
      <c r="O5" s="204"/>
      <c r="P5" s="204"/>
      <c r="Q5" s="204"/>
      <c r="R5" s="204"/>
      <c r="S5" s="203"/>
    </row>
    <row r="6" spans="1:23" s="198" customFormat="1" ht="46.5" customHeight="1">
      <c r="A6" s="198" t="s">
        <v>190</v>
      </c>
      <c r="H6" s="197"/>
      <c r="I6" s="197"/>
      <c r="J6" s="197"/>
      <c r="K6" s="197"/>
      <c r="L6" s="197"/>
      <c r="M6" s="197"/>
      <c r="N6" s="197"/>
      <c r="O6" s="197"/>
      <c r="P6" s="197"/>
      <c r="Q6" s="197"/>
      <c r="R6" s="197"/>
    </row>
    <row r="7" spans="1:23" s="200" customFormat="1" ht="34.5" customHeight="1">
      <c r="A7" s="200" t="s">
        <v>191</v>
      </c>
      <c r="H7" s="201"/>
      <c r="I7" s="201"/>
      <c r="J7" s="201"/>
      <c r="K7" s="201"/>
      <c r="L7" s="201"/>
      <c r="M7" s="201"/>
      <c r="N7" s="201"/>
      <c r="O7" s="201"/>
      <c r="P7" s="201"/>
      <c r="Q7" s="201"/>
      <c r="R7" s="201"/>
    </row>
    <row r="8" spans="1:23" s="198" customFormat="1" ht="46.5" customHeight="1">
      <c r="A8" s="198" t="s">
        <v>192</v>
      </c>
      <c r="H8" s="197"/>
      <c r="I8" s="197"/>
      <c r="J8" s="197"/>
      <c r="K8" s="197"/>
      <c r="L8" s="197"/>
      <c r="M8" s="197"/>
      <c r="N8" s="197"/>
      <c r="O8" s="197"/>
      <c r="P8" s="197"/>
      <c r="Q8" s="197"/>
      <c r="R8" s="197"/>
    </row>
    <row r="9" spans="1:23" s="200" customFormat="1" ht="34.5" customHeight="1">
      <c r="A9" s="200" t="s">
        <v>193</v>
      </c>
      <c r="H9" s="201"/>
      <c r="I9" s="201"/>
      <c r="J9" s="201"/>
      <c r="K9" s="201"/>
      <c r="L9" s="201"/>
      <c r="M9" s="201"/>
      <c r="N9" s="201"/>
      <c r="O9" s="201"/>
      <c r="P9" s="201"/>
      <c r="Q9" s="201"/>
      <c r="R9" s="201"/>
    </row>
    <row r="10" spans="1:23" s="198" customFormat="1" ht="46.5" customHeight="1">
      <c r="A10" s="198" t="s">
        <v>194</v>
      </c>
      <c r="H10" s="197"/>
      <c r="I10" s="197"/>
      <c r="J10" s="197"/>
      <c r="K10" s="197"/>
      <c r="L10" s="197"/>
      <c r="M10" s="197"/>
      <c r="N10" s="197"/>
      <c r="O10" s="197"/>
      <c r="P10" s="197"/>
      <c r="Q10" s="197"/>
      <c r="R10" s="197"/>
    </row>
    <row r="11" spans="1:23" s="200" customFormat="1" ht="34.5" customHeight="1">
      <c r="A11" s="200" t="s">
        <v>195</v>
      </c>
      <c r="H11" s="201"/>
      <c r="I11" s="201"/>
      <c r="J11" s="201"/>
      <c r="K11" s="201"/>
      <c r="L11" s="201"/>
      <c r="M11" s="201"/>
      <c r="N11" s="201"/>
      <c r="O11" s="201"/>
      <c r="P11" s="201"/>
      <c r="Q11" s="201"/>
      <c r="R11" s="201"/>
    </row>
    <row r="12" spans="1:23" s="198" customFormat="1" ht="46.5" customHeight="1">
      <c r="A12" s="198" t="s">
        <v>196</v>
      </c>
      <c r="H12" s="197"/>
      <c r="I12" s="197"/>
      <c r="J12" s="197"/>
      <c r="K12" s="197"/>
      <c r="L12" s="197"/>
      <c r="M12" s="197"/>
      <c r="N12" s="197"/>
      <c r="O12" s="197"/>
      <c r="P12" s="197"/>
      <c r="Q12" s="197"/>
      <c r="R12" s="197"/>
    </row>
    <row r="13" spans="1:23" s="200" customFormat="1" ht="44.4" customHeight="1">
      <c r="A13" s="200" t="s">
        <v>197</v>
      </c>
      <c r="H13" s="201"/>
      <c r="I13" s="201"/>
      <c r="J13" s="201"/>
      <c r="K13" s="201"/>
      <c r="L13" s="201"/>
      <c r="M13" s="201"/>
      <c r="N13" s="201"/>
      <c r="O13" s="201"/>
      <c r="P13" s="201"/>
      <c r="Q13" s="201"/>
      <c r="R13" s="201"/>
    </row>
    <row r="14" spans="1:23" s="198" customFormat="1" ht="46.5" customHeight="1">
      <c r="A14" s="198" t="s">
        <v>198</v>
      </c>
      <c r="H14" s="197"/>
      <c r="I14" s="197"/>
      <c r="J14" s="197"/>
      <c r="K14" s="197"/>
      <c r="L14" s="197"/>
      <c r="M14" s="197"/>
      <c r="N14" s="197"/>
      <c r="O14" s="197"/>
      <c r="P14" s="197"/>
      <c r="Q14" s="197"/>
      <c r="R14" s="197"/>
    </row>
    <row r="15" spans="1:23" s="200" customFormat="1" ht="44.4" customHeight="1">
      <c r="A15" s="200" t="s">
        <v>199</v>
      </c>
      <c r="H15" s="201"/>
      <c r="I15" s="201"/>
      <c r="J15" s="201"/>
      <c r="K15" s="201"/>
      <c r="L15" s="201"/>
      <c r="M15" s="201"/>
      <c r="N15" s="201"/>
      <c r="O15" s="201"/>
      <c r="P15" s="201"/>
      <c r="Q15" s="201"/>
      <c r="R15" s="201"/>
    </row>
    <row r="16" spans="1:23" s="198" customFormat="1" ht="46.5" customHeight="1">
      <c r="A16" s="198" t="s">
        <v>200</v>
      </c>
      <c r="H16" s="197"/>
      <c r="I16" s="197"/>
      <c r="J16" s="197"/>
      <c r="K16" s="197"/>
      <c r="L16" s="197"/>
      <c r="M16" s="197"/>
      <c r="N16" s="197"/>
      <c r="O16" s="197"/>
      <c r="P16" s="197"/>
      <c r="Q16" s="197"/>
      <c r="R16" s="197"/>
    </row>
    <row r="17" spans="1:18" s="200" customFormat="1" ht="44.4" customHeight="1">
      <c r="A17" s="200" t="s">
        <v>201</v>
      </c>
      <c r="H17" s="201"/>
      <c r="I17" s="201"/>
      <c r="J17" s="201"/>
      <c r="K17" s="201"/>
      <c r="L17" s="201"/>
      <c r="M17" s="201"/>
      <c r="N17" s="201"/>
      <c r="O17" s="201"/>
      <c r="P17" s="201"/>
      <c r="Q17" s="201"/>
      <c r="R17" s="201"/>
    </row>
    <row r="18" spans="1:18" s="198" customFormat="1" ht="46.5" customHeight="1">
      <c r="A18" s="198" t="s">
        <v>202</v>
      </c>
      <c r="H18" s="197"/>
      <c r="I18" s="197"/>
      <c r="J18" s="197"/>
      <c r="K18" s="197"/>
      <c r="L18" s="197"/>
      <c r="M18" s="197"/>
      <c r="N18" s="197"/>
      <c r="O18" s="197"/>
      <c r="P18" s="197"/>
      <c r="Q18" s="197"/>
      <c r="R18" s="197"/>
    </row>
    <row r="19" spans="1:18" s="200" customFormat="1" ht="44.4" customHeight="1">
      <c r="A19" s="200" t="s">
        <v>203</v>
      </c>
      <c r="H19" s="201"/>
      <c r="I19" s="201"/>
      <c r="J19" s="201"/>
      <c r="K19" s="201"/>
      <c r="L19" s="201"/>
      <c r="M19" s="201"/>
      <c r="N19" s="201"/>
      <c r="O19" s="201"/>
      <c r="P19" s="201"/>
      <c r="Q19" s="201"/>
      <c r="R19" s="201"/>
    </row>
    <row r="20" spans="1:18" s="198" customFormat="1" ht="46.5" customHeight="1">
      <c r="A20" s="198" t="s">
        <v>204</v>
      </c>
      <c r="H20" s="197"/>
      <c r="I20" s="197"/>
      <c r="J20" s="197"/>
      <c r="K20" s="197"/>
      <c r="L20" s="197"/>
      <c r="M20" s="197"/>
      <c r="N20" s="197"/>
      <c r="O20" s="197"/>
      <c r="P20" s="197"/>
      <c r="Q20" s="197"/>
      <c r="R20" s="197"/>
    </row>
    <row r="21" spans="1:18" s="200" customFormat="1" ht="44.4" customHeight="1">
      <c r="A21" s="200" t="s">
        <v>205</v>
      </c>
      <c r="H21" s="201"/>
      <c r="I21" s="201"/>
      <c r="J21" s="201"/>
      <c r="K21" s="201"/>
      <c r="L21" s="201"/>
      <c r="M21" s="201"/>
      <c r="N21" s="201"/>
      <c r="O21" s="201"/>
      <c r="P21" s="201"/>
      <c r="Q21" s="201"/>
      <c r="R21" s="201"/>
    </row>
    <row r="22" spans="1:18" s="198" customFormat="1" ht="46.5" customHeight="1">
      <c r="A22" s="198" t="s">
        <v>206</v>
      </c>
      <c r="H22" s="197"/>
      <c r="I22" s="197"/>
      <c r="J22" s="197"/>
      <c r="K22" s="197"/>
      <c r="L22" s="197"/>
      <c r="M22" s="197"/>
      <c r="N22" s="197"/>
      <c r="O22" s="197"/>
      <c r="P22" s="197"/>
      <c r="Q22" s="197"/>
      <c r="R22" s="197"/>
    </row>
    <row r="23" spans="1:18" s="200" customFormat="1" ht="38.4" customHeight="1">
      <c r="A23" s="200" t="s">
        <v>207</v>
      </c>
      <c r="H23" s="201"/>
      <c r="I23" s="201"/>
      <c r="J23" s="201"/>
      <c r="K23" s="201"/>
      <c r="L23" s="201"/>
      <c r="M23" s="201"/>
      <c r="N23" s="201"/>
      <c r="O23" s="201"/>
      <c r="P23" s="201"/>
      <c r="Q23" s="201"/>
      <c r="R23" s="201"/>
    </row>
    <row r="24" spans="1:18" s="198" customFormat="1" ht="46.5" customHeight="1">
      <c r="A24" s="198" t="s">
        <v>208</v>
      </c>
      <c r="H24" s="197"/>
      <c r="I24" s="197"/>
      <c r="J24" s="197"/>
      <c r="K24" s="197"/>
      <c r="L24" s="197"/>
      <c r="M24" s="197"/>
      <c r="N24" s="197"/>
      <c r="O24" s="197"/>
      <c r="P24" s="197"/>
      <c r="Q24" s="197"/>
      <c r="R24" s="197"/>
    </row>
    <row r="25" spans="1:18" s="200" customFormat="1" ht="38.4" customHeight="1">
      <c r="A25" s="200" t="s">
        <v>209</v>
      </c>
      <c r="H25" s="201"/>
      <c r="I25" s="201"/>
      <c r="J25" s="201"/>
      <c r="K25" s="201"/>
      <c r="L25" s="201"/>
      <c r="M25" s="201"/>
      <c r="N25" s="201"/>
      <c r="O25" s="201"/>
      <c r="P25" s="201"/>
      <c r="Q25" s="201"/>
      <c r="R25" s="201"/>
    </row>
    <row r="26" spans="1:18" s="198" customFormat="1" ht="46.5" customHeight="1">
      <c r="A26" s="198" t="s">
        <v>210</v>
      </c>
      <c r="H26" s="197"/>
      <c r="I26" s="197"/>
      <c r="J26" s="197"/>
      <c r="K26" s="197"/>
      <c r="L26" s="197"/>
      <c r="M26" s="197"/>
      <c r="N26" s="197"/>
      <c r="O26" s="197"/>
      <c r="P26" s="197"/>
      <c r="Q26" s="197"/>
      <c r="R26" s="197"/>
    </row>
    <row r="27" spans="1:18" s="200" customFormat="1" ht="38.4" customHeight="1">
      <c r="A27" s="200" t="s">
        <v>211</v>
      </c>
      <c r="H27" s="201"/>
      <c r="I27" s="201"/>
      <c r="J27" s="201"/>
      <c r="K27" s="201"/>
      <c r="L27" s="201"/>
      <c r="M27" s="201"/>
      <c r="N27" s="201"/>
      <c r="O27" s="201"/>
      <c r="P27" s="201"/>
      <c r="Q27" s="201"/>
      <c r="R27" s="201"/>
    </row>
    <row r="28" spans="1:18" s="198" customFormat="1" ht="46.5" customHeight="1">
      <c r="A28" s="198" t="s">
        <v>212</v>
      </c>
      <c r="H28" s="197"/>
      <c r="I28" s="197"/>
      <c r="J28" s="197"/>
      <c r="K28" s="197"/>
      <c r="L28" s="197"/>
      <c r="M28" s="197"/>
      <c r="N28" s="197"/>
      <c r="O28" s="197"/>
      <c r="P28" s="197"/>
      <c r="Q28" s="197"/>
      <c r="R28" s="197"/>
    </row>
    <row r="29" spans="1:18" s="200" customFormat="1" ht="38.4" customHeight="1">
      <c r="A29" s="200" t="s">
        <v>213</v>
      </c>
      <c r="H29" s="201"/>
      <c r="I29" s="201"/>
      <c r="J29" s="201"/>
      <c r="K29" s="201"/>
      <c r="L29" s="201"/>
      <c r="M29" s="201"/>
      <c r="N29" s="201"/>
      <c r="O29" s="201"/>
      <c r="P29" s="201"/>
      <c r="Q29" s="201"/>
      <c r="R29" s="201"/>
    </row>
    <row r="30" spans="1:18" s="198" customFormat="1" ht="46.5" customHeight="1">
      <c r="A30" s="198" t="s">
        <v>214</v>
      </c>
      <c r="H30" s="197"/>
      <c r="I30" s="197"/>
      <c r="J30" s="197"/>
      <c r="K30" s="197"/>
      <c r="L30" s="197"/>
      <c r="M30" s="197"/>
      <c r="N30" s="197"/>
      <c r="O30" s="197"/>
      <c r="P30" s="197"/>
      <c r="Q30" s="197"/>
      <c r="R30" s="197"/>
    </row>
    <row r="31" spans="1:18" s="200" customFormat="1" ht="44.4" customHeight="1">
      <c r="A31" s="200" t="s">
        <v>215</v>
      </c>
      <c r="H31" s="201"/>
      <c r="I31" s="201"/>
      <c r="J31" s="201"/>
      <c r="K31" s="201"/>
      <c r="L31" s="201"/>
      <c r="M31" s="201"/>
      <c r="N31" s="201"/>
      <c r="O31" s="201"/>
      <c r="P31" s="201"/>
      <c r="Q31" s="201"/>
      <c r="R31" s="201"/>
    </row>
    <row r="32" spans="1:18" s="198" customFormat="1" ht="46.5" customHeight="1">
      <c r="A32" s="198" t="s">
        <v>216</v>
      </c>
      <c r="H32" s="197"/>
      <c r="I32" s="197"/>
      <c r="J32" s="197"/>
      <c r="K32" s="197"/>
      <c r="L32" s="197"/>
      <c r="M32" s="197"/>
      <c r="N32" s="197"/>
      <c r="O32" s="197"/>
      <c r="P32" s="197"/>
      <c r="Q32" s="197"/>
      <c r="R32" s="197"/>
    </row>
    <row r="33" spans="1:19" s="200" customFormat="1" ht="38.4" customHeight="1">
      <c r="A33" s="200" t="s">
        <v>217</v>
      </c>
      <c r="H33" s="201"/>
      <c r="I33" s="201"/>
      <c r="J33" s="201"/>
      <c r="K33" s="201"/>
      <c r="L33" s="201"/>
      <c r="M33" s="201"/>
      <c r="N33" s="201"/>
      <c r="O33" s="201"/>
      <c r="P33" s="201"/>
      <c r="Q33" s="201"/>
      <c r="R33" s="201"/>
    </row>
    <row r="34" spans="1:19" s="198" customFormat="1" ht="46.5" customHeight="1">
      <c r="A34" s="198" t="s">
        <v>218</v>
      </c>
      <c r="H34" s="197"/>
      <c r="I34" s="197"/>
      <c r="J34" s="197"/>
      <c r="K34" s="197"/>
      <c r="L34" s="197"/>
      <c r="M34" s="197"/>
      <c r="N34" s="197"/>
      <c r="O34" s="197"/>
      <c r="P34" s="197"/>
      <c r="Q34" s="197"/>
      <c r="R34" s="197"/>
    </row>
    <row r="35" spans="1:19" s="200" customFormat="1" ht="38.4" customHeight="1">
      <c r="A35" s="200" t="s">
        <v>219</v>
      </c>
      <c r="H35" s="201"/>
      <c r="I35" s="201"/>
      <c r="J35" s="201"/>
      <c r="K35" s="201"/>
      <c r="L35" s="201"/>
      <c r="M35" s="201"/>
      <c r="N35" s="201"/>
      <c r="O35" s="201"/>
      <c r="P35" s="201"/>
      <c r="Q35" s="201"/>
      <c r="R35" s="201"/>
    </row>
    <row r="36" spans="1:19" s="198" customFormat="1" ht="46.5" customHeight="1">
      <c r="A36" s="198" t="s">
        <v>220</v>
      </c>
      <c r="H36" s="197"/>
      <c r="I36" s="197"/>
      <c r="J36" s="197"/>
      <c r="K36" s="197"/>
      <c r="L36" s="197"/>
      <c r="M36" s="197"/>
      <c r="N36" s="197"/>
      <c r="O36" s="197"/>
      <c r="P36" s="197"/>
      <c r="Q36" s="197"/>
      <c r="R36" s="197"/>
    </row>
    <row r="37" spans="1:19" s="200" customFormat="1" ht="38.4" customHeight="1">
      <c r="A37" s="200" t="s">
        <v>221</v>
      </c>
      <c r="H37" s="201"/>
      <c r="I37" s="201"/>
      <c r="J37" s="201"/>
      <c r="K37" s="201"/>
      <c r="L37" s="201"/>
      <c r="M37" s="201"/>
      <c r="N37" s="201"/>
      <c r="O37" s="201"/>
      <c r="P37" s="201"/>
      <c r="Q37" s="201"/>
      <c r="R37" s="201"/>
    </row>
    <row r="38" spans="1:19" s="205" customFormat="1" ht="45.6" customHeight="1">
      <c r="A38" s="205" t="s">
        <v>222</v>
      </c>
      <c r="H38" s="206"/>
      <c r="I38" s="206"/>
      <c r="J38" s="206"/>
      <c r="K38" s="206"/>
      <c r="L38" s="206"/>
      <c r="M38" s="206"/>
      <c r="N38" s="206"/>
      <c r="O38" s="206"/>
      <c r="P38" s="206"/>
      <c r="Q38" s="206"/>
      <c r="R38" s="206"/>
    </row>
    <row r="39" spans="1:19" s="200" customFormat="1" ht="38.4" customHeight="1">
      <c r="A39" s="200" t="s">
        <v>223</v>
      </c>
      <c r="H39" s="201"/>
      <c r="I39" s="201"/>
      <c r="J39" s="201"/>
      <c r="K39" s="201"/>
      <c r="L39" s="201"/>
      <c r="M39" s="201"/>
      <c r="N39" s="201"/>
      <c r="O39" s="201"/>
      <c r="P39" s="201"/>
      <c r="Q39" s="201"/>
      <c r="R39" s="201"/>
    </row>
    <row r="40" spans="1:19" s="198" customFormat="1">
      <c r="A40" s="198" t="s">
        <v>224</v>
      </c>
      <c r="J40" s="193"/>
    </row>
    <row r="41" spans="1:19" s="198" customFormat="1">
      <c r="A41" s="198" t="s">
        <v>225</v>
      </c>
    </row>
    <row r="42" spans="1:19" s="198" customFormat="1">
      <c r="A42" s="198" t="s">
        <v>226</v>
      </c>
      <c r="J42" s="193"/>
    </row>
    <row r="43" spans="1:19" s="207" customFormat="1" ht="132.6" customHeight="1">
      <c r="A43" s="468" t="s">
        <v>227</v>
      </c>
      <c r="B43" s="468"/>
      <c r="C43" s="468"/>
      <c r="D43" s="468"/>
      <c r="E43" s="468"/>
      <c r="F43" s="468"/>
      <c r="G43" s="468"/>
      <c r="H43" s="468"/>
      <c r="I43" s="468"/>
      <c r="J43" s="468"/>
      <c r="K43" s="468"/>
      <c r="L43" s="468"/>
      <c r="M43" s="468"/>
      <c r="N43" s="468"/>
      <c r="O43" s="468"/>
      <c r="P43" s="468"/>
      <c r="Q43" s="468"/>
      <c r="R43" s="468"/>
      <c r="S43" s="468"/>
    </row>
    <row r="44" spans="1:19" s="198" customFormat="1">
      <c r="A44" s="198" t="s">
        <v>228</v>
      </c>
    </row>
    <row r="45" spans="1:19" s="200" customFormat="1" ht="38.4" customHeight="1">
      <c r="A45" s="200" t="s">
        <v>229</v>
      </c>
      <c r="H45" s="201"/>
      <c r="I45" s="201"/>
      <c r="J45" s="201"/>
      <c r="K45" s="201"/>
      <c r="L45" s="201"/>
      <c r="M45" s="201"/>
      <c r="N45" s="201"/>
      <c r="O45" s="201"/>
      <c r="P45" s="201"/>
      <c r="Q45" s="201"/>
      <c r="R45" s="201"/>
    </row>
    <row r="46" spans="1:19" s="198" customFormat="1">
      <c r="A46" s="198" t="s">
        <v>230</v>
      </c>
      <c r="J46" s="193"/>
    </row>
    <row r="47" spans="1:19" s="200" customFormat="1" ht="46.5" customHeight="1">
      <c r="A47" s="200" t="s">
        <v>231</v>
      </c>
      <c r="H47" s="201"/>
      <c r="I47" s="201"/>
      <c r="J47" s="201"/>
      <c r="K47" s="201"/>
      <c r="L47" s="201"/>
      <c r="M47" s="201"/>
      <c r="N47" s="201"/>
      <c r="O47" s="201"/>
      <c r="P47" s="201"/>
      <c r="Q47" s="201"/>
      <c r="R47" s="201"/>
    </row>
    <row r="48" spans="1:19" s="198" customFormat="1">
      <c r="A48" s="198" t="s">
        <v>232</v>
      </c>
      <c r="J48" s="199"/>
      <c r="K48" s="199"/>
      <c r="L48" s="199"/>
      <c r="M48" s="199"/>
      <c r="N48" s="199"/>
      <c r="O48" s="199"/>
      <c r="P48" s="199"/>
      <c r="Q48" s="199"/>
      <c r="R48" s="199"/>
    </row>
    <row r="49" spans="1:18" s="200" customFormat="1" ht="46.5" customHeight="1">
      <c r="A49" s="200" t="s">
        <v>233</v>
      </c>
      <c r="H49" s="201"/>
      <c r="I49" s="201"/>
      <c r="J49" s="201"/>
      <c r="K49" s="201"/>
      <c r="L49" s="201"/>
      <c r="M49" s="201"/>
      <c r="N49" s="201"/>
      <c r="O49" s="201"/>
      <c r="P49" s="201"/>
      <c r="Q49" s="201"/>
      <c r="R49" s="201"/>
    </row>
    <row r="50" spans="1:18" s="198" customFormat="1">
      <c r="J50" s="199"/>
      <c r="K50" s="199"/>
      <c r="L50" s="199"/>
      <c r="M50" s="199"/>
      <c r="N50" s="199"/>
      <c r="O50" s="199"/>
      <c r="P50" s="199"/>
      <c r="Q50" s="199"/>
      <c r="R50" s="199"/>
    </row>
    <row r="51" spans="1:18" s="198" customFormat="1"/>
    <row r="52" spans="1:18" s="198" customFormat="1">
      <c r="J52" s="193"/>
    </row>
    <row r="53" spans="1:18" s="198" customFormat="1"/>
    <row r="54" spans="1:18" s="198" customFormat="1">
      <c r="J54" s="193"/>
    </row>
    <row r="55" spans="1:18" s="198" customFormat="1"/>
    <row r="56" spans="1:18" s="198" customFormat="1">
      <c r="J56" s="193"/>
    </row>
    <row r="57" spans="1:18" s="198" customFormat="1"/>
    <row r="58" spans="1:18" s="198" customFormat="1">
      <c r="J58" s="193"/>
    </row>
    <row r="59" spans="1:18" s="198" customFormat="1"/>
    <row r="60" spans="1:18" s="198" customFormat="1"/>
    <row r="61" spans="1:18" s="198" customFormat="1"/>
    <row r="62" spans="1:18" s="198" customFormat="1"/>
  </sheetData>
  <mergeCells count="3">
    <mergeCell ref="A1:W1"/>
    <mergeCell ref="H2:R2"/>
    <mergeCell ref="A43:S43"/>
  </mergeCells>
  <pageMargins left="0.7" right="0.7" top="0.75" bottom="0.75" header="0.3" footer="0.3"/>
  <pageSetup paperSize="9" scale="66" fitToHeight="0" orientation="landscape" r:id="rId1"/>
  <rowBreaks count="2" manualBreakCount="2">
    <brk id="17" max="18" man="1"/>
    <brk id="33"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823C-AA00-4326-BE99-079787CC7966}">
  <sheetPr>
    <pageSetUpPr fitToPage="1"/>
  </sheetPr>
  <dimension ref="A1:N39"/>
  <sheetViews>
    <sheetView view="pageBreakPreview" topLeftCell="A37" zoomScale="74" zoomScaleNormal="85" zoomScaleSheetLayoutView="70" workbookViewId="0">
      <selection activeCell="E2" sqref="E2"/>
    </sheetView>
  </sheetViews>
  <sheetFormatPr defaultRowHeight="14.4"/>
  <cols>
    <col min="1" max="1" width="27" customWidth="1"/>
    <col min="2" max="2" width="42" style="208" bestFit="1" customWidth="1"/>
    <col min="3" max="3" width="0" hidden="1" customWidth="1"/>
    <col min="4" max="4" width="18.44140625" customWidth="1"/>
    <col min="5" max="5" width="40.33203125" style="208" bestFit="1" customWidth="1"/>
    <col min="6" max="6" width="11.88671875" customWidth="1"/>
    <col min="8" max="8" width="15.5546875" customWidth="1"/>
    <col min="9" max="9" width="13.88671875" customWidth="1"/>
    <col min="10" max="10" width="17.88671875" style="239" customWidth="1"/>
    <col min="11" max="11" width="13.109375" style="239" customWidth="1"/>
    <col min="13" max="13" width="11.88671875" customWidth="1"/>
    <col min="14" max="14" width="20" customWidth="1"/>
  </cols>
  <sheetData>
    <row r="1" spans="1:14" s="191" customFormat="1" ht="31.2">
      <c r="A1" s="215" t="str">
        <f>CAMO!D7</f>
        <v>SS25CH002</v>
      </c>
      <c r="B1" s="212"/>
      <c r="C1" s="213"/>
      <c r="D1" s="214"/>
      <c r="E1" s="210" t="s">
        <v>234</v>
      </c>
      <c r="F1" s="210"/>
      <c r="G1" s="210"/>
      <c r="H1" s="210"/>
      <c r="I1" s="211"/>
      <c r="J1" s="238"/>
      <c r="K1" s="238"/>
    </row>
    <row r="2" spans="1:14" s="209" customFormat="1" ht="31.2">
      <c r="A2" s="240" t="s">
        <v>235</v>
      </c>
      <c r="B2" s="241"/>
      <c r="C2" s="241" t="s">
        <v>236</v>
      </c>
      <c r="D2" s="241" t="s">
        <v>237</v>
      </c>
      <c r="E2" s="241"/>
      <c r="F2" s="241" t="s">
        <v>238</v>
      </c>
      <c r="G2" s="241" t="s">
        <v>239</v>
      </c>
      <c r="H2" s="241" t="s">
        <v>240</v>
      </c>
      <c r="I2" s="241" t="s">
        <v>82</v>
      </c>
      <c r="J2" s="242" t="s">
        <v>566</v>
      </c>
      <c r="K2" s="242" t="s">
        <v>241</v>
      </c>
      <c r="L2" s="241" t="s">
        <v>242</v>
      </c>
      <c r="M2" s="241" t="s">
        <v>243</v>
      </c>
      <c r="N2" s="241" t="s">
        <v>244</v>
      </c>
    </row>
    <row r="3" spans="1:14" s="209" customFormat="1" ht="30">
      <c r="A3" s="243" t="s">
        <v>245</v>
      </c>
      <c r="B3" s="251" t="s">
        <v>246</v>
      </c>
      <c r="C3" s="243"/>
      <c r="D3" s="243" t="s">
        <v>247</v>
      </c>
      <c r="E3" s="245" t="s">
        <v>248</v>
      </c>
      <c r="F3" s="243" t="s">
        <v>249</v>
      </c>
      <c r="G3" s="243" t="s">
        <v>250</v>
      </c>
      <c r="H3" s="243" t="s">
        <v>251</v>
      </c>
      <c r="I3" s="244" t="s">
        <v>252</v>
      </c>
      <c r="J3" s="248" t="s">
        <v>576</v>
      </c>
      <c r="K3" s="248" t="s">
        <v>251</v>
      </c>
      <c r="L3" s="243" t="s">
        <v>363</v>
      </c>
      <c r="M3" s="243" t="s">
        <v>252</v>
      </c>
      <c r="N3" s="246"/>
    </row>
    <row r="4" spans="1:14" s="209" customFormat="1" ht="30">
      <c r="A4" s="243" t="s">
        <v>253</v>
      </c>
      <c r="B4" s="251" t="s">
        <v>254</v>
      </c>
      <c r="C4" s="243"/>
      <c r="D4" s="243" t="s">
        <v>255</v>
      </c>
      <c r="E4" s="245" t="s">
        <v>256</v>
      </c>
      <c r="F4" s="243" t="s">
        <v>249</v>
      </c>
      <c r="G4" s="243" t="s">
        <v>250</v>
      </c>
      <c r="H4" s="243" t="s">
        <v>251</v>
      </c>
      <c r="I4" s="244" t="s">
        <v>257</v>
      </c>
      <c r="J4" s="248" t="s">
        <v>577</v>
      </c>
      <c r="K4" s="248" t="s">
        <v>251</v>
      </c>
      <c r="L4" s="243" t="s">
        <v>363</v>
      </c>
      <c r="M4" s="243" t="s">
        <v>257</v>
      </c>
      <c r="N4" s="246"/>
    </row>
    <row r="5" spans="1:14" s="209" customFormat="1" ht="30">
      <c r="A5" s="243" t="s">
        <v>258</v>
      </c>
      <c r="B5" s="251" t="s">
        <v>259</v>
      </c>
      <c r="C5" s="243"/>
      <c r="D5" s="243" t="s">
        <v>260</v>
      </c>
      <c r="E5" s="245" t="s">
        <v>261</v>
      </c>
      <c r="F5" s="243" t="s">
        <v>262</v>
      </c>
      <c r="G5" s="243" t="s">
        <v>250</v>
      </c>
      <c r="H5" s="243" t="s">
        <v>263</v>
      </c>
      <c r="I5" s="244" t="s">
        <v>264</v>
      </c>
      <c r="J5" s="248" t="s">
        <v>578</v>
      </c>
      <c r="K5" s="248" t="s">
        <v>579</v>
      </c>
      <c r="L5" s="243" t="s">
        <v>363</v>
      </c>
      <c r="M5" s="243" t="s">
        <v>264</v>
      </c>
      <c r="N5" s="246"/>
    </row>
    <row r="6" spans="1:14" s="209" customFormat="1" ht="30">
      <c r="A6" s="243" t="s">
        <v>265</v>
      </c>
      <c r="B6" s="251" t="s">
        <v>266</v>
      </c>
      <c r="C6" s="243"/>
      <c r="D6" s="243" t="s">
        <v>267</v>
      </c>
      <c r="E6" s="245" t="s">
        <v>268</v>
      </c>
      <c r="F6" s="243" t="s">
        <v>262</v>
      </c>
      <c r="G6" s="243" t="s">
        <v>250</v>
      </c>
      <c r="H6" s="243" t="s">
        <v>155</v>
      </c>
      <c r="I6" s="244" t="s">
        <v>269</v>
      </c>
      <c r="J6" s="248" t="s">
        <v>269</v>
      </c>
      <c r="K6" s="248" t="s">
        <v>363</v>
      </c>
      <c r="L6" s="243" t="s">
        <v>363</v>
      </c>
      <c r="M6" s="243" t="s">
        <v>269</v>
      </c>
      <c r="N6" s="246"/>
    </row>
    <row r="7" spans="1:14" s="209" customFormat="1" ht="30">
      <c r="A7" s="243" t="s">
        <v>270</v>
      </c>
      <c r="B7" s="251" t="s">
        <v>271</v>
      </c>
      <c r="C7" s="243"/>
      <c r="D7" s="243" t="s">
        <v>267</v>
      </c>
      <c r="E7" s="245" t="s">
        <v>268</v>
      </c>
      <c r="F7" s="243" t="s">
        <v>262</v>
      </c>
      <c r="G7" s="243" t="s">
        <v>250</v>
      </c>
      <c r="H7" s="243" t="s">
        <v>155</v>
      </c>
      <c r="I7" s="244" t="s">
        <v>272</v>
      </c>
      <c r="J7" s="248" t="s">
        <v>272</v>
      </c>
      <c r="K7" s="248" t="s">
        <v>363</v>
      </c>
      <c r="L7" s="243" t="s">
        <v>363</v>
      </c>
      <c r="M7" s="243" t="s">
        <v>272</v>
      </c>
      <c r="N7" s="246"/>
    </row>
    <row r="8" spans="1:14" s="209" customFormat="1" ht="45">
      <c r="A8" s="243" t="s">
        <v>273</v>
      </c>
      <c r="B8" s="251" t="s">
        <v>274</v>
      </c>
      <c r="C8" s="243"/>
      <c r="D8" s="243" t="s">
        <v>275</v>
      </c>
      <c r="E8" s="245" t="s">
        <v>276</v>
      </c>
      <c r="F8" s="243" t="s">
        <v>262</v>
      </c>
      <c r="G8" s="243" t="s">
        <v>250</v>
      </c>
      <c r="H8" s="243" t="s">
        <v>263</v>
      </c>
      <c r="I8" s="244" t="s">
        <v>277</v>
      </c>
      <c r="J8" s="248" t="s">
        <v>277</v>
      </c>
      <c r="K8" s="248" t="s">
        <v>363</v>
      </c>
      <c r="L8" s="243" t="s">
        <v>363</v>
      </c>
      <c r="M8" s="243" t="s">
        <v>277</v>
      </c>
      <c r="N8" s="246"/>
    </row>
    <row r="9" spans="1:14" s="209" customFormat="1" ht="15.6">
      <c r="A9" s="243" t="s">
        <v>278</v>
      </c>
      <c r="B9" s="251" t="s">
        <v>279</v>
      </c>
      <c r="C9" s="243"/>
      <c r="D9" s="243" t="s">
        <v>280</v>
      </c>
      <c r="E9" s="245" t="s">
        <v>281</v>
      </c>
      <c r="F9" s="243" t="s">
        <v>262</v>
      </c>
      <c r="G9" s="243" t="s">
        <v>250</v>
      </c>
      <c r="H9" s="243" t="s">
        <v>155</v>
      </c>
      <c r="I9" s="244" t="s">
        <v>251</v>
      </c>
      <c r="J9" s="248" t="s">
        <v>251</v>
      </c>
      <c r="K9" s="248" t="s">
        <v>363</v>
      </c>
      <c r="L9" s="243" t="s">
        <v>363</v>
      </c>
      <c r="M9" s="243" t="s">
        <v>251</v>
      </c>
      <c r="N9" s="246"/>
    </row>
    <row r="10" spans="1:14" s="209" customFormat="1" ht="45">
      <c r="A10" s="243" t="s">
        <v>282</v>
      </c>
      <c r="B10" s="251" t="s">
        <v>283</v>
      </c>
      <c r="C10" s="243"/>
      <c r="D10" s="243" t="s">
        <v>284</v>
      </c>
      <c r="E10" s="245" t="s">
        <v>285</v>
      </c>
      <c r="F10" s="243" t="s">
        <v>262</v>
      </c>
      <c r="G10" s="243" t="s">
        <v>250</v>
      </c>
      <c r="H10" s="243" t="s">
        <v>263</v>
      </c>
      <c r="I10" s="244" t="s">
        <v>286</v>
      </c>
      <c r="J10" s="248" t="s">
        <v>286</v>
      </c>
      <c r="K10" s="248" t="s">
        <v>363</v>
      </c>
      <c r="L10" s="243" t="s">
        <v>363</v>
      </c>
      <c r="M10" s="243" t="s">
        <v>286</v>
      </c>
      <c r="N10" s="246"/>
    </row>
    <row r="11" spans="1:14" s="209" customFormat="1" ht="62.4">
      <c r="A11" s="243" t="s">
        <v>287</v>
      </c>
      <c r="B11" s="251" t="s">
        <v>288</v>
      </c>
      <c r="C11" s="243"/>
      <c r="D11" s="243" t="s">
        <v>289</v>
      </c>
      <c r="E11" s="245" t="s">
        <v>290</v>
      </c>
      <c r="F11" s="243" t="s">
        <v>262</v>
      </c>
      <c r="G11" s="243" t="s">
        <v>291</v>
      </c>
      <c r="H11" s="243" t="s">
        <v>292</v>
      </c>
      <c r="I11" s="244" t="s">
        <v>293</v>
      </c>
      <c r="J11" s="248" t="s">
        <v>580</v>
      </c>
      <c r="K11" s="248" t="s">
        <v>272</v>
      </c>
      <c r="L11" s="243" t="s">
        <v>363</v>
      </c>
      <c r="M11" s="243" t="s">
        <v>293</v>
      </c>
      <c r="N11" s="246" t="s">
        <v>601</v>
      </c>
    </row>
    <row r="12" spans="1:14" s="209" customFormat="1" ht="46.8">
      <c r="A12" s="243" t="s">
        <v>574</v>
      </c>
      <c r="B12" s="251" t="s">
        <v>599</v>
      </c>
      <c r="C12" s="243"/>
      <c r="D12" s="243"/>
      <c r="E12" s="245"/>
      <c r="F12" s="243" t="s">
        <v>249</v>
      </c>
      <c r="G12" s="243" t="s">
        <v>250</v>
      </c>
      <c r="H12" s="243" t="s">
        <v>363</v>
      </c>
      <c r="I12" s="244" t="s">
        <v>581</v>
      </c>
      <c r="J12" s="248" t="s">
        <v>581</v>
      </c>
      <c r="K12" s="248"/>
      <c r="L12" s="243" t="s">
        <v>581</v>
      </c>
      <c r="M12" s="243" t="s">
        <v>581</v>
      </c>
      <c r="N12" s="246"/>
    </row>
    <row r="13" spans="1:14" s="209" customFormat="1" ht="45">
      <c r="A13" s="243" t="s">
        <v>294</v>
      </c>
      <c r="B13" s="251" t="s">
        <v>295</v>
      </c>
      <c r="C13" s="243"/>
      <c r="D13" s="243" t="s">
        <v>575</v>
      </c>
      <c r="E13" s="245" t="s">
        <v>600</v>
      </c>
      <c r="F13" s="243" t="s">
        <v>262</v>
      </c>
      <c r="G13" s="243" t="s">
        <v>291</v>
      </c>
      <c r="H13" s="243" t="s">
        <v>292</v>
      </c>
      <c r="I13" s="244" t="s">
        <v>297</v>
      </c>
      <c r="J13" s="248" t="s">
        <v>582</v>
      </c>
      <c r="K13" s="248" t="s">
        <v>263</v>
      </c>
      <c r="L13" s="243" t="s">
        <v>363</v>
      </c>
      <c r="M13" s="243" t="s">
        <v>297</v>
      </c>
      <c r="N13" s="246"/>
    </row>
    <row r="14" spans="1:14" s="209" customFormat="1" ht="62.4">
      <c r="A14" s="243" t="s">
        <v>298</v>
      </c>
      <c r="B14" s="251" t="s">
        <v>299</v>
      </c>
      <c r="C14" s="243"/>
      <c r="D14" s="243" t="s">
        <v>575</v>
      </c>
      <c r="E14" s="245" t="s">
        <v>600</v>
      </c>
      <c r="F14" s="243" t="s">
        <v>262</v>
      </c>
      <c r="G14" s="243" t="s">
        <v>291</v>
      </c>
      <c r="H14" s="243" t="s">
        <v>292</v>
      </c>
      <c r="I14" s="244" t="s">
        <v>297</v>
      </c>
      <c r="J14" s="248" t="s">
        <v>583</v>
      </c>
      <c r="K14" s="248" t="s">
        <v>251</v>
      </c>
      <c r="L14" s="243" t="s">
        <v>363</v>
      </c>
      <c r="M14" s="243" t="s">
        <v>297</v>
      </c>
      <c r="N14" s="246" t="s">
        <v>601</v>
      </c>
    </row>
    <row r="15" spans="1:14" s="209" customFormat="1" ht="31.2">
      <c r="A15" s="243" t="s">
        <v>300</v>
      </c>
      <c r="B15" s="251" t="s">
        <v>301</v>
      </c>
      <c r="C15" s="243"/>
      <c r="D15" s="246" t="s">
        <v>302</v>
      </c>
      <c r="E15" s="245" t="s">
        <v>303</v>
      </c>
      <c r="F15" s="243" t="s">
        <v>249</v>
      </c>
      <c r="G15" s="243" t="s">
        <v>291</v>
      </c>
      <c r="H15" s="243" t="s">
        <v>251</v>
      </c>
      <c r="I15" s="244" t="s">
        <v>293</v>
      </c>
      <c r="J15" s="248" t="s">
        <v>584</v>
      </c>
      <c r="K15" s="248" t="s">
        <v>251</v>
      </c>
      <c r="L15" s="243" t="s">
        <v>363</v>
      </c>
      <c r="M15" s="243" t="s">
        <v>293</v>
      </c>
      <c r="N15" s="246"/>
    </row>
    <row r="16" spans="1:14" s="209" customFormat="1" ht="62.4">
      <c r="A16" s="243" t="s">
        <v>304</v>
      </c>
      <c r="B16" s="251" t="s">
        <v>305</v>
      </c>
      <c r="C16" s="243"/>
      <c r="D16" s="243"/>
      <c r="E16" s="245"/>
      <c r="F16" s="243" t="s">
        <v>249</v>
      </c>
      <c r="G16" s="243" t="s">
        <v>291</v>
      </c>
      <c r="H16" s="243" t="s">
        <v>251</v>
      </c>
      <c r="I16" s="244" t="s">
        <v>306</v>
      </c>
      <c r="J16" s="248" t="s">
        <v>582</v>
      </c>
      <c r="K16" s="248" t="s">
        <v>272</v>
      </c>
      <c r="L16" s="243" t="s">
        <v>363</v>
      </c>
      <c r="M16" s="243" t="s">
        <v>306</v>
      </c>
      <c r="N16" s="246" t="s">
        <v>601</v>
      </c>
    </row>
    <row r="17" spans="1:14" s="209" customFormat="1" ht="30">
      <c r="A17" s="243" t="s">
        <v>307</v>
      </c>
      <c r="B17" s="251" t="s">
        <v>308</v>
      </c>
      <c r="C17" s="243"/>
      <c r="D17" s="243" t="s">
        <v>309</v>
      </c>
      <c r="E17" s="245" t="s">
        <v>310</v>
      </c>
      <c r="F17" s="243" t="s">
        <v>249</v>
      </c>
      <c r="G17" s="243" t="s">
        <v>291</v>
      </c>
      <c r="H17" s="243" t="s">
        <v>251</v>
      </c>
      <c r="I17" s="244" t="s">
        <v>311</v>
      </c>
      <c r="J17" s="248" t="s">
        <v>585</v>
      </c>
      <c r="K17" s="248" t="s">
        <v>263</v>
      </c>
      <c r="L17" s="243" t="s">
        <v>363</v>
      </c>
      <c r="M17" s="243" t="s">
        <v>311</v>
      </c>
      <c r="N17" s="246"/>
    </row>
    <row r="18" spans="1:14" s="209" customFormat="1" ht="30">
      <c r="A18" s="243" t="s">
        <v>312</v>
      </c>
      <c r="B18" s="251" t="s">
        <v>313</v>
      </c>
      <c r="C18" s="243"/>
      <c r="D18" s="243" t="s">
        <v>314</v>
      </c>
      <c r="E18" s="245" t="s">
        <v>315</v>
      </c>
      <c r="F18" s="243" t="s">
        <v>262</v>
      </c>
      <c r="G18" s="243" t="s">
        <v>250</v>
      </c>
      <c r="H18" s="243" t="s">
        <v>155</v>
      </c>
      <c r="I18" s="244" t="s">
        <v>316</v>
      </c>
      <c r="J18" s="248" t="s">
        <v>316</v>
      </c>
      <c r="K18" s="248" t="s">
        <v>363</v>
      </c>
      <c r="L18" s="243" t="s">
        <v>363</v>
      </c>
      <c r="M18" s="243" t="s">
        <v>316</v>
      </c>
      <c r="N18" s="246"/>
    </row>
    <row r="19" spans="1:14" s="209" customFormat="1" ht="60">
      <c r="A19" s="243" t="s">
        <v>317</v>
      </c>
      <c r="B19" s="251" t="s">
        <v>318</v>
      </c>
      <c r="C19" s="243"/>
      <c r="D19" s="243" t="s">
        <v>319</v>
      </c>
      <c r="E19" s="245" t="s">
        <v>320</v>
      </c>
      <c r="F19" s="243" t="s">
        <v>249</v>
      </c>
      <c r="G19" s="243" t="s">
        <v>250</v>
      </c>
      <c r="H19" s="243" t="s">
        <v>251</v>
      </c>
      <c r="I19" s="244" t="s">
        <v>321</v>
      </c>
      <c r="J19" s="248" t="s">
        <v>586</v>
      </c>
      <c r="K19" s="248" t="s">
        <v>251</v>
      </c>
      <c r="L19" s="243" t="s">
        <v>363</v>
      </c>
      <c r="M19" s="243" t="s">
        <v>321</v>
      </c>
      <c r="N19" s="246"/>
    </row>
    <row r="20" spans="1:14" s="209" customFormat="1" ht="62.4">
      <c r="A20" s="243" t="s">
        <v>322</v>
      </c>
      <c r="B20" s="251" t="s">
        <v>323</v>
      </c>
      <c r="C20" s="243"/>
      <c r="D20" s="243" t="s">
        <v>324</v>
      </c>
      <c r="E20" s="245" t="s">
        <v>325</v>
      </c>
      <c r="F20" s="243" t="s">
        <v>262</v>
      </c>
      <c r="G20" s="243" t="s">
        <v>250</v>
      </c>
      <c r="H20" s="243" t="s">
        <v>263</v>
      </c>
      <c r="I20" s="244" t="s">
        <v>326</v>
      </c>
      <c r="J20" s="248" t="s">
        <v>355</v>
      </c>
      <c r="K20" s="248" t="s">
        <v>251</v>
      </c>
      <c r="L20" s="243" t="s">
        <v>363</v>
      </c>
      <c r="M20" s="243" t="s">
        <v>326</v>
      </c>
      <c r="N20" s="246" t="s">
        <v>601</v>
      </c>
    </row>
    <row r="21" spans="1:14" s="209" customFormat="1" ht="30">
      <c r="A21" s="243" t="s">
        <v>327</v>
      </c>
      <c r="B21" s="251" t="s">
        <v>328</v>
      </c>
      <c r="C21" s="243"/>
      <c r="D21" s="243" t="s">
        <v>329</v>
      </c>
      <c r="E21" s="245" t="s">
        <v>303</v>
      </c>
      <c r="F21" s="243" t="s">
        <v>262</v>
      </c>
      <c r="G21" s="243" t="s">
        <v>291</v>
      </c>
      <c r="H21" s="243" t="s">
        <v>263</v>
      </c>
      <c r="I21" s="244" t="s">
        <v>330</v>
      </c>
      <c r="J21" s="248" t="s">
        <v>330</v>
      </c>
      <c r="K21" s="248" t="s">
        <v>363</v>
      </c>
      <c r="L21" s="243" t="s">
        <v>363</v>
      </c>
      <c r="M21" s="243" t="s">
        <v>330</v>
      </c>
      <c r="N21" s="246"/>
    </row>
    <row r="22" spans="1:14" s="209" customFormat="1" ht="31.2">
      <c r="A22" s="243" t="s">
        <v>331</v>
      </c>
      <c r="B22" s="251" t="s">
        <v>332</v>
      </c>
      <c r="C22" s="243"/>
      <c r="D22" s="246" t="s">
        <v>333</v>
      </c>
      <c r="E22" s="245" t="s">
        <v>334</v>
      </c>
      <c r="F22" s="243" t="s">
        <v>262</v>
      </c>
      <c r="G22" s="243" t="s">
        <v>291</v>
      </c>
      <c r="H22" s="243" t="s">
        <v>263</v>
      </c>
      <c r="I22" s="244" t="s">
        <v>335</v>
      </c>
      <c r="J22" s="248" t="s">
        <v>587</v>
      </c>
      <c r="K22" s="248" t="s">
        <v>579</v>
      </c>
      <c r="L22" s="243" t="s">
        <v>363</v>
      </c>
      <c r="M22" s="243" t="s">
        <v>335</v>
      </c>
      <c r="N22" s="246"/>
    </row>
    <row r="23" spans="1:14" s="209" customFormat="1" ht="31.2">
      <c r="A23" s="243" t="s">
        <v>336</v>
      </c>
      <c r="B23" s="251" t="s">
        <v>337</v>
      </c>
      <c r="C23" s="243"/>
      <c r="D23" s="243"/>
      <c r="E23" s="245"/>
      <c r="F23" s="243" t="s">
        <v>249</v>
      </c>
      <c r="G23" s="243" t="s">
        <v>291</v>
      </c>
      <c r="H23" s="243" t="s">
        <v>263</v>
      </c>
      <c r="I23" s="244" t="s">
        <v>338</v>
      </c>
      <c r="J23" s="248" t="s">
        <v>338</v>
      </c>
      <c r="K23" s="248" t="s">
        <v>363</v>
      </c>
      <c r="L23" s="243" t="s">
        <v>363</v>
      </c>
      <c r="M23" s="243" t="s">
        <v>338</v>
      </c>
      <c r="N23" s="246"/>
    </row>
    <row r="24" spans="1:14" s="209" customFormat="1" ht="30">
      <c r="A24" s="243" t="s">
        <v>339</v>
      </c>
      <c r="B24" s="251" t="s">
        <v>340</v>
      </c>
      <c r="C24" s="243"/>
      <c r="D24" s="243" t="s">
        <v>341</v>
      </c>
      <c r="E24" s="245" t="s">
        <v>342</v>
      </c>
      <c r="F24" s="243" t="s">
        <v>262</v>
      </c>
      <c r="G24" s="243" t="s">
        <v>291</v>
      </c>
      <c r="H24" s="243" t="s">
        <v>263</v>
      </c>
      <c r="I24" s="244" t="s">
        <v>343</v>
      </c>
      <c r="J24" s="248" t="s">
        <v>343</v>
      </c>
      <c r="K24" s="248" t="s">
        <v>363</v>
      </c>
      <c r="L24" s="243" t="s">
        <v>363</v>
      </c>
      <c r="M24" s="243" t="s">
        <v>343</v>
      </c>
      <c r="N24" s="246"/>
    </row>
    <row r="25" spans="1:14" s="209" customFormat="1" ht="30">
      <c r="A25" s="243" t="s">
        <v>344</v>
      </c>
      <c r="B25" s="251" t="s">
        <v>345</v>
      </c>
      <c r="C25" s="243"/>
      <c r="D25" s="243" t="s">
        <v>346</v>
      </c>
      <c r="E25" s="245" t="s">
        <v>347</v>
      </c>
      <c r="F25" s="243" t="s">
        <v>262</v>
      </c>
      <c r="G25" s="243" t="s">
        <v>250</v>
      </c>
      <c r="H25" s="243" t="s">
        <v>155</v>
      </c>
      <c r="I25" s="244" t="s">
        <v>316</v>
      </c>
      <c r="J25" s="248" t="s">
        <v>588</v>
      </c>
      <c r="K25" s="248" t="s">
        <v>155</v>
      </c>
      <c r="L25" s="243" t="s">
        <v>363</v>
      </c>
      <c r="M25" s="243" t="s">
        <v>316</v>
      </c>
      <c r="N25" s="246"/>
    </row>
    <row r="26" spans="1:14" s="209" customFormat="1" ht="62.4">
      <c r="A26" s="243" t="s">
        <v>348</v>
      </c>
      <c r="B26" s="251" t="s">
        <v>349</v>
      </c>
      <c r="C26" s="243"/>
      <c r="D26" s="246" t="s">
        <v>350</v>
      </c>
      <c r="E26" s="245" t="s">
        <v>351</v>
      </c>
      <c r="F26" s="243" t="s">
        <v>262</v>
      </c>
      <c r="G26" s="243" t="s">
        <v>291</v>
      </c>
      <c r="H26" s="243" t="s">
        <v>292</v>
      </c>
      <c r="I26" s="244" t="s">
        <v>352</v>
      </c>
      <c r="J26" s="248" t="s">
        <v>589</v>
      </c>
      <c r="K26" s="248" t="s">
        <v>251</v>
      </c>
      <c r="L26" s="243" t="s">
        <v>363</v>
      </c>
      <c r="M26" s="243" t="s">
        <v>352</v>
      </c>
      <c r="N26" s="246" t="s">
        <v>601</v>
      </c>
    </row>
    <row r="27" spans="1:14" s="209" customFormat="1" ht="15.6">
      <c r="A27" s="243" t="s">
        <v>353</v>
      </c>
      <c r="B27" s="251" t="s">
        <v>354</v>
      </c>
      <c r="C27" s="243"/>
      <c r="D27" s="243"/>
      <c r="E27" s="245"/>
      <c r="F27" s="243" t="s">
        <v>249</v>
      </c>
      <c r="G27" s="243" t="s">
        <v>250</v>
      </c>
      <c r="H27" s="243" t="s">
        <v>263</v>
      </c>
      <c r="I27" s="244" t="s">
        <v>355</v>
      </c>
      <c r="J27" s="248" t="s">
        <v>355</v>
      </c>
      <c r="K27" s="248" t="s">
        <v>363</v>
      </c>
      <c r="L27" s="243" t="s">
        <v>363</v>
      </c>
      <c r="M27" s="243" t="s">
        <v>355</v>
      </c>
      <c r="N27" s="246"/>
    </row>
    <row r="28" spans="1:14" s="209" customFormat="1" ht="46.8">
      <c r="A28" s="247" t="s">
        <v>356</v>
      </c>
      <c r="B28" s="251" t="s">
        <v>357</v>
      </c>
      <c r="C28" s="243"/>
      <c r="D28" s="246" t="s">
        <v>358</v>
      </c>
      <c r="E28" s="245" t="s">
        <v>359</v>
      </c>
      <c r="F28" s="243" t="s">
        <v>262</v>
      </c>
      <c r="G28" s="243" t="s">
        <v>291</v>
      </c>
      <c r="H28" s="243" t="s">
        <v>292</v>
      </c>
      <c r="I28" s="244" t="s">
        <v>360</v>
      </c>
      <c r="J28" s="248" t="s">
        <v>590</v>
      </c>
      <c r="K28" s="248" t="s">
        <v>263</v>
      </c>
      <c r="L28" s="243" t="s">
        <v>363</v>
      </c>
      <c r="M28" s="243" t="s">
        <v>360</v>
      </c>
      <c r="N28" s="246"/>
    </row>
    <row r="29" spans="1:14" s="209" customFormat="1" ht="15.6">
      <c r="A29" s="243" t="s">
        <v>361</v>
      </c>
      <c r="B29" s="251" t="s">
        <v>362</v>
      </c>
      <c r="C29" s="243"/>
      <c r="D29" s="246"/>
      <c r="E29" s="245"/>
      <c r="F29" s="243" t="s">
        <v>262</v>
      </c>
      <c r="G29" s="243" t="s">
        <v>250</v>
      </c>
      <c r="H29" s="243" t="s">
        <v>155</v>
      </c>
      <c r="I29" s="244" t="s">
        <v>363</v>
      </c>
      <c r="J29" s="248" t="s">
        <v>363</v>
      </c>
      <c r="K29" s="248" t="s">
        <v>363</v>
      </c>
      <c r="L29" s="243" t="s">
        <v>363</v>
      </c>
      <c r="M29" s="243" t="s">
        <v>363</v>
      </c>
      <c r="N29" s="246"/>
    </row>
    <row r="30" spans="1:14" s="209" customFormat="1" ht="62.4">
      <c r="A30" s="243" t="s">
        <v>364</v>
      </c>
      <c r="B30" s="251" t="s">
        <v>365</v>
      </c>
      <c r="C30" s="243"/>
      <c r="D30" s="246"/>
      <c r="E30" s="245"/>
      <c r="F30" s="243" t="s">
        <v>262</v>
      </c>
      <c r="G30" s="243" t="s">
        <v>250</v>
      </c>
      <c r="H30" s="243" t="s">
        <v>251</v>
      </c>
      <c r="I30" s="244" t="s">
        <v>366</v>
      </c>
      <c r="J30" s="248" t="s">
        <v>379</v>
      </c>
      <c r="K30" s="248" t="s">
        <v>591</v>
      </c>
      <c r="L30" s="243" t="s">
        <v>363</v>
      </c>
      <c r="M30" s="243" t="s">
        <v>366</v>
      </c>
      <c r="N30" s="246" t="s">
        <v>601</v>
      </c>
    </row>
    <row r="31" spans="1:14" s="209" customFormat="1" ht="45">
      <c r="A31" s="243" t="s">
        <v>367</v>
      </c>
      <c r="B31" s="251" t="s">
        <v>602</v>
      </c>
      <c r="C31" s="243"/>
      <c r="D31" s="243"/>
      <c r="E31" s="245"/>
      <c r="F31" s="243" t="s">
        <v>262</v>
      </c>
      <c r="G31" s="243" t="s">
        <v>250</v>
      </c>
      <c r="H31" s="243" t="s">
        <v>155</v>
      </c>
      <c r="I31" s="244" t="s">
        <v>368</v>
      </c>
      <c r="J31" s="248" t="s">
        <v>592</v>
      </c>
      <c r="K31" s="248" t="s">
        <v>263</v>
      </c>
      <c r="L31" s="243" t="s">
        <v>579</v>
      </c>
      <c r="M31" s="243" t="s">
        <v>272</v>
      </c>
      <c r="N31" s="243" t="s">
        <v>593</v>
      </c>
    </row>
    <row r="32" spans="1:14" s="209" customFormat="1" ht="30">
      <c r="A32" s="243" t="s">
        <v>369</v>
      </c>
      <c r="B32" s="252" t="s">
        <v>370</v>
      </c>
      <c r="C32" s="243"/>
      <c r="D32" s="243"/>
      <c r="E32" s="245"/>
      <c r="F32" s="243" t="s">
        <v>262</v>
      </c>
      <c r="G32" s="243" t="s">
        <v>250</v>
      </c>
      <c r="H32" s="243" t="s">
        <v>155</v>
      </c>
      <c r="I32" s="244" t="s">
        <v>371</v>
      </c>
      <c r="J32" s="248" t="s">
        <v>371</v>
      </c>
      <c r="K32" s="248" t="s">
        <v>363</v>
      </c>
      <c r="L32" s="243" t="s">
        <v>363</v>
      </c>
      <c r="M32" s="243" t="s">
        <v>371</v>
      </c>
      <c r="N32" s="243"/>
    </row>
    <row r="33" spans="1:14" s="209" customFormat="1" ht="30">
      <c r="A33" s="243" t="s">
        <v>372</v>
      </c>
      <c r="B33" s="251" t="s">
        <v>373</v>
      </c>
      <c r="C33" s="243"/>
      <c r="D33" s="243" t="s">
        <v>374</v>
      </c>
      <c r="E33" s="245" t="s">
        <v>378</v>
      </c>
      <c r="F33" s="243" t="s">
        <v>262</v>
      </c>
      <c r="G33" s="243" t="s">
        <v>250</v>
      </c>
      <c r="H33" s="243" t="s">
        <v>263</v>
      </c>
      <c r="I33" s="244" t="s">
        <v>375</v>
      </c>
      <c r="J33" s="248" t="s">
        <v>375</v>
      </c>
      <c r="K33" s="248" t="s">
        <v>363</v>
      </c>
      <c r="L33" s="243" t="s">
        <v>363</v>
      </c>
      <c r="M33" s="243" t="s">
        <v>375</v>
      </c>
      <c r="N33" s="246"/>
    </row>
    <row r="34" spans="1:14" s="209" customFormat="1" ht="62.4">
      <c r="A34" s="243" t="s">
        <v>376</v>
      </c>
      <c r="B34" s="251" t="s">
        <v>377</v>
      </c>
      <c r="C34" s="243"/>
      <c r="D34" s="243" t="s">
        <v>374</v>
      </c>
      <c r="E34" s="245" t="s">
        <v>378</v>
      </c>
      <c r="F34" s="243" t="s">
        <v>262</v>
      </c>
      <c r="G34" s="243" t="s">
        <v>250</v>
      </c>
      <c r="H34" s="243" t="s">
        <v>263</v>
      </c>
      <c r="I34" s="244" t="s">
        <v>379</v>
      </c>
      <c r="J34" s="248" t="s">
        <v>594</v>
      </c>
      <c r="K34" s="248" t="s">
        <v>595</v>
      </c>
      <c r="L34" s="243" t="s">
        <v>363</v>
      </c>
      <c r="M34" s="243" t="s">
        <v>379</v>
      </c>
      <c r="N34" s="246" t="s">
        <v>601</v>
      </c>
    </row>
    <row r="35" spans="1:14" s="209" customFormat="1" ht="30">
      <c r="A35" s="243" t="s">
        <v>380</v>
      </c>
      <c r="B35" s="251" t="s">
        <v>381</v>
      </c>
      <c r="C35" s="243"/>
      <c r="D35" s="243" t="s">
        <v>382</v>
      </c>
      <c r="E35" s="245" t="s">
        <v>383</v>
      </c>
      <c r="F35" s="243" t="s">
        <v>262</v>
      </c>
      <c r="G35" s="243" t="s">
        <v>250</v>
      </c>
      <c r="H35" s="243" t="s">
        <v>263</v>
      </c>
      <c r="I35" s="244" t="s">
        <v>384</v>
      </c>
      <c r="J35" s="248" t="s">
        <v>366</v>
      </c>
      <c r="K35" s="248" t="s">
        <v>263</v>
      </c>
      <c r="L35" s="243" t="s">
        <v>363</v>
      </c>
      <c r="M35" s="243" t="s">
        <v>384</v>
      </c>
      <c r="N35" s="247"/>
    </row>
    <row r="36" spans="1:14" s="209" customFormat="1" ht="62.4">
      <c r="A36" s="243" t="s">
        <v>385</v>
      </c>
      <c r="B36" s="251" t="s">
        <v>386</v>
      </c>
      <c r="C36" s="243"/>
      <c r="D36" s="243" t="s">
        <v>387</v>
      </c>
      <c r="E36" s="245" t="s">
        <v>388</v>
      </c>
      <c r="F36" s="243" t="s">
        <v>262</v>
      </c>
      <c r="G36" s="243" t="s">
        <v>250</v>
      </c>
      <c r="H36" s="243" t="s">
        <v>263</v>
      </c>
      <c r="I36" s="244" t="s">
        <v>326</v>
      </c>
      <c r="J36" s="248" t="s">
        <v>355</v>
      </c>
      <c r="K36" s="248" t="s">
        <v>251</v>
      </c>
      <c r="L36" s="243" t="s">
        <v>363</v>
      </c>
      <c r="M36" s="243" t="s">
        <v>326</v>
      </c>
      <c r="N36" s="246" t="s">
        <v>601</v>
      </c>
    </row>
    <row r="37" spans="1:14" s="209" customFormat="1" ht="60">
      <c r="A37" s="243" t="s">
        <v>389</v>
      </c>
      <c r="B37" s="251" t="s">
        <v>390</v>
      </c>
      <c r="C37" s="243"/>
      <c r="D37" s="243" t="s">
        <v>391</v>
      </c>
      <c r="E37" s="245" t="s">
        <v>392</v>
      </c>
      <c r="F37" s="243" t="s">
        <v>262</v>
      </c>
      <c r="G37" s="243" t="s">
        <v>250</v>
      </c>
      <c r="H37" s="243" t="s">
        <v>155</v>
      </c>
      <c r="I37" s="244" t="s">
        <v>393</v>
      </c>
      <c r="J37" s="248" t="s">
        <v>596</v>
      </c>
      <c r="K37" s="248" t="s">
        <v>579</v>
      </c>
      <c r="L37" s="243" t="s">
        <v>363</v>
      </c>
      <c r="M37" s="243" t="s">
        <v>393</v>
      </c>
      <c r="N37" s="247"/>
    </row>
    <row r="38" spans="1:14" s="209" customFormat="1" ht="30">
      <c r="A38" s="243" t="s">
        <v>394</v>
      </c>
      <c r="B38" s="251" t="s">
        <v>395</v>
      </c>
      <c r="C38" s="243"/>
      <c r="D38" s="243"/>
      <c r="E38" s="245"/>
      <c r="F38" s="243" t="s">
        <v>249</v>
      </c>
      <c r="G38" s="243" t="s">
        <v>250</v>
      </c>
      <c r="H38" s="243" t="s">
        <v>155</v>
      </c>
      <c r="I38" s="244" t="s">
        <v>379</v>
      </c>
      <c r="J38" s="248" t="s">
        <v>597</v>
      </c>
      <c r="K38" s="248" t="s">
        <v>598</v>
      </c>
      <c r="L38" s="243" t="s">
        <v>363</v>
      </c>
      <c r="M38" s="243" t="s">
        <v>379</v>
      </c>
      <c r="N38" s="247"/>
    </row>
    <row r="39" spans="1:14" s="209" customFormat="1" ht="31.2">
      <c r="A39" s="243" t="s">
        <v>396</v>
      </c>
      <c r="B39" s="244" t="s">
        <v>397</v>
      </c>
      <c r="C39" s="243"/>
      <c r="D39" s="243"/>
      <c r="E39" s="245"/>
      <c r="F39" s="243" t="s">
        <v>262</v>
      </c>
      <c r="G39" s="243" t="s">
        <v>250</v>
      </c>
      <c r="H39" s="243" t="s">
        <v>155</v>
      </c>
      <c r="I39" s="244" t="s">
        <v>398</v>
      </c>
      <c r="J39" s="248" t="s">
        <v>398</v>
      </c>
      <c r="K39" s="248" t="s">
        <v>363</v>
      </c>
      <c r="L39" s="243" t="s">
        <v>363</v>
      </c>
      <c r="M39" s="243" t="s">
        <v>398</v>
      </c>
      <c r="N39" s="247"/>
    </row>
  </sheetData>
  <autoFilter ref="A1:J36" xr:uid="{8D11FF6F-FC8C-4F4F-92CA-AB4103429914}"/>
  <pageMargins left="0.1" right="0.1" top="0.1" bottom="0.1" header="0.1" footer="0.1"/>
  <pageSetup paperSize="9" scale="5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A593-4590-46B1-A1FB-660A83202233}">
  <sheetPr>
    <pageSetUpPr fitToPage="1"/>
  </sheetPr>
  <dimension ref="A1:O39"/>
  <sheetViews>
    <sheetView view="pageBreakPreview" topLeftCell="A32" zoomScale="40" zoomScaleNormal="85" zoomScaleSheetLayoutView="40" workbookViewId="0">
      <selection activeCell="F53" sqref="F53"/>
    </sheetView>
  </sheetViews>
  <sheetFormatPr defaultColWidth="8.6640625" defaultRowHeight="13.2"/>
  <cols>
    <col min="1" max="1" width="8.6640625" style="294"/>
    <col min="2" max="2" width="67.33203125" style="294" customWidth="1"/>
    <col min="3" max="3" width="57.6640625" style="294" customWidth="1"/>
    <col min="4" max="4" width="19" style="294" customWidth="1"/>
    <col min="5" max="5" width="57.88671875" style="294" customWidth="1"/>
    <col min="6" max="6" width="71.109375" style="294" customWidth="1"/>
    <col min="7" max="8" width="15.88671875" style="294" customWidth="1"/>
    <col min="9" max="15" width="20.44140625" style="295" customWidth="1"/>
    <col min="16" max="16384" width="8.6640625" style="294"/>
  </cols>
  <sheetData>
    <row r="1" spans="1:15" s="282" customFormat="1" ht="61.2">
      <c r="B1" s="283" t="s">
        <v>55</v>
      </c>
      <c r="C1" s="284"/>
      <c r="E1" s="283" t="s">
        <v>633</v>
      </c>
      <c r="F1" s="285"/>
      <c r="G1" s="322">
        <v>45624</v>
      </c>
      <c r="H1" s="285"/>
      <c r="I1" s="285"/>
      <c r="J1" s="286"/>
      <c r="K1" s="286"/>
      <c r="L1" s="286"/>
      <c r="M1" s="286"/>
      <c r="N1" s="286"/>
      <c r="O1" s="286"/>
    </row>
    <row r="2" spans="1:15" s="287" customFormat="1" ht="55.8" thickBot="1">
      <c r="A2" s="323" t="s">
        <v>634</v>
      </c>
      <c r="B2" s="324" t="s">
        <v>635</v>
      </c>
      <c r="C2" s="324" t="s">
        <v>636</v>
      </c>
      <c r="D2" s="325" t="s">
        <v>403</v>
      </c>
      <c r="E2" s="324" t="s">
        <v>404</v>
      </c>
      <c r="F2" s="324" t="s">
        <v>637</v>
      </c>
      <c r="G2" s="326" t="s">
        <v>238</v>
      </c>
      <c r="H2" s="326" t="s">
        <v>239</v>
      </c>
      <c r="I2" s="326" t="s">
        <v>240</v>
      </c>
      <c r="J2" s="328" t="s">
        <v>80</v>
      </c>
      <c r="K2" s="328" t="s">
        <v>81</v>
      </c>
      <c r="L2" s="328" t="s">
        <v>82</v>
      </c>
      <c r="M2" s="328" t="s">
        <v>83</v>
      </c>
      <c r="N2" s="328" t="s">
        <v>84</v>
      </c>
      <c r="O2" s="328" t="s">
        <v>85</v>
      </c>
    </row>
    <row r="3" spans="1:15" s="292" customFormat="1" ht="32.4">
      <c r="A3" s="288">
        <v>1</v>
      </c>
      <c r="B3" s="289" t="s">
        <v>245</v>
      </c>
      <c r="C3" s="290" t="s">
        <v>246</v>
      </c>
      <c r="D3" s="289"/>
      <c r="E3" s="289" t="s">
        <v>247</v>
      </c>
      <c r="F3" s="290" t="s">
        <v>248</v>
      </c>
      <c r="G3" s="289" t="s">
        <v>249</v>
      </c>
      <c r="H3" s="289" t="s">
        <v>250</v>
      </c>
      <c r="I3" s="327" t="s">
        <v>263</v>
      </c>
      <c r="J3" s="329" t="s">
        <v>667</v>
      </c>
      <c r="K3" s="330" t="s">
        <v>682</v>
      </c>
      <c r="L3" s="330" t="s">
        <v>252</v>
      </c>
      <c r="M3" s="330" t="s">
        <v>696</v>
      </c>
      <c r="N3" s="330" t="s">
        <v>708</v>
      </c>
      <c r="O3" s="331" t="s">
        <v>717</v>
      </c>
    </row>
    <row r="4" spans="1:15" s="292" customFormat="1" ht="64.8">
      <c r="A4" s="288">
        <v>2</v>
      </c>
      <c r="B4" s="289" t="s">
        <v>253</v>
      </c>
      <c r="C4" s="290" t="s">
        <v>254</v>
      </c>
      <c r="D4" s="289"/>
      <c r="E4" s="289" t="s">
        <v>255</v>
      </c>
      <c r="F4" s="290" t="s">
        <v>256</v>
      </c>
      <c r="G4" s="289" t="s">
        <v>249</v>
      </c>
      <c r="H4" s="289" t="s">
        <v>250</v>
      </c>
      <c r="I4" s="327" t="s">
        <v>263</v>
      </c>
      <c r="J4" s="332" t="s">
        <v>668</v>
      </c>
      <c r="K4" s="291" t="s">
        <v>683</v>
      </c>
      <c r="L4" s="291" t="s">
        <v>257</v>
      </c>
      <c r="M4" s="291" t="s">
        <v>697</v>
      </c>
      <c r="N4" s="291" t="s">
        <v>709</v>
      </c>
      <c r="O4" s="333" t="s">
        <v>718</v>
      </c>
    </row>
    <row r="5" spans="1:15" s="292" customFormat="1" ht="32.4">
      <c r="A5" s="288">
        <v>3</v>
      </c>
      <c r="B5" s="289" t="s">
        <v>258</v>
      </c>
      <c r="C5" s="290" t="s">
        <v>259</v>
      </c>
      <c r="D5" s="289"/>
      <c r="E5" s="289" t="s">
        <v>260</v>
      </c>
      <c r="F5" s="290" t="s">
        <v>261</v>
      </c>
      <c r="G5" s="289" t="s">
        <v>262</v>
      </c>
      <c r="H5" s="289" t="s">
        <v>250</v>
      </c>
      <c r="I5" s="327" t="s">
        <v>263</v>
      </c>
      <c r="J5" s="332" t="s">
        <v>306</v>
      </c>
      <c r="K5" s="291" t="s">
        <v>582</v>
      </c>
      <c r="L5" s="291" t="s">
        <v>264</v>
      </c>
      <c r="M5" s="291" t="s">
        <v>668</v>
      </c>
      <c r="N5" s="291" t="s">
        <v>667</v>
      </c>
      <c r="O5" s="333" t="s">
        <v>719</v>
      </c>
    </row>
    <row r="6" spans="1:15" s="292" customFormat="1" ht="32.4">
      <c r="A6" s="288">
        <v>4</v>
      </c>
      <c r="B6" s="289" t="s">
        <v>265</v>
      </c>
      <c r="C6" s="290" t="s">
        <v>266</v>
      </c>
      <c r="D6" s="289"/>
      <c r="E6" s="289" t="s">
        <v>267</v>
      </c>
      <c r="F6" s="290" t="s">
        <v>268</v>
      </c>
      <c r="G6" s="289" t="s">
        <v>262</v>
      </c>
      <c r="H6" s="289" t="s">
        <v>250</v>
      </c>
      <c r="I6" s="327" t="s">
        <v>155</v>
      </c>
      <c r="J6" s="332" t="s">
        <v>669</v>
      </c>
      <c r="K6" s="291" t="s">
        <v>684</v>
      </c>
      <c r="L6" s="291" t="s">
        <v>269</v>
      </c>
      <c r="M6" s="291" t="s">
        <v>698</v>
      </c>
      <c r="N6" s="291" t="s">
        <v>343</v>
      </c>
      <c r="O6" s="333" t="s">
        <v>720</v>
      </c>
    </row>
    <row r="7" spans="1:15" s="292" customFormat="1" ht="32.4">
      <c r="A7" s="288">
        <v>5</v>
      </c>
      <c r="B7" s="289" t="s">
        <v>270</v>
      </c>
      <c r="C7" s="290" t="s">
        <v>271</v>
      </c>
      <c r="D7" s="289"/>
      <c r="E7" s="293" t="s">
        <v>267</v>
      </c>
      <c r="F7" s="290" t="s">
        <v>268</v>
      </c>
      <c r="G7" s="289" t="s">
        <v>262</v>
      </c>
      <c r="H7" s="289" t="s">
        <v>250</v>
      </c>
      <c r="I7" s="327" t="s">
        <v>155</v>
      </c>
      <c r="J7" s="332" t="s">
        <v>272</v>
      </c>
      <c r="K7" s="291" t="s">
        <v>272</v>
      </c>
      <c r="L7" s="291" t="s">
        <v>272</v>
      </c>
      <c r="M7" s="291" t="s">
        <v>272</v>
      </c>
      <c r="N7" s="291" t="s">
        <v>272</v>
      </c>
      <c r="O7" s="333" t="s">
        <v>272</v>
      </c>
    </row>
    <row r="8" spans="1:15" s="292" customFormat="1" ht="64.8">
      <c r="A8" s="288">
        <v>6</v>
      </c>
      <c r="B8" s="289" t="s">
        <v>273</v>
      </c>
      <c r="C8" s="290" t="s">
        <v>274</v>
      </c>
      <c r="D8" s="289"/>
      <c r="E8" s="289" t="s">
        <v>275</v>
      </c>
      <c r="F8" s="290" t="s">
        <v>276</v>
      </c>
      <c r="G8" s="289" t="s">
        <v>262</v>
      </c>
      <c r="H8" s="289" t="s">
        <v>250</v>
      </c>
      <c r="I8" s="327" t="s">
        <v>263</v>
      </c>
      <c r="J8" s="332" t="s">
        <v>379</v>
      </c>
      <c r="K8" s="291" t="s">
        <v>680</v>
      </c>
      <c r="L8" s="291" t="s">
        <v>277</v>
      </c>
      <c r="M8" s="291" t="s">
        <v>695</v>
      </c>
      <c r="N8" s="291" t="s">
        <v>676</v>
      </c>
      <c r="O8" s="333" t="s">
        <v>384</v>
      </c>
    </row>
    <row r="9" spans="1:15" s="292" customFormat="1" ht="32.4">
      <c r="A9" s="288">
        <v>7</v>
      </c>
      <c r="B9" s="289" t="s">
        <v>278</v>
      </c>
      <c r="C9" s="290" t="s">
        <v>279</v>
      </c>
      <c r="D9" s="289"/>
      <c r="E9" s="289" t="s">
        <v>280</v>
      </c>
      <c r="F9" s="290" t="s">
        <v>281</v>
      </c>
      <c r="G9" s="289" t="s">
        <v>262</v>
      </c>
      <c r="H9" s="289" t="s">
        <v>250</v>
      </c>
      <c r="I9" s="327" t="s">
        <v>155</v>
      </c>
      <c r="J9" s="332" t="s">
        <v>251</v>
      </c>
      <c r="K9" s="291" t="s">
        <v>251</v>
      </c>
      <c r="L9" s="291" t="s">
        <v>251</v>
      </c>
      <c r="M9" s="291" t="s">
        <v>251</v>
      </c>
      <c r="N9" s="291" t="s">
        <v>251</v>
      </c>
      <c r="O9" s="333" t="s">
        <v>251</v>
      </c>
    </row>
    <row r="10" spans="1:15" s="292" customFormat="1" ht="64.8">
      <c r="A10" s="288">
        <v>8</v>
      </c>
      <c r="B10" s="289" t="s">
        <v>282</v>
      </c>
      <c r="C10" s="290" t="s">
        <v>283</v>
      </c>
      <c r="D10" s="289"/>
      <c r="E10" s="289" t="s">
        <v>284</v>
      </c>
      <c r="F10" s="290" t="s">
        <v>285</v>
      </c>
      <c r="G10" s="289" t="s">
        <v>262</v>
      </c>
      <c r="H10" s="289" t="s">
        <v>250</v>
      </c>
      <c r="I10" s="327" t="s">
        <v>263</v>
      </c>
      <c r="J10" s="332" t="s">
        <v>286</v>
      </c>
      <c r="K10" s="291" t="s">
        <v>286</v>
      </c>
      <c r="L10" s="291" t="s">
        <v>286</v>
      </c>
      <c r="M10" s="291" t="s">
        <v>286</v>
      </c>
      <c r="N10" s="291" t="s">
        <v>286</v>
      </c>
      <c r="O10" s="333" t="s">
        <v>286</v>
      </c>
    </row>
    <row r="11" spans="1:15" s="292" customFormat="1" ht="56.4">
      <c r="A11" s="288">
        <v>9</v>
      </c>
      <c r="B11" s="289" t="s">
        <v>287</v>
      </c>
      <c r="C11" s="290" t="s">
        <v>288</v>
      </c>
      <c r="D11" s="289"/>
      <c r="E11" s="289" t="s">
        <v>289</v>
      </c>
      <c r="F11" s="290" t="s">
        <v>290</v>
      </c>
      <c r="G11" s="289" t="s">
        <v>262</v>
      </c>
      <c r="H11" s="289" t="s">
        <v>291</v>
      </c>
      <c r="I11" s="327" t="s">
        <v>263</v>
      </c>
      <c r="J11" s="332" t="s">
        <v>306</v>
      </c>
      <c r="K11" s="291" t="s">
        <v>583</v>
      </c>
      <c r="L11" s="291" t="s">
        <v>293</v>
      </c>
      <c r="M11" s="291" t="s">
        <v>667</v>
      </c>
      <c r="N11" s="291" t="s">
        <v>577</v>
      </c>
      <c r="O11" s="333" t="s">
        <v>721</v>
      </c>
    </row>
    <row r="12" spans="1:15" s="292" customFormat="1" ht="95.4" customHeight="1">
      <c r="A12" s="288">
        <v>10</v>
      </c>
      <c r="B12" s="289" t="s">
        <v>574</v>
      </c>
      <c r="C12" s="290" t="s">
        <v>599</v>
      </c>
      <c r="D12" s="289"/>
      <c r="E12" s="289"/>
      <c r="F12" s="290"/>
      <c r="G12" s="289" t="s">
        <v>249</v>
      </c>
      <c r="H12" s="289" t="s">
        <v>250</v>
      </c>
      <c r="I12" s="327" t="s">
        <v>363</v>
      </c>
      <c r="J12" s="332" t="s">
        <v>670</v>
      </c>
      <c r="K12" s="291" t="s">
        <v>596</v>
      </c>
      <c r="L12" s="291" t="s">
        <v>393</v>
      </c>
      <c r="M12" s="291" t="s">
        <v>587</v>
      </c>
      <c r="N12" s="291" t="s">
        <v>335</v>
      </c>
      <c r="O12" s="333" t="s">
        <v>703</v>
      </c>
    </row>
    <row r="13" spans="1:15" s="292" customFormat="1" ht="64.8">
      <c r="A13" s="288">
        <v>11</v>
      </c>
      <c r="B13" s="289" t="s">
        <v>294</v>
      </c>
      <c r="C13" s="290" t="s">
        <v>295</v>
      </c>
      <c r="D13" s="289"/>
      <c r="E13" s="289" t="s">
        <v>575</v>
      </c>
      <c r="F13" s="290" t="s">
        <v>600</v>
      </c>
      <c r="G13" s="289" t="s">
        <v>262</v>
      </c>
      <c r="H13" s="289" t="s">
        <v>291</v>
      </c>
      <c r="I13" s="327" t="s">
        <v>263</v>
      </c>
      <c r="J13" s="332" t="s">
        <v>671</v>
      </c>
      <c r="K13" s="291" t="s">
        <v>685</v>
      </c>
      <c r="L13" s="291" t="s">
        <v>297</v>
      </c>
      <c r="M13" s="291" t="s">
        <v>264</v>
      </c>
      <c r="N13" s="291" t="s">
        <v>667</v>
      </c>
      <c r="O13" s="333" t="s">
        <v>577</v>
      </c>
    </row>
    <row r="14" spans="1:15" s="292" customFormat="1" ht="64.8">
      <c r="A14" s="288">
        <v>12</v>
      </c>
      <c r="B14" s="289" t="s">
        <v>298</v>
      </c>
      <c r="C14" s="290" t="s">
        <v>299</v>
      </c>
      <c r="D14" s="289"/>
      <c r="E14" s="289" t="s">
        <v>575</v>
      </c>
      <c r="F14" s="290" t="s">
        <v>600</v>
      </c>
      <c r="G14" s="289" t="s">
        <v>262</v>
      </c>
      <c r="H14" s="289" t="s">
        <v>291</v>
      </c>
      <c r="I14" s="327" t="s">
        <v>263</v>
      </c>
      <c r="J14" s="332" t="s">
        <v>671</v>
      </c>
      <c r="K14" s="291" t="s">
        <v>685</v>
      </c>
      <c r="L14" s="291" t="s">
        <v>297</v>
      </c>
      <c r="M14" s="291" t="s">
        <v>264</v>
      </c>
      <c r="N14" s="291" t="s">
        <v>667</v>
      </c>
      <c r="O14" s="333" t="s">
        <v>577</v>
      </c>
    </row>
    <row r="15" spans="1:15" s="292" customFormat="1" ht="64.8">
      <c r="A15" s="288">
        <v>13</v>
      </c>
      <c r="B15" s="289" t="s">
        <v>300</v>
      </c>
      <c r="C15" s="290" t="s">
        <v>301</v>
      </c>
      <c r="D15" s="289"/>
      <c r="E15" s="289" t="s">
        <v>302</v>
      </c>
      <c r="F15" s="290" t="s">
        <v>303</v>
      </c>
      <c r="G15" s="289" t="s">
        <v>249</v>
      </c>
      <c r="H15" s="289" t="s">
        <v>291</v>
      </c>
      <c r="I15" s="327" t="s">
        <v>263</v>
      </c>
      <c r="J15" s="332" t="s">
        <v>306</v>
      </c>
      <c r="K15" s="291" t="s">
        <v>583</v>
      </c>
      <c r="L15" s="291" t="s">
        <v>293</v>
      </c>
      <c r="M15" s="291" t="s">
        <v>667</v>
      </c>
      <c r="N15" s="291" t="s">
        <v>577</v>
      </c>
      <c r="O15" s="333" t="s">
        <v>721</v>
      </c>
    </row>
    <row r="16" spans="1:15" s="292" customFormat="1" ht="64.8">
      <c r="A16" s="288">
        <v>14</v>
      </c>
      <c r="B16" s="289" t="s">
        <v>304</v>
      </c>
      <c r="C16" s="290" t="s">
        <v>305</v>
      </c>
      <c r="D16" s="289"/>
      <c r="E16" s="289"/>
      <c r="F16" s="290"/>
      <c r="G16" s="289" t="s">
        <v>249</v>
      </c>
      <c r="H16" s="289" t="s">
        <v>291</v>
      </c>
      <c r="I16" s="327" t="s">
        <v>263</v>
      </c>
      <c r="J16" s="332" t="s">
        <v>672</v>
      </c>
      <c r="K16" s="291" t="s">
        <v>686</v>
      </c>
      <c r="L16" s="291" t="s">
        <v>306</v>
      </c>
      <c r="M16" s="291" t="s">
        <v>583</v>
      </c>
      <c r="N16" s="291" t="s">
        <v>584</v>
      </c>
      <c r="O16" s="333" t="s">
        <v>257</v>
      </c>
    </row>
    <row r="17" spans="1:15" s="292" customFormat="1" ht="64.8">
      <c r="A17" s="288">
        <v>15</v>
      </c>
      <c r="B17" s="289" t="s">
        <v>307</v>
      </c>
      <c r="C17" s="290" t="s">
        <v>308</v>
      </c>
      <c r="D17" s="289"/>
      <c r="E17" s="289" t="s">
        <v>309</v>
      </c>
      <c r="F17" s="290" t="s">
        <v>310</v>
      </c>
      <c r="G17" s="289" t="s">
        <v>249</v>
      </c>
      <c r="H17" s="289" t="s">
        <v>291</v>
      </c>
      <c r="I17" s="327" t="s">
        <v>263</v>
      </c>
      <c r="J17" s="332" t="s">
        <v>673</v>
      </c>
      <c r="K17" s="291" t="s">
        <v>687</v>
      </c>
      <c r="L17" s="291" t="s">
        <v>311</v>
      </c>
      <c r="M17" s="291" t="s">
        <v>699</v>
      </c>
      <c r="N17" s="291" t="s">
        <v>671</v>
      </c>
      <c r="O17" s="333" t="s">
        <v>306</v>
      </c>
    </row>
    <row r="18" spans="1:15" s="292" customFormat="1" ht="56.4">
      <c r="A18" s="288">
        <v>16</v>
      </c>
      <c r="B18" s="289" t="s">
        <v>312</v>
      </c>
      <c r="C18" s="290" t="s">
        <v>313</v>
      </c>
      <c r="D18" s="289"/>
      <c r="E18" s="289" t="s">
        <v>314</v>
      </c>
      <c r="F18" s="290" t="s">
        <v>315</v>
      </c>
      <c r="G18" s="289" t="s">
        <v>262</v>
      </c>
      <c r="H18" s="289" t="s">
        <v>250</v>
      </c>
      <c r="I18" s="327" t="s">
        <v>155</v>
      </c>
      <c r="J18" s="332" t="s">
        <v>316</v>
      </c>
      <c r="K18" s="291" t="s">
        <v>316</v>
      </c>
      <c r="L18" s="291" t="s">
        <v>316</v>
      </c>
      <c r="M18" s="291" t="s">
        <v>316</v>
      </c>
      <c r="N18" s="291" t="s">
        <v>316</v>
      </c>
      <c r="O18" s="333" t="s">
        <v>316</v>
      </c>
    </row>
    <row r="19" spans="1:15" s="292" customFormat="1" ht="97.2">
      <c r="A19" s="288">
        <v>17</v>
      </c>
      <c r="B19" s="289" t="s">
        <v>317</v>
      </c>
      <c r="C19" s="290" t="s">
        <v>318</v>
      </c>
      <c r="D19" s="289"/>
      <c r="E19" s="289" t="s">
        <v>319</v>
      </c>
      <c r="F19" s="290" t="s">
        <v>320</v>
      </c>
      <c r="G19" s="289" t="s">
        <v>249</v>
      </c>
      <c r="H19" s="289" t="s">
        <v>250</v>
      </c>
      <c r="I19" s="327" t="s">
        <v>251</v>
      </c>
      <c r="J19" s="332" t="s">
        <v>674</v>
      </c>
      <c r="K19" s="291" t="s">
        <v>688</v>
      </c>
      <c r="L19" s="291" t="s">
        <v>321</v>
      </c>
      <c r="M19" s="291" t="s">
        <v>700</v>
      </c>
      <c r="N19" s="291" t="s">
        <v>710</v>
      </c>
      <c r="O19" s="333" t="s">
        <v>722</v>
      </c>
    </row>
    <row r="20" spans="1:15" s="292" customFormat="1" ht="64.8">
      <c r="A20" s="288">
        <v>18</v>
      </c>
      <c r="B20" s="289" t="s">
        <v>322</v>
      </c>
      <c r="C20" s="290" t="s">
        <v>323</v>
      </c>
      <c r="D20" s="289"/>
      <c r="E20" s="289" t="s">
        <v>324</v>
      </c>
      <c r="F20" s="290" t="s">
        <v>325</v>
      </c>
      <c r="G20" s="289" t="s">
        <v>262</v>
      </c>
      <c r="H20" s="289" t="s">
        <v>250</v>
      </c>
      <c r="I20" s="327" t="s">
        <v>263</v>
      </c>
      <c r="J20" s="332" t="s">
        <v>675</v>
      </c>
      <c r="K20" s="291" t="s">
        <v>689</v>
      </c>
      <c r="L20" s="291" t="s">
        <v>326</v>
      </c>
      <c r="M20" s="291" t="s">
        <v>701</v>
      </c>
      <c r="N20" s="291" t="s">
        <v>711</v>
      </c>
      <c r="O20" s="333" t="s">
        <v>723</v>
      </c>
    </row>
    <row r="21" spans="1:15" s="292" customFormat="1" ht="64.8">
      <c r="A21" s="288">
        <v>19</v>
      </c>
      <c r="B21" s="289" t="s">
        <v>327</v>
      </c>
      <c r="C21" s="290" t="s">
        <v>328</v>
      </c>
      <c r="D21" s="289"/>
      <c r="E21" s="289" t="s">
        <v>329</v>
      </c>
      <c r="F21" s="290" t="s">
        <v>303</v>
      </c>
      <c r="G21" s="289" t="s">
        <v>262</v>
      </c>
      <c r="H21" s="289" t="s">
        <v>291</v>
      </c>
      <c r="I21" s="327" t="s">
        <v>263</v>
      </c>
      <c r="J21" s="332" t="s">
        <v>676</v>
      </c>
      <c r="K21" s="291" t="s">
        <v>690</v>
      </c>
      <c r="L21" s="291" t="s">
        <v>330</v>
      </c>
      <c r="M21" s="291" t="s">
        <v>702</v>
      </c>
      <c r="N21" s="291" t="s">
        <v>712</v>
      </c>
      <c r="O21" s="333" t="s">
        <v>724</v>
      </c>
    </row>
    <row r="22" spans="1:15" s="292" customFormat="1" ht="32.4">
      <c r="A22" s="288">
        <v>20</v>
      </c>
      <c r="B22" s="289" t="s">
        <v>331</v>
      </c>
      <c r="C22" s="290" t="s">
        <v>332</v>
      </c>
      <c r="D22" s="289"/>
      <c r="E22" s="289" t="s">
        <v>333</v>
      </c>
      <c r="F22" s="290" t="s">
        <v>334</v>
      </c>
      <c r="G22" s="289" t="s">
        <v>262</v>
      </c>
      <c r="H22" s="289" t="s">
        <v>291</v>
      </c>
      <c r="I22" s="327" t="s">
        <v>263</v>
      </c>
      <c r="J22" s="332" t="s">
        <v>393</v>
      </c>
      <c r="K22" s="291" t="s">
        <v>587</v>
      </c>
      <c r="L22" s="291" t="s">
        <v>335</v>
      </c>
      <c r="M22" s="291" t="s">
        <v>703</v>
      </c>
      <c r="N22" s="291" t="s">
        <v>594</v>
      </c>
      <c r="O22" s="333" t="s">
        <v>379</v>
      </c>
    </row>
    <row r="23" spans="1:15" s="292" customFormat="1" ht="64.8">
      <c r="A23" s="288">
        <v>21</v>
      </c>
      <c r="B23" s="289" t="s">
        <v>336</v>
      </c>
      <c r="C23" s="290" t="s">
        <v>337</v>
      </c>
      <c r="D23" s="289"/>
      <c r="E23" s="289"/>
      <c r="F23" s="290" t="e">
        <v>#N/A</v>
      </c>
      <c r="G23" s="289" t="s">
        <v>249</v>
      </c>
      <c r="H23" s="289" t="s">
        <v>291</v>
      </c>
      <c r="I23" s="327" t="s">
        <v>263</v>
      </c>
      <c r="J23" s="332" t="s">
        <v>677</v>
      </c>
      <c r="K23" s="291" t="s">
        <v>691</v>
      </c>
      <c r="L23" s="291" t="s">
        <v>338</v>
      </c>
      <c r="M23" s="291" t="s">
        <v>692</v>
      </c>
      <c r="N23" s="291" t="s">
        <v>713</v>
      </c>
      <c r="O23" s="333" t="s">
        <v>670</v>
      </c>
    </row>
    <row r="24" spans="1:15" s="292" customFormat="1" ht="32.4">
      <c r="A24" s="288">
        <v>22</v>
      </c>
      <c r="B24" s="289" t="s">
        <v>339</v>
      </c>
      <c r="C24" s="290" t="s">
        <v>340</v>
      </c>
      <c r="D24" s="289"/>
      <c r="E24" s="289" t="s">
        <v>341</v>
      </c>
      <c r="F24" s="290" t="s">
        <v>342</v>
      </c>
      <c r="G24" s="289" t="s">
        <v>262</v>
      </c>
      <c r="H24" s="289" t="s">
        <v>291</v>
      </c>
      <c r="I24" s="327" t="s">
        <v>263</v>
      </c>
      <c r="J24" s="332" t="s">
        <v>669</v>
      </c>
      <c r="K24" s="291" t="s">
        <v>269</v>
      </c>
      <c r="L24" s="291" t="s">
        <v>343</v>
      </c>
      <c r="M24" s="291" t="s">
        <v>704</v>
      </c>
      <c r="N24" s="291" t="s">
        <v>714</v>
      </c>
      <c r="O24" s="333" t="s">
        <v>725</v>
      </c>
    </row>
    <row r="25" spans="1:15" s="292" customFormat="1" ht="32.4">
      <c r="A25" s="288">
        <v>23</v>
      </c>
      <c r="B25" s="289" t="s">
        <v>344</v>
      </c>
      <c r="C25" s="290" t="s">
        <v>345</v>
      </c>
      <c r="D25" s="289"/>
      <c r="E25" s="289" t="s">
        <v>346</v>
      </c>
      <c r="F25" s="290" t="s">
        <v>347</v>
      </c>
      <c r="G25" s="289" t="s">
        <v>262</v>
      </c>
      <c r="H25" s="289" t="s">
        <v>250</v>
      </c>
      <c r="I25" s="327" t="s">
        <v>155</v>
      </c>
      <c r="J25" s="332" t="s">
        <v>316</v>
      </c>
      <c r="K25" s="291" t="s">
        <v>316</v>
      </c>
      <c r="L25" s="291" t="s">
        <v>316</v>
      </c>
      <c r="M25" s="291" t="s">
        <v>316</v>
      </c>
      <c r="N25" s="291" t="s">
        <v>316</v>
      </c>
      <c r="O25" s="333" t="s">
        <v>316</v>
      </c>
    </row>
    <row r="26" spans="1:15" s="292" customFormat="1" ht="64.8">
      <c r="A26" s="288">
        <v>24</v>
      </c>
      <c r="B26" s="289" t="s">
        <v>348</v>
      </c>
      <c r="C26" s="290" t="s">
        <v>349</v>
      </c>
      <c r="D26" s="289"/>
      <c r="E26" s="289" t="s">
        <v>350</v>
      </c>
      <c r="F26" s="290" t="s">
        <v>351</v>
      </c>
      <c r="G26" s="289" t="s">
        <v>262</v>
      </c>
      <c r="H26" s="289" t="s">
        <v>291</v>
      </c>
      <c r="I26" s="327" t="s">
        <v>292</v>
      </c>
      <c r="J26" s="332" t="s">
        <v>678</v>
      </c>
      <c r="K26" s="291" t="s">
        <v>678</v>
      </c>
      <c r="L26" s="291" t="s">
        <v>352</v>
      </c>
      <c r="M26" s="291" t="s">
        <v>352</v>
      </c>
      <c r="N26" s="291" t="s">
        <v>715</v>
      </c>
      <c r="O26" s="333" t="s">
        <v>715</v>
      </c>
    </row>
    <row r="27" spans="1:15" s="292" customFormat="1" ht="32.4">
      <c r="A27" s="288">
        <v>25</v>
      </c>
      <c r="B27" s="289" t="s">
        <v>353</v>
      </c>
      <c r="C27" s="290" t="s">
        <v>354</v>
      </c>
      <c r="D27" s="289"/>
      <c r="E27" s="289"/>
      <c r="F27" s="290" t="e">
        <v>#N/A</v>
      </c>
      <c r="G27" s="289" t="s">
        <v>249</v>
      </c>
      <c r="H27" s="289" t="s">
        <v>250</v>
      </c>
      <c r="I27" s="327" t="s">
        <v>263</v>
      </c>
      <c r="J27" s="332" t="s">
        <v>355</v>
      </c>
      <c r="K27" s="291" t="s">
        <v>355</v>
      </c>
      <c r="L27" s="291" t="s">
        <v>355</v>
      </c>
      <c r="M27" s="291" t="s">
        <v>355</v>
      </c>
      <c r="N27" s="291" t="s">
        <v>355</v>
      </c>
      <c r="O27" s="333" t="s">
        <v>355</v>
      </c>
    </row>
    <row r="28" spans="1:15" s="292" customFormat="1" ht="64.8">
      <c r="A28" s="288">
        <v>26</v>
      </c>
      <c r="B28" s="289" t="s">
        <v>356</v>
      </c>
      <c r="C28" s="290" t="s">
        <v>357</v>
      </c>
      <c r="D28" s="289"/>
      <c r="E28" s="289" t="s">
        <v>358</v>
      </c>
      <c r="F28" s="290" t="s">
        <v>359</v>
      </c>
      <c r="G28" s="289" t="s">
        <v>262</v>
      </c>
      <c r="H28" s="289" t="s">
        <v>291</v>
      </c>
      <c r="I28" s="327" t="s">
        <v>292</v>
      </c>
      <c r="J28" s="332" t="s">
        <v>366</v>
      </c>
      <c r="K28" s="291" t="s">
        <v>330</v>
      </c>
      <c r="L28" s="291" t="s">
        <v>360</v>
      </c>
      <c r="M28" s="291" t="s">
        <v>590</v>
      </c>
      <c r="N28" s="291" t="s">
        <v>716</v>
      </c>
      <c r="O28" s="333" t="s">
        <v>726</v>
      </c>
    </row>
    <row r="29" spans="1:15" s="292" customFormat="1" ht="32.4">
      <c r="A29" s="288">
        <v>27</v>
      </c>
      <c r="B29" s="289" t="s">
        <v>361</v>
      </c>
      <c r="C29" s="290" t="s">
        <v>362</v>
      </c>
      <c r="D29" s="289"/>
      <c r="E29" s="289"/>
      <c r="F29" s="290"/>
      <c r="G29" s="289" t="s">
        <v>262</v>
      </c>
      <c r="H29" s="289" t="s">
        <v>250</v>
      </c>
      <c r="I29" s="327" t="s">
        <v>155</v>
      </c>
      <c r="J29" s="332" t="s">
        <v>363</v>
      </c>
      <c r="K29" s="291" t="s">
        <v>363</v>
      </c>
      <c r="L29" s="291" t="s">
        <v>363</v>
      </c>
      <c r="M29" s="291" t="s">
        <v>363</v>
      </c>
      <c r="N29" s="291" t="s">
        <v>363</v>
      </c>
      <c r="O29" s="333" t="s">
        <v>363</v>
      </c>
    </row>
    <row r="30" spans="1:15" s="292" customFormat="1" ht="56.4">
      <c r="A30" s="288">
        <v>28</v>
      </c>
      <c r="B30" s="289" t="s">
        <v>364</v>
      </c>
      <c r="C30" s="290" t="s">
        <v>365</v>
      </c>
      <c r="D30" s="289"/>
      <c r="E30" s="289"/>
      <c r="F30" s="290"/>
      <c r="G30" s="289" t="s">
        <v>262</v>
      </c>
      <c r="H30" s="289" t="s">
        <v>250</v>
      </c>
      <c r="I30" s="327" t="s">
        <v>251</v>
      </c>
      <c r="J30" s="332" t="s">
        <v>366</v>
      </c>
      <c r="K30" s="291" t="s">
        <v>366</v>
      </c>
      <c r="L30" s="291" t="s">
        <v>366</v>
      </c>
      <c r="M30" s="291" t="s">
        <v>366</v>
      </c>
      <c r="N30" s="291" t="s">
        <v>366</v>
      </c>
      <c r="O30" s="333" t="s">
        <v>366</v>
      </c>
    </row>
    <row r="31" spans="1:15" s="292" customFormat="1" ht="84.6">
      <c r="A31" s="288">
        <v>29</v>
      </c>
      <c r="B31" s="289" t="s">
        <v>367</v>
      </c>
      <c r="C31" s="290" t="s">
        <v>602</v>
      </c>
      <c r="D31" s="289"/>
      <c r="E31" s="289"/>
      <c r="F31" s="290"/>
      <c r="G31" s="289" t="s">
        <v>262</v>
      </c>
      <c r="H31" s="289" t="s">
        <v>250</v>
      </c>
      <c r="I31" s="327" t="s">
        <v>155</v>
      </c>
      <c r="J31" s="332" t="s">
        <v>368</v>
      </c>
      <c r="K31" s="291" t="s">
        <v>368</v>
      </c>
      <c r="L31" s="291" t="s">
        <v>368</v>
      </c>
      <c r="M31" s="291" t="s">
        <v>368</v>
      </c>
      <c r="N31" s="291" t="s">
        <v>368</v>
      </c>
      <c r="O31" s="333" t="s">
        <v>368</v>
      </c>
    </row>
    <row r="32" spans="1:15" s="292" customFormat="1" ht="64.8">
      <c r="A32" s="288">
        <v>30</v>
      </c>
      <c r="B32" s="289" t="s">
        <v>369</v>
      </c>
      <c r="C32" s="290" t="s">
        <v>370</v>
      </c>
      <c r="D32" s="289"/>
      <c r="E32" s="289"/>
      <c r="F32" s="290"/>
      <c r="G32" s="289" t="s">
        <v>262</v>
      </c>
      <c r="H32" s="289" t="s">
        <v>250</v>
      </c>
      <c r="I32" s="327" t="s">
        <v>155</v>
      </c>
      <c r="J32" s="332" t="s">
        <v>371</v>
      </c>
      <c r="K32" s="291" t="s">
        <v>371</v>
      </c>
      <c r="L32" s="291" t="s">
        <v>371</v>
      </c>
      <c r="M32" s="291" t="s">
        <v>371</v>
      </c>
      <c r="N32" s="291" t="s">
        <v>371</v>
      </c>
      <c r="O32" s="333" t="s">
        <v>371</v>
      </c>
    </row>
    <row r="33" spans="1:15" s="292" customFormat="1" ht="56.4">
      <c r="A33" s="288">
        <v>31</v>
      </c>
      <c r="B33" s="289" t="s">
        <v>372</v>
      </c>
      <c r="C33" s="290" t="s">
        <v>373</v>
      </c>
      <c r="D33" s="289"/>
      <c r="E33" s="289" t="s">
        <v>374</v>
      </c>
      <c r="F33" s="290" t="s">
        <v>378</v>
      </c>
      <c r="G33" s="289" t="s">
        <v>262</v>
      </c>
      <c r="H33" s="289" t="s">
        <v>250</v>
      </c>
      <c r="I33" s="327" t="s">
        <v>263</v>
      </c>
      <c r="J33" s="332" t="s">
        <v>338</v>
      </c>
      <c r="K33" s="291" t="s">
        <v>692</v>
      </c>
      <c r="L33" s="291" t="s">
        <v>375</v>
      </c>
      <c r="M33" s="291" t="s">
        <v>705</v>
      </c>
      <c r="N33" s="291" t="s">
        <v>670</v>
      </c>
      <c r="O33" s="333" t="s">
        <v>596</v>
      </c>
    </row>
    <row r="34" spans="1:15" s="292" customFormat="1" ht="64.8">
      <c r="A34" s="288">
        <v>32</v>
      </c>
      <c r="B34" s="289" t="s">
        <v>376</v>
      </c>
      <c r="C34" s="290" t="s">
        <v>377</v>
      </c>
      <c r="D34" s="289"/>
      <c r="E34" s="289" t="s">
        <v>374</v>
      </c>
      <c r="F34" s="290" t="s">
        <v>378</v>
      </c>
      <c r="G34" s="289" t="s">
        <v>262</v>
      </c>
      <c r="H34" s="289" t="s">
        <v>250</v>
      </c>
      <c r="I34" s="327" t="s">
        <v>263</v>
      </c>
      <c r="J34" s="332" t="s">
        <v>679</v>
      </c>
      <c r="K34" s="291" t="s">
        <v>693</v>
      </c>
      <c r="L34" s="291" t="s">
        <v>379</v>
      </c>
      <c r="M34" s="291" t="s">
        <v>680</v>
      </c>
      <c r="N34" s="291" t="s">
        <v>277</v>
      </c>
      <c r="O34" s="333" t="s">
        <v>695</v>
      </c>
    </row>
    <row r="35" spans="1:15" s="292" customFormat="1" ht="64.8">
      <c r="A35" s="288">
        <v>33</v>
      </c>
      <c r="B35" s="289" t="s">
        <v>380</v>
      </c>
      <c r="C35" s="290" t="s">
        <v>381</v>
      </c>
      <c r="D35" s="289"/>
      <c r="E35" s="289" t="s">
        <v>382</v>
      </c>
      <c r="F35" s="290" t="s">
        <v>383</v>
      </c>
      <c r="G35" s="289" t="s">
        <v>262</v>
      </c>
      <c r="H35" s="289" t="s">
        <v>250</v>
      </c>
      <c r="I35" s="327" t="s">
        <v>263</v>
      </c>
      <c r="J35" s="332" t="s">
        <v>680</v>
      </c>
      <c r="K35" s="291" t="s">
        <v>277</v>
      </c>
      <c r="L35" s="291" t="s">
        <v>695</v>
      </c>
      <c r="M35" s="291" t="s">
        <v>676</v>
      </c>
      <c r="N35" s="291" t="s">
        <v>384</v>
      </c>
      <c r="O35" s="333" t="s">
        <v>366</v>
      </c>
    </row>
    <row r="36" spans="1:15" s="292" customFormat="1" ht="64.8">
      <c r="A36" s="288">
        <v>34</v>
      </c>
      <c r="B36" s="289" t="s">
        <v>385</v>
      </c>
      <c r="C36" s="290" t="s">
        <v>386</v>
      </c>
      <c r="D36" s="289"/>
      <c r="E36" s="289" t="s">
        <v>387</v>
      </c>
      <c r="F36" s="290" t="s">
        <v>388</v>
      </c>
      <c r="G36" s="289" t="s">
        <v>262</v>
      </c>
      <c r="H36" s="289" t="s">
        <v>250</v>
      </c>
      <c r="I36" s="327" t="s">
        <v>263</v>
      </c>
      <c r="J36" s="332" t="s">
        <v>681</v>
      </c>
      <c r="K36" s="291" t="s">
        <v>694</v>
      </c>
      <c r="L36" s="291" t="s">
        <v>326</v>
      </c>
      <c r="M36" s="291" t="s">
        <v>706</v>
      </c>
      <c r="N36" s="291" t="s">
        <v>355</v>
      </c>
      <c r="O36" s="333" t="s">
        <v>727</v>
      </c>
    </row>
    <row r="37" spans="1:15" s="292" customFormat="1" ht="97.2">
      <c r="A37" s="288">
        <v>35</v>
      </c>
      <c r="B37" s="289" t="s">
        <v>389</v>
      </c>
      <c r="C37" s="290" t="s">
        <v>390</v>
      </c>
      <c r="D37" s="289"/>
      <c r="E37" s="289" t="s">
        <v>391</v>
      </c>
      <c r="F37" s="290" t="s">
        <v>392</v>
      </c>
      <c r="G37" s="289" t="s">
        <v>262</v>
      </c>
      <c r="H37" s="289" t="s">
        <v>250</v>
      </c>
      <c r="I37" s="327" t="s">
        <v>155</v>
      </c>
      <c r="J37" s="332" t="s">
        <v>393</v>
      </c>
      <c r="K37" s="291" t="s">
        <v>393</v>
      </c>
      <c r="L37" s="291" t="s">
        <v>393</v>
      </c>
      <c r="M37" s="291" t="s">
        <v>393</v>
      </c>
      <c r="N37" s="291" t="s">
        <v>393</v>
      </c>
      <c r="O37" s="333" t="s">
        <v>393</v>
      </c>
    </row>
    <row r="38" spans="1:15" s="292" customFormat="1" ht="64.8">
      <c r="A38" s="288">
        <v>36</v>
      </c>
      <c r="B38" s="289" t="s">
        <v>394</v>
      </c>
      <c r="C38" s="290" t="s">
        <v>395</v>
      </c>
      <c r="D38" s="289"/>
      <c r="E38" s="289"/>
      <c r="F38" s="290"/>
      <c r="G38" s="289" t="s">
        <v>249</v>
      </c>
      <c r="H38" s="289" t="s">
        <v>250</v>
      </c>
      <c r="I38" s="327" t="s">
        <v>155</v>
      </c>
      <c r="J38" s="332" t="s">
        <v>679</v>
      </c>
      <c r="K38" s="291" t="s">
        <v>693</v>
      </c>
      <c r="L38" s="291" t="s">
        <v>379</v>
      </c>
      <c r="M38" s="291" t="s">
        <v>680</v>
      </c>
      <c r="N38" s="291" t="s">
        <v>277</v>
      </c>
      <c r="O38" s="333" t="s">
        <v>695</v>
      </c>
    </row>
    <row r="39" spans="1:15" s="292" customFormat="1" ht="65.400000000000006" thickBot="1">
      <c r="A39" s="288">
        <v>37</v>
      </c>
      <c r="B39" s="289" t="s">
        <v>396</v>
      </c>
      <c r="C39" s="290" t="s">
        <v>397</v>
      </c>
      <c r="D39" s="289"/>
      <c r="E39" s="289"/>
      <c r="F39" s="290"/>
      <c r="G39" s="289" t="s">
        <v>262</v>
      </c>
      <c r="H39" s="289" t="s">
        <v>250</v>
      </c>
      <c r="I39" s="327" t="s">
        <v>155</v>
      </c>
      <c r="J39" s="334" t="s">
        <v>316</v>
      </c>
      <c r="K39" s="335" t="s">
        <v>588</v>
      </c>
      <c r="L39" s="335" t="s">
        <v>398</v>
      </c>
      <c r="M39" s="335" t="s">
        <v>707</v>
      </c>
      <c r="N39" s="335" t="s">
        <v>669</v>
      </c>
      <c r="O39" s="336" t="s">
        <v>684</v>
      </c>
    </row>
  </sheetData>
  <conditionalFormatting sqref="B3:B39">
    <cfRule type="duplicateValues" dxfId="0" priority="1"/>
  </conditionalFormatting>
  <pageMargins left="0.25" right="0.25" top="0.75" bottom="0.75" header="0.3" footer="0.3"/>
  <pageSetup paperSize="9" scale="3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8803-CCB3-4B3A-AE6E-162044A5E4DF}">
  <sheetPr>
    <pageSetUpPr fitToPage="1"/>
  </sheetPr>
  <dimension ref="A1:H62"/>
  <sheetViews>
    <sheetView zoomScale="85" zoomScaleNormal="85" zoomScaleSheetLayoutView="85" zoomScalePageLayoutView="70" workbookViewId="0">
      <selection activeCell="M11" sqref="M11"/>
    </sheetView>
  </sheetViews>
  <sheetFormatPr defaultColWidth="9.88671875" defaultRowHeight="18.600000000000001"/>
  <cols>
    <col min="1" max="1" width="5.44140625" style="317" bestFit="1" customWidth="1"/>
    <col min="2" max="2" width="19.6640625" style="317" customWidth="1"/>
    <col min="3" max="3" width="10.5546875" style="317" customWidth="1"/>
    <col min="4" max="4" width="20" style="317" customWidth="1"/>
    <col min="5" max="5" width="2.33203125" style="317" customWidth="1"/>
    <col min="6" max="6" width="15.88671875" style="317" customWidth="1"/>
    <col min="7" max="7" width="19.33203125" style="317" customWidth="1"/>
    <col min="8" max="8" width="45.5546875" style="317" customWidth="1"/>
    <col min="9" max="254" width="9.88671875" style="317"/>
    <col min="255" max="255" width="3.88671875" style="317" customWidth="1"/>
    <col min="256" max="257" width="9.5546875" style="317" customWidth="1"/>
    <col min="258" max="259" width="14.6640625" style="317" customWidth="1"/>
    <col min="260" max="260" width="0" style="317" hidden="1" customWidth="1"/>
    <col min="261" max="267" width="9.5546875" style="317" customWidth="1"/>
    <col min="268" max="510" width="9.88671875" style="317"/>
    <col min="511" max="511" width="3.88671875" style="317" customWidth="1"/>
    <col min="512" max="513" width="9.5546875" style="317" customWidth="1"/>
    <col min="514" max="515" width="14.6640625" style="317" customWidth="1"/>
    <col min="516" max="516" width="0" style="317" hidden="1" customWidth="1"/>
    <col min="517" max="523" width="9.5546875" style="317" customWidth="1"/>
    <col min="524" max="766" width="9.88671875" style="317"/>
    <col min="767" max="767" width="3.88671875" style="317" customWidth="1"/>
    <col min="768" max="769" width="9.5546875" style="317" customWidth="1"/>
    <col min="770" max="771" width="14.6640625" style="317" customWidth="1"/>
    <col min="772" max="772" width="0" style="317" hidden="1" customWidth="1"/>
    <col min="773" max="779" width="9.5546875" style="317" customWidth="1"/>
    <col min="780" max="1022" width="9.88671875" style="317"/>
    <col min="1023" max="1023" width="3.88671875" style="317" customWidth="1"/>
    <col min="1024" max="1025" width="9.5546875" style="317" customWidth="1"/>
    <col min="1026" max="1027" width="14.6640625" style="317" customWidth="1"/>
    <col min="1028" max="1028" width="0" style="317" hidden="1" customWidth="1"/>
    <col min="1029" max="1035" width="9.5546875" style="317" customWidth="1"/>
    <col min="1036" max="1278" width="9.88671875" style="317"/>
    <col min="1279" max="1279" width="3.88671875" style="317" customWidth="1"/>
    <col min="1280" max="1281" width="9.5546875" style="317" customWidth="1"/>
    <col min="1282" max="1283" width="14.6640625" style="317" customWidth="1"/>
    <col min="1284" max="1284" width="0" style="317" hidden="1" customWidth="1"/>
    <col min="1285" max="1291" width="9.5546875" style="317" customWidth="1"/>
    <col min="1292" max="1534" width="9.88671875" style="317"/>
    <col min="1535" max="1535" width="3.88671875" style="317" customWidth="1"/>
    <col min="1536" max="1537" width="9.5546875" style="317" customWidth="1"/>
    <col min="1538" max="1539" width="14.6640625" style="317" customWidth="1"/>
    <col min="1540" max="1540" width="0" style="317" hidden="1" customWidth="1"/>
    <col min="1541" max="1547" width="9.5546875" style="317" customWidth="1"/>
    <col min="1548" max="1790" width="9.88671875" style="317"/>
    <col min="1791" max="1791" width="3.88671875" style="317" customWidth="1"/>
    <col min="1792" max="1793" width="9.5546875" style="317" customWidth="1"/>
    <col min="1794" max="1795" width="14.6640625" style="317" customWidth="1"/>
    <col min="1796" max="1796" width="0" style="317" hidden="1" customWidth="1"/>
    <col min="1797" max="1803" width="9.5546875" style="317" customWidth="1"/>
    <col min="1804" max="2046" width="9.88671875" style="317"/>
    <col min="2047" max="2047" width="3.88671875" style="317" customWidth="1"/>
    <col min="2048" max="2049" width="9.5546875" style="317" customWidth="1"/>
    <col min="2050" max="2051" width="14.6640625" style="317" customWidth="1"/>
    <col min="2052" max="2052" width="0" style="317" hidden="1" customWidth="1"/>
    <col min="2053" max="2059" width="9.5546875" style="317" customWidth="1"/>
    <col min="2060" max="2302" width="9.88671875" style="317"/>
    <col min="2303" max="2303" width="3.88671875" style="317" customWidth="1"/>
    <col min="2304" max="2305" width="9.5546875" style="317" customWidth="1"/>
    <col min="2306" max="2307" width="14.6640625" style="317" customWidth="1"/>
    <col min="2308" max="2308" width="0" style="317" hidden="1" customWidth="1"/>
    <col min="2309" max="2315" width="9.5546875" style="317" customWidth="1"/>
    <col min="2316" max="2558" width="9.88671875" style="317"/>
    <col min="2559" max="2559" width="3.88671875" style="317" customWidth="1"/>
    <col min="2560" max="2561" width="9.5546875" style="317" customWidth="1"/>
    <col min="2562" max="2563" width="14.6640625" style="317" customWidth="1"/>
    <col min="2564" max="2564" width="0" style="317" hidden="1" customWidth="1"/>
    <col min="2565" max="2571" width="9.5546875" style="317" customWidth="1"/>
    <col min="2572" max="2814" width="9.88671875" style="317"/>
    <col min="2815" max="2815" width="3.88671875" style="317" customWidth="1"/>
    <col min="2816" max="2817" width="9.5546875" style="317" customWidth="1"/>
    <col min="2818" max="2819" width="14.6640625" style="317" customWidth="1"/>
    <col min="2820" max="2820" width="0" style="317" hidden="1" customWidth="1"/>
    <col min="2821" max="2827" width="9.5546875" style="317" customWidth="1"/>
    <col min="2828" max="3070" width="9.88671875" style="317"/>
    <col min="3071" max="3071" width="3.88671875" style="317" customWidth="1"/>
    <col min="3072" max="3073" width="9.5546875" style="317" customWidth="1"/>
    <col min="3074" max="3075" width="14.6640625" style="317" customWidth="1"/>
    <col min="3076" max="3076" width="0" style="317" hidden="1" customWidth="1"/>
    <col min="3077" max="3083" width="9.5546875" style="317" customWidth="1"/>
    <col min="3084" max="3326" width="9.88671875" style="317"/>
    <col min="3327" max="3327" width="3.88671875" style="317" customWidth="1"/>
    <col min="3328" max="3329" width="9.5546875" style="317" customWidth="1"/>
    <col min="3330" max="3331" width="14.6640625" style="317" customWidth="1"/>
    <col min="3332" max="3332" width="0" style="317" hidden="1" customWidth="1"/>
    <col min="3333" max="3339" width="9.5546875" style="317" customWidth="1"/>
    <col min="3340" max="3582" width="9.88671875" style="317"/>
    <col min="3583" max="3583" width="3.88671875" style="317" customWidth="1"/>
    <col min="3584" max="3585" width="9.5546875" style="317" customWidth="1"/>
    <col min="3586" max="3587" width="14.6640625" style="317" customWidth="1"/>
    <col min="3588" max="3588" width="0" style="317" hidden="1" customWidth="1"/>
    <col min="3589" max="3595" width="9.5546875" style="317" customWidth="1"/>
    <col min="3596" max="3838" width="9.88671875" style="317"/>
    <col min="3839" max="3839" width="3.88671875" style="317" customWidth="1"/>
    <col min="3840" max="3841" width="9.5546875" style="317" customWidth="1"/>
    <col min="3842" max="3843" width="14.6640625" style="317" customWidth="1"/>
    <col min="3844" max="3844" width="0" style="317" hidden="1" customWidth="1"/>
    <col min="3845" max="3851" width="9.5546875" style="317" customWidth="1"/>
    <col min="3852" max="4094" width="9.88671875" style="317"/>
    <col min="4095" max="4095" width="3.88671875" style="317" customWidth="1"/>
    <col min="4096" max="4097" width="9.5546875" style="317" customWidth="1"/>
    <col min="4098" max="4099" width="14.6640625" style="317" customWidth="1"/>
    <col min="4100" max="4100" width="0" style="317" hidden="1" customWidth="1"/>
    <col min="4101" max="4107" width="9.5546875" style="317" customWidth="1"/>
    <col min="4108" max="4350" width="9.88671875" style="317"/>
    <col min="4351" max="4351" width="3.88671875" style="317" customWidth="1"/>
    <col min="4352" max="4353" width="9.5546875" style="317" customWidth="1"/>
    <col min="4354" max="4355" width="14.6640625" style="317" customWidth="1"/>
    <col min="4356" max="4356" width="0" style="317" hidden="1" customWidth="1"/>
    <col min="4357" max="4363" width="9.5546875" style="317" customWidth="1"/>
    <col min="4364" max="4606" width="9.88671875" style="317"/>
    <col min="4607" max="4607" width="3.88671875" style="317" customWidth="1"/>
    <col min="4608" max="4609" width="9.5546875" style="317" customWidth="1"/>
    <col min="4610" max="4611" width="14.6640625" style="317" customWidth="1"/>
    <col min="4612" max="4612" width="0" style="317" hidden="1" customWidth="1"/>
    <col min="4613" max="4619" width="9.5546875" style="317" customWidth="1"/>
    <col min="4620" max="4862" width="9.88671875" style="317"/>
    <col min="4863" max="4863" width="3.88671875" style="317" customWidth="1"/>
    <col min="4864" max="4865" width="9.5546875" style="317" customWidth="1"/>
    <col min="4866" max="4867" width="14.6640625" style="317" customWidth="1"/>
    <col min="4868" max="4868" width="0" style="317" hidden="1" customWidth="1"/>
    <col min="4869" max="4875" width="9.5546875" style="317" customWidth="1"/>
    <col min="4876" max="5118" width="9.88671875" style="317"/>
    <col min="5119" max="5119" width="3.88671875" style="317" customWidth="1"/>
    <col min="5120" max="5121" width="9.5546875" style="317" customWidth="1"/>
    <col min="5122" max="5123" width="14.6640625" style="317" customWidth="1"/>
    <col min="5124" max="5124" width="0" style="317" hidden="1" customWidth="1"/>
    <col min="5125" max="5131" width="9.5546875" style="317" customWidth="1"/>
    <col min="5132" max="5374" width="9.88671875" style="317"/>
    <col min="5375" max="5375" width="3.88671875" style="317" customWidth="1"/>
    <col min="5376" max="5377" width="9.5546875" style="317" customWidth="1"/>
    <col min="5378" max="5379" width="14.6640625" style="317" customWidth="1"/>
    <col min="5380" max="5380" width="0" style="317" hidden="1" customWidth="1"/>
    <col min="5381" max="5387" width="9.5546875" style="317" customWidth="1"/>
    <col min="5388" max="5630" width="9.88671875" style="317"/>
    <col min="5631" max="5631" width="3.88671875" style="317" customWidth="1"/>
    <col min="5632" max="5633" width="9.5546875" style="317" customWidth="1"/>
    <col min="5634" max="5635" width="14.6640625" style="317" customWidth="1"/>
    <col min="5636" max="5636" width="0" style="317" hidden="1" customWidth="1"/>
    <col min="5637" max="5643" width="9.5546875" style="317" customWidth="1"/>
    <col min="5644" max="5886" width="9.88671875" style="317"/>
    <col min="5887" max="5887" width="3.88671875" style="317" customWidth="1"/>
    <col min="5888" max="5889" width="9.5546875" style="317" customWidth="1"/>
    <col min="5890" max="5891" width="14.6640625" style="317" customWidth="1"/>
    <col min="5892" max="5892" width="0" style="317" hidden="1" customWidth="1"/>
    <col min="5893" max="5899" width="9.5546875" style="317" customWidth="1"/>
    <col min="5900" max="6142" width="9.88671875" style="317"/>
    <col min="6143" max="6143" width="3.88671875" style="317" customWidth="1"/>
    <col min="6144" max="6145" width="9.5546875" style="317" customWidth="1"/>
    <col min="6146" max="6147" width="14.6640625" style="317" customWidth="1"/>
    <col min="6148" max="6148" width="0" style="317" hidden="1" customWidth="1"/>
    <col min="6149" max="6155" width="9.5546875" style="317" customWidth="1"/>
    <col min="6156" max="6398" width="9.88671875" style="317"/>
    <col min="6399" max="6399" width="3.88671875" style="317" customWidth="1"/>
    <col min="6400" max="6401" width="9.5546875" style="317" customWidth="1"/>
    <col min="6402" max="6403" width="14.6640625" style="317" customWidth="1"/>
    <col min="6404" max="6404" width="0" style="317" hidden="1" customWidth="1"/>
    <col min="6405" max="6411" width="9.5546875" style="317" customWidth="1"/>
    <col min="6412" max="6654" width="9.88671875" style="317"/>
    <col min="6655" max="6655" width="3.88671875" style="317" customWidth="1"/>
    <col min="6656" max="6657" width="9.5546875" style="317" customWidth="1"/>
    <col min="6658" max="6659" width="14.6640625" style="317" customWidth="1"/>
    <col min="6660" max="6660" width="0" style="317" hidden="1" customWidth="1"/>
    <col min="6661" max="6667" width="9.5546875" style="317" customWidth="1"/>
    <col min="6668" max="6910" width="9.88671875" style="317"/>
    <col min="6911" max="6911" width="3.88671875" style="317" customWidth="1"/>
    <col min="6912" max="6913" width="9.5546875" style="317" customWidth="1"/>
    <col min="6914" max="6915" width="14.6640625" style="317" customWidth="1"/>
    <col min="6916" max="6916" width="0" style="317" hidden="1" customWidth="1"/>
    <col min="6917" max="6923" width="9.5546875" style="317" customWidth="1"/>
    <col min="6924" max="7166" width="9.88671875" style="317"/>
    <col min="7167" max="7167" width="3.88671875" style="317" customWidth="1"/>
    <col min="7168" max="7169" width="9.5546875" style="317" customWidth="1"/>
    <col min="7170" max="7171" width="14.6640625" style="317" customWidth="1"/>
    <col min="7172" max="7172" width="0" style="317" hidden="1" customWidth="1"/>
    <col min="7173" max="7179" width="9.5546875" style="317" customWidth="1"/>
    <col min="7180" max="7422" width="9.88671875" style="317"/>
    <col min="7423" max="7423" width="3.88671875" style="317" customWidth="1"/>
    <col min="7424" max="7425" width="9.5546875" style="317" customWidth="1"/>
    <col min="7426" max="7427" width="14.6640625" style="317" customWidth="1"/>
    <col min="7428" max="7428" width="0" style="317" hidden="1" customWidth="1"/>
    <col min="7429" max="7435" width="9.5546875" style="317" customWidth="1"/>
    <col min="7436" max="7678" width="9.88671875" style="317"/>
    <col min="7679" max="7679" width="3.88671875" style="317" customWidth="1"/>
    <col min="7680" max="7681" width="9.5546875" style="317" customWidth="1"/>
    <col min="7682" max="7683" width="14.6640625" style="317" customWidth="1"/>
    <col min="7684" max="7684" width="0" style="317" hidden="1" customWidth="1"/>
    <col min="7685" max="7691" width="9.5546875" style="317" customWidth="1"/>
    <col min="7692" max="7934" width="9.88671875" style="317"/>
    <col min="7935" max="7935" width="3.88671875" style="317" customWidth="1"/>
    <col min="7936" max="7937" width="9.5546875" style="317" customWidth="1"/>
    <col min="7938" max="7939" width="14.6640625" style="317" customWidth="1"/>
    <col min="7940" max="7940" width="0" style="317" hidden="1" customWidth="1"/>
    <col min="7941" max="7947" width="9.5546875" style="317" customWidth="1"/>
    <col min="7948" max="8190" width="9.88671875" style="317"/>
    <col min="8191" max="8191" width="3.88671875" style="317" customWidth="1"/>
    <col min="8192" max="8193" width="9.5546875" style="317" customWidth="1"/>
    <col min="8194" max="8195" width="14.6640625" style="317" customWidth="1"/>
    <col min="8196" max="8196" width="0" style="317" hidden="1" customWidth="1"/>
    <col min="8197" max="8203" width="9.5546875" style="317" customWidth="1"/>
    <col min="8204" max="8446" width="9.88671875" style="317"/>
    <col min="8447" max="8447" width="3.88671875" style="317" customWidth="1"/>
    <col min="8448" max="8449" width="9.5546875" style="317" customWidth="1"/>
    <col min="8450" max="8451" width="14.6640625" style="317" customWidth="1"/>
    <col min="8452" max="8452" width="0" style="317" hidden="1" customWidth="1"/>
    <col min="8453" max="8459" width="9.5546875" style="317" customWidth="1"/>
    <col min="8460" max="8702" width="9.88671875" style="317"/>
    <col min="8703" max="8703" width="3.88671875" style="317" customWidth="1"/>
    <col min="8704" max="8705" width="9.5546875" style="317" customWidth="1"/>
    <col min="8706" max="8707" width="14.6640625" style="317" customWidth="1"/>
    <col min="8708" max="8708" width="0" style="317" hidden="1" customWidth="1"/>
    <col min="8709" max="8715" width="9.5546875" style="317" customWidth="1"/>
    <col min="8716" max="8958" width="9.88671875" style="317"/>
    <col min="8959" max="8959" width="3.88671875" style="317" customWidth="1"/>
    <col min="8960" max="8961" width="9.5546875" style="317" customWidth="1"/>
    <col min="8962" max="8963" width="14.6640625" style="317" customWidth="1"/>
    <col min="8964" max="8964" width="0" style="317" hidden="1" customWidth="1"/>
    <col min="8965" max="8971" width="9.5546875" style="317" customWidth="1"/>
    <col min="8972" max="9214" width="9.88671875" style="317"/>
    <col min="9215" max="9215" width="3.88671875" style="317" customWidth="1"/>
    <col min="9216" max="9217" width="9.5546875" style="317" customWidth="1"/>
    <col min="9218" max="9219" width="14.6640625" style="317" customWidth="1"/>
    <col min="9220" max="9220" width="0" style="317" hidden="1" customWidth="1"/>
    <col min="9221" max="9227" width="9.5546875" style="317" customWidth="1"/>
    <col min="9228" max="9470" width="9.88671875" style="317"/>
    <col min="9471" max="9471" width="3.88671875" style="317" customWidth="1"/>
    <col min="9472" max="9473" width="9.5546875" style="317" customWidth="1"/>
    <col min="9474" max="9475" width="14.6640625" style="317" customWidth="1"/>
    <col min="9476" max="9476" width="0" style="317" hidden="1" customWidth="1"/>
    <col min="9477" max="9483" width="9.5546875" style="317" customWidth="1"/>
    <col min="9484" max="9726" width="9.88671875" style="317"/>
    <col min="9727" max="9727" width="3.88671875" style="317" customWidth="1"/>
    <col min="9728" max="9729" width="9.5546875" style="317" customWidth="1"/>
    <col min="9730" max="9731" width="14.6640625" style="317" customWidth="1"/>
    <col min="9732" max="9732" width="0" style="317" hidden="1" customWidth="1"/>
    <col min="9733" max="9739" width="9.5546875" style="317" customWidth="1"/>
    <col min="9740" max="9982" width="9.88671875" style="317"/>
    <col min="9983" max="9983" width="3.88671875" style="317" customWidth="1"/>
    <col min="9984" max="9985" width="9.5546875" style="317" customWidth="1"/>
    <col min="9986" max="9987" width="14.6640625" style="317" customWidth="1"/>
    <col min="9988" max="9988" width="0" style="317" hidden="1" customWidth="1"/>
    <col min="9989" max="9995" width="9.5546875" style="317" customWidth="1"/>
    <col min="9996" max="10238" width="9.88671875" style="317"/>
    <col min="10239" max="10239" width="3.88671875" style="317" customWidth="1"/>
    <col min="10240" max="10241" width="9.5546875" style="317" customWidth="1"/>
    <col min="10242" max="10243" width="14.6640625" style="317" customWidth="1"/>
    <col min="10244" max="10244" width="0" style="317" hidden="1" customWidth="1"/>
    <col min="10245" max="10251" width="9.5546875" style="317" customWidth="1"/>
    <col min="10252" max="10494" width="9.88671875" style="317"/>
    <col min="10495" max="10495" width="3.88671875" style="317" customWidth="1"/>
    <col min="10496" max="10497" width="9.5546875" style="317" customWidth="1"/>
    <col min="10498" max="10499" width="14.6640625" style="317" customWidth="1"/>
    <col min="10500" max="10500" width="0" style="317" hidden="1" customWidth="1"/>
    <col min="10501" max="10507" width="9.5546875" style="317" customWidth="1"/>
    <col min="10508" max="10750" width="9.88671875" style="317"/>
    <col min="10751" max="10751" width="3.88671875" style="317" customWidth="1"/>
    <col min="10752" max="10753" width="9.5546875" style="317" customWidth="1"/>
    <col min="10754" max="10755" width="14.6640625" style="317" customWidth="1"/>
    <col min="10756" max="10756" width="0" style="317" hidden="1" customWidth="1"/>
    <col min="10757" max="10763" width="9.5546875" style="317" customWidth="1"/>
    <col min="10764" max="11006" width="9.88671875" style="317"/>
    <col min="11007" max="11007" width="3.88671875" style="317" customWidth="1"/>
    <col min="11008" max="11009" width="9.5546875" style="317" customWidth="1"/>
    <col min="11010" max="11011" width="14.6640625" style="317" customWidth="1"/>
    <col min="11012" max="11012" width="0" style="317" hidden="1" customWidth="1"/>
    <col min="11013" max="11019" width="9.5546875" style="317" customWidth="1"/>
    <col min="11020" max="11262" width="9.88671875" style="317"/>
    <col min="11263" max="11263" width="3.88671875" style="317" customWidth="1"/>
    <col min="11264" max="11265" width="9.5546875" style="317" customWidth="1"/>
    <col min="11266" max="11267" width="14.6640625" style="317" customWidth="1"/>
    <col min="11268" max="11268" width="0" style="317" hidden="1" customWidth="1"/>
    <col min="11269" max="11275" width="9.5546875" style="317" customWidth="1"/>
    <col min="11276" max="11518" width="9.88671875" style="317"/>
    <col min="11519" max="11519" width="3.88671875" style="317" customWidth="1"/>
    <col min="11520" max="11521" width="9.5546875" style="317" customWidth="1"/>
    <col min="11522" max="11523" width="14.6640625" style="317" customWidth="1"/>
    <col min="11524" max="11524" width="0" style="317" hidden="1" customWidth="1"/>
    <col min="11525" max="11531" width="9.5546875" style="317" customWidth="1"/>
    <col min="11532" max="11774" width="9.88671875" style="317"/>
    <col min="11775" max="11775" width="3.88671875" style="317" customWidth="1"/>
    <col min="11776" max="11777" width="9.5546875" style="317" customWidth="1"/>
    <col min="11778" max="11779" width="14.6640625" style="317" customWidth="1"/>
    <col min="11780" max="11780" width="0" style="317" hidden="1" customWidth="1"/>
    <col min="11781" max="11787" width="9.5546875" style="317" customWidth="1"/>
    <col min="11788" max="12030" width="9.88671875" style="317"/>
    <col min="12031" max="12031" width="3.88671875" style="317" customWidth="1"/>
    <col min="12032" max="12033" width="9.5546875" style="317" customWidth="1"/>
    <col min="12034" max="12035" width="14.6640625" style="317" customWidth="1"/>
    <col min="12036" max="12036" width="0" style="317" hidden="1" customWidth="1"/>
    <col min="12037" max="12043" width="9.5546875" style="317" customWidth="1"/>
    <col min="12044" max="12286" width="9.88671875" style="317"/>
    <col min="12287" max="12287" width="3.88671875" style="317" customWidth="1"/>
    <col min="12288" max="12289" width="9.5546875" style="317" customWidth="1"/>
    <col min="12290" max="12291" width="14.6640625" style="317" customWidth="1"/>
    <col min="12292" max="12292" width="0" style="317" hidden="1" customWidth="1"/>
    <col min="12293" max="12299" width="9.5546875" style="317" customWidth="1"/>
    <col min="12300" max="12542" width="9.88671875" style="317"/>
    <col min="12543" max="12543" width="3.88671875" style="317" customWidth="1"/>
    <col min="12544" max="12545" width="9.5546875" style="317" customWidth="1"/>
    <col min="12546" max="12547" width="14.6640625" style="317" customWidth="1"/>
    <col min="12548" max="12548" width="0" style="317" hidden="1" customWidth="1"/>
    <col min="12549" max="12555" width="9.5546875" style="317" customWidth="1"/>
    <col min="12556" max="12798" width="9.88671875" style="317"/>
    <col min="12799" max="12799" width="3.88671875" style="317" customWidth="1"/>
    <col min="12800" max="12801" width="9.5546875" style="317" customWidth="1"/>
    <col min="12802" max="12803" width="14.6640625" style="317" customWidth="1"/>
    <col min="12804" max="12804" width="0" style="317" hidden="1" customWidth="1"/>
    <col min="12805" max="12811" width="9.5546875" style="317" customWidth="1"/>
    <col min="12812" max="13054" width="9.88671875" style="317"/>
    <col min="13055" max="13055" width="3.88671875" style="317" customWidth="1"/>
    <col min="13056" max="13057" width="9.5546875" style="317" customWidth="1"/>
    <col min="13058" max="13059" width="14.6640625" style="317" customWidth="1"/>
    <col min="13060" max="13060" width="0" style="317" hidden="1" customWidth="1"/>
    <col min="13061" max="13067" width="9.5546875" style="317" customWidth="1"/>
    <col min="13068" max="13310" width="9.88671875" style="317"/>
    <col min="13311" max="13311" width="3.88671875" style="317" customWidth="1"/>
    <col min="13312" max="13313" width="9.5546875" style="317" customWidth="1"/>
    <col min="13314" max="13315" width="14.6640625" style="317" customWidth="1"/>
    <col min="13316" max="13316" width="0" style="317" hidden="1" customWidth="1"/>
    <col min="13317" max="13323" width="9.5546875" style="317" customWidth="1"/>
    <col min="13324" max="13566" width="9.88671875" style="317"/>
    <col min="13567" max="13567" width="3.88671875" style="317" customWidth="1"/>
    <col min="13568" max="13569" width="9.5546875" style="317" customWidth="1"/>
    <col min="13570" max="13571" width="14.6640625" style="317" customWidth="1"/>
    <col min="13572" max="13572" width="0" style="317" hidden="1" customWidth="1"/>
    <col min="13573" max="13579" width="9.5546875" style="317" customWidth="1"/>
    <col min="13580" max="13822" width="9.88671875" style="317"/>
    <col min="13823" max="13823" width="3.88671875" style="317" customWidth="1"/>
    <col min="13824" max="13825" width="9.5546875" style="317" customWidth="1"/>
    <col min="13826" max="13827" width="14.6640625" style="317" customWidth="1"/>
    <col min="13828" max="13828" width="0" style="317" hidden="1" customWidth="1"/>
    <col min="13829" max="13835" width="9.5546875" style="317" customWidth="1"/>
    <col min="13836" max="14078" width="9.88671875" style="317"/>
    <col min="14079" max="14079" width="3.88671875" style="317" customWidth="1"/>
    <col min="14080" max="14081" width="9.5546875" style="317" customWidth="1"/>
    <col min="14082" max="14083" width="14.6640625" style="317" customWidth="1"/>
    <col min="14084" max="14084" width="0" style="317" hidden="1" customWidth="1"/>
    <col min="14085" max="14091" width="9.5546875" style="317" customWidth="1"/>
    <col min="14092" max="14334" width="9.88671875" style="317"/>
    <col min="14335" max="14335" width="3.88671875" style="317" customWidth="1"/>
    <col min="14336" max="14337" width="9.5546875" style="317" customWidth="1"/>
    <col min="14338" max="14339" width="14.6640625" style="317" customWidth="1"/>
    <col min="14340" max="14340" width="0" style="317" hidden="1" customWidth="1"/>
    <col min="14341" max="14347" width="9.5546875" style="317" customWidth="1"/>
    <col min="14348" max="14590" width="9.88671875" style="317"/>
    <col min="14591" max="14591" width="3.88671875" style="317" customWidth="1"/>
    <col min="14592" max="14593" width="9.5546875" style="317" customWidth="1"/>
    <col min="14594" max="14595" width="14.6640625" style="317" customWidth="1"/>
    <col min="14596" max="14596" width="0" style="317" hidden="1" customWidth="1"/>
    <col min="14597" max="14603" width="9.5546875" style="317" customWidth="1"/>
    <col min="14604" max="14846" width="9.88671875" style="317"/>
    <col min="14847" max="14847" width="3.88671875" style="317" customWidth="1"/>
    <col min="14848" max="14849" width="9.5546875" style="317" customWidth="1"/>
    <col min="14850" max="14851" width="14.6640625" style="317" customWidth="1"/>
    <col min="14852" max="14852" width="0" style="317" hidden="1" customWidth="1"/>
    <col min="14853" max="14859" width="9.5546875" style="317" customWidth="1"/>
    <col min="14860" max="15102" width="9.88671875" style="317"/>
    <col min="15103" max="15103" width="3.88671875" style="317" customWidth="1"/>
    <col min="15104" max="15105" width="9.5546875" style="317" customWidth="1"/>
    <col min="15106" max="15107" width="14.6640625" style="317" customWidth="1"/>
    <col min="15108" max="15108" width="0" style="317" hidden="1" customWidth="1"/>
    <col min="15109" max="15115" width="9.5546875" style="317" customWidth="1"/>
    <col min="15116" max="15358" width="9.88671875" style="317"/>
    <col min="15359" max="15359" width="3.88671875" style="317" customWidth="1"/>
    <col min="15360" max="15361" width="9.5546875" style="317" customWidth="1"/>
    <col min="15362" max="15363" width="14.6640625" style="317" customWidth="1"/>
    <col min="15364" max="15364" width="0" style="317" hidden="1" customWidth="1"/>
    <col min="15365" max="15371" width="9.5546875" style="317" customWidth="1"/>
    <col min="15372" max="15614" width="9.88671875" style="317"/>
    <col min="15615" max="15615" width="3.88671875" style="317" customWidth="1"/>
    <col min="15616" max="15617" width="9.5546875" style="317" customWidth="1"/>
    <col min="15618" max="15619" width="14.6640625" style="317" customWidth="1"/>
    <col min="15620" max="15620" width="0" style="317" hidden="1" customWidth="1"/>
    <col min="15621" max="15627" width="9.5546875" style="317" customWidth="1"/>
    <col min="15628" max="15870" width="9.88671875" style="317"/>
    <col min="15871" max="15871" width="3.88671875" style="317" customWidth="1"/>
    <col min="15872" max="15873" width="9.5546875" style="317" customWidth="1"/>
    <col min="15874" max="15875" width="14.6640625" style="317" customWidth="1"/>
    <col min="15876" max="15876" width="0" style="317" hidden="1" customWidth="1"/>
    <col min="15877" max="15883" width="9.5546875" style="317" customWidth="1"/>
    <col min="15884" max="16126" width="9.88671875" style="317"/>
    <col min="16127" max="16127" width="3.88671875" style="317" customWidth="1"/>
    <col min="16128" max="16129" width="9.5546875" style="317" customWidth="1"/>
    <col min="16130" max="16131" width="14.6640625" style="317" customWidth="1"/>
    <col min="16132" max="16132" width="0" style="317" hidden="1" customWidth="1"/>
    <col min="16133" max="16139" width="9.5546875" style="317" customWidth="1"/>
    <col min="16140" max="16384" width="9.88671875" style="317"/>
  </cols>
  <sheetData>
    <row r="1" spans="1:8" s="296" customFormat="1" ht="12.75" customHeight="1">
      <c r="B1" s="297"/>
      <c r="C1" s="297"/>
      <c r="D1" s="297"/>
      <c r="E1" s="297"/>
      <c r="F1" s="298" t="s">
        <v>46</v>
      </c>
      <c r="G1" s="299" t="s">
        <v>638</v>
      </c>
      <c r="H1" s="297"/>
    </row>
    <row r="2" spans="1:8" s="296" customFormat="1" ht="12.75" customHeight="1">
      <c r="B2" s="297"/>
      <c r="C2" s="297"/>
      <c r="D2" s="297"/>
      <c r="E2" s="297"/>
      <c r="F2" s="298" t="s">
        <v>48</v>
      </c>
      <c r="G2" s="300" t="s">
        <v>639</v>
      </c>
      <c r="H2" s="297"/>
    </row>
    <row r="3" spans="1:8" s="296" customFormat="1" ht="12.75" customHeight="1" thickBot="1">
      <c r="B3" s="297"/>
      <c r="C3" s="297"/>
      <c r="D3" s="297"/>
      <c r="E3" s="297"/>
      <c r="F3" s="298" t="s">
        <v>50</v>
      </c>
      <c r="G3" s="301" t="s">
        <v>640</v>
      </c>
      <c r="H3" s="297"/>
    </row>
    <row r="4" spans="1:8" s="296" customFormat="1" ht="17.25" customHeight="1" thickBot="1">
      <c r="A4" s="302"/>
      <c r="B4" s="470" t="s">
        <v>641</v>
      </c>
      <c r="C4" s="470"/>
      <c r="D4" s="304">
        <v>45624</v>
      </c>
      <c r="E4" s="297"/>
      <c r="F4" s="297"/>
      <c r="G4" s="297"/>
      <c r="H4" s="297"/>
    </row>
    <row r="5" spans="1:8" s="296" customFormat="1" ht="3.9" customHeight="1" thickBot="1">
      <c r="A5" s="302"/>
      <c r="B5" s="471"/>
      <c r="C5" s="471"/>
      <c r="D5" s="305"/>
      <c r="E5" s="297"/>
      <c r="F5" s="302"/>
      <c r="G5" s="302"/>
      <c r="H5" s="297"/>
    </row>
    <row r="6" spans="1:8" s="296" customFormat="1" ht="17.25" customHeight="1" thickBot="1">
      <c r="A6" s="302"/>
      <c r="B6" s="470" t="s">
        <v>642</v>
      </c>
      <c r="C6" s="470"/>
      <c r="D6" s="306" t="s">
        <v>75</v>
      </c>
      <c r="E6" s="297"/>
      <c r="F6" s="303" t="s">
        <v>643</v>
      </c>
      <c r="G6" s="307" t="s">
        <v>644</v>
      </c>
      <c r="H6" s="297"/>
    </row>
    <row r="7" spans="1:8" s="296" customFormat="1" ht="3.9" customHeight="1" thickBot="1">
      <c r="A7" s="302"/>
      <c r="B7" s="472"/>
      <c r="C7" s="472"/>
      <c r="D7" s="305"/>
      <c r="E7" s="297"/>
      <c r="F7" s="308"/>
      <c r="G7" s="309"/>
      <c r="H7" s="297"/>
    </row>
    <row r="8" spans="1:8" s="296" customFormat="1" ht="17.25" customHeight="1" thickBot="1">
      <c r="A8" s="302"/>
      <c r="B8" s="470" t="s">
        <v>645</v>
      </c>
      <c r="C8" s="470"/>
      <c r="D8" s="306" t="s">
        <v>55</v>
      </c>
      <c r="E8" s="310"/>
      <c r="F8" s="303" t="s">
        <v>646</v>
      </c>
      <c r="G8" s="307" t="str">
        <f>CAMO!D8</f>
        <v>WASHED FULL ZIP HOODIE</v>
      </c>
      <c r="H8" s="297"/>
    </row>
    <row r="9" spans="1:8" s="296" customFormat="1" ht="9" customHeight="1" thickBot="1">
      <c r="B9" s="311"/>
      <c r="C9" s="311"/>
      <c r="D9" s="311"/>
      <c r="F9" s="311"/>
      <c r="G9" s="311"/>
    </row>
    <row r="10" spans="1:8" s="309" customFormat="1" ht="33.75" customHeight="1" thickBot="1">
      <c r="A10" s="312" t="s">
        <v>647</v>
      </c>
      <c r="B10" s="312" t="s">
        <v>648</v>
      </c>
      <c r="C10" s="469" t="s">
        <v>649</v>
      </c>
      <c r="D10" s="469"/>
      <c r="E10" s="469"/>
      <c r="F10" s="469"/>
      <c r="G10" s="313" t="s">
        <v>650</v>
      </c>
      <c r="H10" s="313" t="s">
        <v>651</v>
      </c>
    </row>
    <row r="11" spans="1:8" s="296" customFormat="1" ht="106.95" customHeight="1" thickBot="1">
      <c r="A11" s="475">
        <v>1</v>
      </c>
      <c r="B11" s="315" t="s">
        <v>652</v>
      </c>
      <c r="C11" s="476"/>
      <c r="D11" s="476"/>
      <c r="E11" s="476"/>
      <c r="F11" s="476"/>
      <c r="G11" s="475"/>
      <c r="H11" s="314"/>
    </row>
    <row r="12" spans="1:8" s="296" customFormat="1" ht="147.6" customHeight="1" thickBot="1">
      <c r="A12" s="475"/>
      <c r="B12" s="315" t="s">
        <v>653</v>
      </c>
      <c r="C12" s="477" t="s">
        <v>729</v>
      </c>
      <c r="D12" s="477"/>
      <c r="E12" s="477"/>
      <c r="F12" s="477"/>
      <c r="G12" s="475"/>
      <c r="H12" s="314"/>
    </row>
    <row r="13" spans="1:8" s="296" customFormat="1" ht="79.95" customHeight="1" thickBot="1">
      <c r="A13" s="314">
        <v>2</v>
      </c>
      <c r="B13" s="315" t="s">
        <v>654</v>
      </c>
      <c r="C13" s="473" t="s">
        <v>728</v>
      </c>
      <c r="D13" s="473"/>
      <c r="E13" s="473"/>
      <c r="F13" s="473"/>
      <c r="G13" s="314"/>
      <c r="H13" s="314"/>
    </row>
    <row r="14" spans="1:8" s="296" customFormat="1" ht="106.95" customHeight="1" thickBot="1">
      <c r="A14" s="314">
        <v>3</v>
      </c>
      <c r="B14" s="315" t="s">
        <v>655</v>
      </c>
      <c r="C14" s="473"/>
      <c r="D14" s="473"/>
      <c r="E14" s="473"/>
      <c r="F14" s="473"/>
      <c r="G14" s="314"/>
      <c r="H14" s="314"/>
    </row>
    <row r="15" spans="1:8" s="296" customFormat="1" ht="106.95" customHeight="1" thickBot="1">
      <c r="A15" s="314">
        <v>4</v>
      </c>
      <c r="B15" s="315" t="s">
        <v>656</v>
      </c>
      <c r="C15" s="473"/>
      <c r="D15" s="473"/>
      <c r="E15" s="473"/>
      <c r="F15" s="473"/>
      <c r="G15" s="314"/>
      <c r="H15" s="314"/>
    </row>
    <row r="16" spans="1:8" s="296" customFormat="1" ht="106.95" customHeight="1" thickBot="1">
      <c r="A16" s="314">
        <v>5</v>
      </c>
      <c r="B16" s="315" t="s">
        <v>657</v>
      </c>
      <c r="C16" s="473"/>
      <c r="D16" s="473"/>
      <c r="E16" s="473"/>
      <c r="F16" s="473"/>
      <c r="G16" s="314"/>
      <c r="H16" s="314"/>
    </row>
    <row r="17" spans="1:8" ht="12" customHeight="1">
      <c r="A17" s="309"/>
      <c r="B17" s="309"/>
      <c r="C17" s="316"/>
      <c r="D17" s="316"/>
      <c r="E17" s="316"/>
      <c r="F17" s="316"/>
      <c r="G17" s="309"/>
      <c r="H17" s="309"/>
    </row>
    <row r="18" spans="1:8" ht="34.5" customHeight="1">
      <c r="A18" s="309"/>
      <c r="B18" s="474" t="s">
        <v>658</v>
      </c>
      <c r="C18" s="474"/>
      <c r="D18" s="474"/>
      <c r="E18" s="316"/>
      <c r="F18" s="316"/>
      <c r="G18" s="474" t="s">
        <v>659</v>
      </c>
      <c r="H18" s="474"/>
    </row>
    <row r="19" spans="1:8" ht="39.9" customHeight="1">
      <c r="A19" s="309"/>
      <c r="B19" s="318"/>
      <c r="C19" s="318"/>
      <c r="D19" s="318"/>
      <c r="E19" s="318"/>
      <c r="F19" s="296"/>
      <c r="G19" s="318"/>
      <c r="H19" s="318"/>
    </row>
    <row r="20" spans="1:8" ht="39.9" customHeight="1">
      <c r="A20" s="302"/>
      <c r="B20" s="319"/>
      <c r="C20" s="319"/>
      <c r="D20" s="319"/>
      <c r="E20" s="319"/>
      <c r="F20" s="319"/>
      <c r="G20" s="319"/>
      <c r="H20" s="319"/>
    </row>
    <row r="21" spans="1:8" ht="39.9" customHeight="1">
      <c r="A21" s="302"/>
      <c r="B21" s="319"/>
      <c r="C21" s="319"/>
      <c r="D21" s="319"/>
      <c r="E21" s="319"/>
      <c r="F21" s="319"/>
      <c r="G21" s="319"/>
      <c r="H21" s="319"/>
    </row>
    <row r="22" spans="1:8" ht="39.9" customHeight="1">
      <c r="A22" s="302"/>
      <c r="B22" s="319"/>
      <c r="C22" s="319"/>
      <c r="D22" s="319"/>
      <c r="E22" s="319"/>
      <c r="F22" s="319"/>
      <c r="G22" s="319"/>
      <c r="H22" s="319"/>
    </row>
    <row r="23" spans="1:8" ht="39.9" customHeight="1">
      <c r="A23" s="302"/>
      <c r="B23" s="319"/>
      <c r="C23" s="319"/>
      <c r="D23" s="319"/>
      <c r="E23" s="319"/>
      <c r="F23" s="319"/>
      <c r="G23" s="319"/>
      <c r="H23" s="319"/>
    </row>
    <row r="24" spans="1:8" ht="39.9" customHeight="1">
      <c r="A24" s="302"/>
      <c r="B24" s="319"/>
      <c r="C24" s="319"/>
      <c r="D24" s="319"/>
      <c r="E24" s="319"/>
      <c r="F24" s="319"/>
      <c r="G24" s="319"/>
      <c r="H24" s="319"/>
    </row>
    <row r="25" spans="1:8" ht="39.9" customHeight="1">
      <c r="A25" s="302"/>
      <c r="B25" s="319"/>
      <c r="C25" s="319"/>
      <c r="D25" s="319"/>
      <c r="E25" s="319"/>
      <c r="F25" s="319"/>
      <c r="G25" s="319"/>
      <c r="H25" s="319"/>
    </row>
    <row r="26" spans="1:8" ht="39.9" customHeight="1">
      <c r="A26" s="302"/>
      <c r="B26" s="319"/>
      <c r="C26" s="319"/>
      <c r="D26" s="319"/>
      <c r="E26" s="319"/>
      <c r="F26" s="319"/>
      <c r="G26" s="319"/>
      <c r="H26" s="319"/>
    </row>
    <row r="27" spans="1:8" ht="39.9" customHeight="1">
      <c r="A27" s="302"/>
      <c r="B27" s="319"/>
      <c r="C27" s="319"/>
      <c r="D27" s="319"/>
      <c r="E27" s="319"/>
      <c r="F27" s="319"/>
      <c r="G27" s="319"/>
      <c r="H27" s="319"/>
    </row>
    <row r="28" spans="1:8" ht="39.9" customHeight="1">
      <c r="A28" s="302"/>
      <c r="B28" s="319"/>
      <c r="C28" s="319"/>
      <c r="D28" s="319"/>
      <c r="E28" s="319"/>
      <c r="F28" s="319"/>
      <c r="G28" s="319"/>
      <c r="H28" s="319"/>
    </row>
    <row r="29" spans="1:8" ht="39.9" customHeight="1">
      <c r="A29" s="302"/>
      <c r="B29" s="319"/>
      <c r="C29" s="319"/>
      <c r="D29" s="319"/>
      <c r="E29" s="319"/>
      <c r="F29" s="319"/>
      <c r="G29" s="319"/>
      <c r="H29" s="319"/>
    </row>
    <row r="30" spans="1:8" ht="39.9" customHeight="1">
      <c r="A30" s="302"/>
      <c r="B30" s="319"/>
      <c r="C30" s="319"/>
      <c r="D30" s="319"/>
      <c r="E30" s="319"/>
      <c r="F30" s="319"/>
      <c r="G30" s="319"/>
      <c r="H30" s="319"/>
    </row>
    <row r="31" spans="1:8" ht="39.9" customHeight="1">
      <c r="A31" s="302"/>
      <c r="B31" s="319"/>
      <c r="C31" s="319"/>
      <c r="D31" s="319"/>
      <c r="E31" s="319"/>
      <c r="F31" s="319"/>
      <c r="G31" s="319"/>
      <c r="H31" s="319"/>
    </row>
    <row r="32" spans="1:8" ht="39.9" customHeight="1">
      <c r="A32" s="302"/>
      <c r="B32" s="319"/>
      <c r="C32" s="319"/>
      <c r="D32" s="319"/>
      <c r="E32" s="319"/>
      <c r="F32" s="319"/>
      <c r="G32" s="319"/>
      <c r="H32" s="319"/>
    </row>
    <row r="33" spans="1:8" ht="39.9" customHeight="1">
      <c r="A33" s="302"/>
      <c r="B33" s="319"/>
      <c r="C33" s="319"/>
      <c r="D33" s="319"/>
      <c r="E33" s="319"/>
      <c r="F33" s="319"/>
      <c r="G33" s="319"/>
      <c r="H33" s="319"/>
    </row>
    <row r="34" spans="1:8" ht="39.9" customHeight="1">
      <c r="A34" s="302"/>
      <c r="B34" s="319"/>
      <c r="C34" s="319"/>
      <c r="D34" s="319"/>
      <c r="E34" s="319"/>
      <c r="F34" s="319"/>
      <c r="G34" s="319"/>
      <c r="H34" s="319"/>
    </row>
    <row r="35" spans="1:8" ht="39.9" customHeight="1">
      <c r="A35" s="302"/>
      <c r="B35" s="319"/>
      <c r="C35" s="319"/>
      <c r="D35" s="319"/>
      <c r="E35" s="319"/>
      <c r="F35" s="319"/>
      <c r="G35" s="319"/>
      <c r="H35" s="319"/>
    </row>
    <row r="36" spans="1:8" ht="39.9" customHeight="1">
      <c r="A36" s="302"/>
      <c r="B36" s="319"/>
      <c r="C36" s="319"/>
      <c r="D36" s="319"/>
      <c r="E36" s="319"/>
      <c r="F36" s="319"/>
      <c r="G36" s="319"/>
      <c r="H36" s="319"/>
    </row>
    <row r="37" spans="1:8" ht="39.9" customHeight="1">
      <c r="A37" s="302"/>
      <c r="B37" s="319"/>
      <c r="C37" s="319"/>
      <c r="D37" s="319"/>
      <c r="E37" s="319"/>
      <c r="F37" s="319"/>
      <c r="G37" s="319"/>
      <c r="H37" s="319"/>
    </row>
    <row r="38" spans="1:8" ht="39.9" customHeight="1">
      <c r="A38" s="302"/>
      <c r="B38" s="319"/>
      <c r="C38" s="319"/>
      <c r="D38" s="319"/>
      <c r="E38" s="319"/>
      <c r="F38" s="319"/>
      <c r="G38" s="319"/>
      <c r="H38" s="319"/>
    </row>
    <row r="39" spans="1:8" ht="39.9" customHeight="1">
      <c r="A39" s="302"/>
      <c r="B39" s="319"/>
      <c r="C39" s="319"/>
      <c r="D39" s="319"/>
      <c r="E39" s="319"/>
      <c r="F39" s="319"/>
      <c r="G39" s="319"/>
      <c r="H39" s="319"/>
    </row>
    <row r="40" spans="1:8" ht="39.9" customHeight="1">
      <c r="A40" s="302"/>
      <c r="B40" s="319"/>
      <c r="C40" s="319"/>
      <c r="D40" s="319"/>
      <c r="E40" s="319"/>
      <c r="F40" s="319"/>
      <c r="G40" s="319"/>
      <c r="H40" s="319"/>
    </row>
    <row r="41" spans="1:8" ht="39.9" customHeight="1">
      <c r="A41" s="302"/>
      <c r="B41" s="319"/>
      <c r="C41" s="319"/>
      <c r="D41" s="319"/>
      <c r="E41" s="319"/>
      <c r="F41" s="319"/>
      <c r="G41" s="319"/>
      <c r="H41" s="319"/>
    </row>
    <row r="42" spans="1:8" ht="39.9" customHeight="1">
      <c r="A42" s="302"/>
      <c r="B42" s="319"/>
      <c r="C42" s="319"/>
      <c r="D42" s="319"/>
      <c r="E42" s="319"/>
      <c r="F42" s="319"/>
      <c r="G42" s="319"/>
      <c r="H42" s="319"/>
    </row>
    <row r="43" spans="1:8" ht="39.9" customHeight="1">
      <c r="A43" s="302"/>
      <c r="B43" s="319"/>
      <c r="C43" s="319"/>
      <c r="D43" s="319"/>
      <c r="E43" s="319"/>
      <c r="F43" s="319"/>
      <c r="G43" s="319"/>
      <c r="H43" s="319"/>
    </row>
    <row r="44" spans="1:8" ht="39.9" customHeight="1">
      <c r="A44" s="302"/>
      <c r="B44" s="319"/>
      <c r="C44" s="319"/>
      <c r="D44" s="319"/>
      <c r="E44" s="319"/>
      <c r="F44" s="319"/>
      <c r="G44" s="319"/>
      <c r="H44" s="319"/>
    </row>
    <row r="45" spans="1:8" ht="39.9" customHeight="1">
      <c r="A45" s="302"/>
      <c r="B45" s="319"/>
      <c r="C45" s="319"/>
      <c r="D45" s="319"/>
      <c r="E45" s="319"/>
      <c r="F45" s="319"/>
      <c r="G45" s="319"/>
      <c r="H45" s="319"/>
    </row>
    <row r="46" spans="1:8" ht="39.9" customHeight="1">
      <c r="A46" s="302"/>
      <c r="B46" s="319"/>
      <c r="C46" s="319"/>
      <c r="D46" s="319"/>
      <c r="E46" s="319"/>
      <c r="F46" s="319"/>
      <c r="G46" s="319"/>
      <c r="H46" s="319"/>
    </row>
    <row r="47" spans="1:8" ht="39.9" customHeight="1">
      <c r="A47" s="302"/>
      <c r="B47" s="319"/>
      <c r="C47" s="319"/>
      <c r="D47" s="319"/>
      <c r="E47" s="319"/>
      <c r="F47" s="319"/>
      <c r="G47" s="319"/>
      <c r="H47" s="319"/>
    </row>
    <row r="48" spans="1:8" ht="39.9" customHeight="1">
      <c r="A48" s="302"/>
      <c r="B48" s="319"/>
      <c r="C48" s="319"/>
      <c r="D48" s="319"/>
      <c r="E48" s="319"/>
      <c r="F48" s="319"/>
      <c r="G48" s="319"/>
      <c r="H48" s="319"/>
    </row>
    <row r="49" spans="1:8" ht="39.9" customHeight="1">
      <c r="A49" s="302"/>
      <c r="B49" s="319"/>
      <c r="C49" s="319"/>
      <c r="D49" s="319"/>
      <c r="E49" s="319"/>
      <c r="F49" s="319"/>
      <c r="G49" s="319"/>
      <c r="H49" s="319"/>
    </row>
    <row r="50" spans="1:8" ht="39.9" customHeight="1">
      <c r="A50" s="302"/>
      <c r="B50" s="319"/>
      <c r="C50" s="319"/>
      <c r="D50" s="319"/>
      <c r="E50" s="319"/>
      <c r="F50" s="319"/>
      <c r="G50" s="319"/>
      <c r="H50" s="319"/>
    </row>
    <row r="51" spans="1:8" ht="39.9" customHeight="1">
      <c r="A51" s="302"/>
      <c r="B51" s="319"/>
      <c r="C51" s="319"/>
      <c r="D51" s="319"/>
      <c r="E51" s="319"/>
      <c r="F51" s="319"/>
      <c r="G51" s="319"/>
      <c r="H51" s="319"/>
    </row>
    <row r="52" spans="1:8" ht="39.9" customHeight="1">
      <c r="A52" s="302"/>
      <c r="B52" s="319"/>
      <c r="C52" s="319"/>
      <c r="D52" s="319"/>
      <c r="E52" s="319"/>
      <c r="F52" s="319"/>
      <c r="G52" s="319"/>
      <c r="H52" s="319"/>
    </row>
    <row r="53" spans="1:8" ht="39.9" customHeight="1">
      <c r="A53" s="302"/>
      <c r="B53" s="319"/>
      <c r="C53" s="319"/>
      <c r="D53" s="319"/>
      <c r="E53" s="319"/>
      <c r="F53" s="319"/>
      <c r="G53" s="319"/>
      <c r="H53" s="319"/>
    </row>
    <row r="54" spans="1:8" ht="39.9" customHeight="1">
      <c r="A54" s="302"/>
      <c r="B54" s="319"/>
      <c r="C54" s="319"/>
      <c r="D54" s="319"/>
      <c r="E54" s="319"/>
      <c r="F54" s="319"/>
      <c r="G54" s="319"/>
      <c r="H54" s="319"/>
    </row>
    <row r="55" spans="1:8" ht="39.9" customHeight="1">
      <c r="A55" s="302"/>
      <c r="B55" s="319"/>
      <c r="C55" s="319"/>
      <c r="D55" s="319"/>
      <c r="E55" s="319"/>
      <c r="F55" s="319"/>
      <c r="G55" s="319"/>
      <c r="H55" s="319"/>
    </row>
    <row r="56" spans="1:8" ht="39.9" customHeight="1">
      <c r="A56" s="302"/>
      <c r="B56" s="319"/>
      <c r="C56" s="319"/>
      <c r="D56" s="319"/>
      <c r="E56" s="319"/>
      <c r="F56" s="319"/>
      <c r="G56" s="319"/>
      <c r="H56" s="319"/>
    </row>
    <row r="57" spans="1:8" ht="39.9" customHeight="1">
      <c r="A57" s="302"/>
      <c r="B57" s="319"/>
      <c r="C57" s="319"/>
      <c r="D57" s="319"/>
      <c r="E57" s="319"/>
      <c r="F57" s="319"/>
      <c r="G57" s="319"/>
      <c r="H57" s="319"/>
    </row>
    <row r="58" spans="1:8" ht="39.9" customHeight="1">
      <c r="A58" s="302"/>
      <c r="B58" s="319"/>
      <c r="C58" s="319"/>
      <c r="D58" s="319"/>
      <c r="E58" s="319"/>
      <c r="F58" s="319"/>
      <c r="G58" s="319"/>
      <c r="H58" s="319"/>
    </row>
    <row r="59" spans="1:8" ht="39.9" customHeight="1">
      <c r="A59" s="302"/>
      <c r="B59" s="319"/>
      <c r="C59" s="319"/>
      <c r="D59" s="319"/>
      <c r="E59" s="319"/>
      <c r="F59" s="319"/>
      <c r="G59" s="319"/>
      <c r="H59" s="319"/>
    </row>
    <row r="60" spans="1:8" ht="39.9" customHeight="1">
      <c r="A60" s="302"/>
      <c r="B60" s="319"/>
      <c r="C60" s="319"/>
      <c r="D60" s="319"/>
      <c r="E60" s="319"/>
      <c r="F60" s="319"/>
      <c r="G60" s="319"/>
      <c r="H60" s="319"/>
    </row>
    <row r="61" spans="1:8" ht="39.9" customHeight="1">
      <c r="A61" s="302"/>
      <c r="B61" s="319"/>
      <c r="C61" s="319"/>
      <c r="D61" s="319"/>
      <c r="E61" s="319"/>
      <c r="F61" s="319"/>
      <c r="G61" s="319"/>
      <c r="H61" s="319"/>
    </row>
    <row r="62" spans="1:8" ht="39.9" customHeight="1">
      <c r="A62" s="302"/>
      <c r="B62" s="319"/>
      <c r="C62" s="319"/>
      <c r="D62" s="319"/>
      <c r="E62" s="319"/>
      <c r="F62" s="319"/>
      <c r="G62" s="319"/>
      <c r="H62" s="319"/>
    </row>
  </sheetData>
  <mergeCells count="16">
    <mergeCell ref="C15:F15"/>
    <mergeCell ref="C16:F16"/>
    <mergeCell ref="B18:D18"/>
    <mergeCell ref="G18:H18"/>
    <mergeCell ref="A11:A12"/>
    <mergeCell ref="C11:F11"/>
    <mergeCell ref="G11:G12"/>
    <mergeCell ref="C12:F12"/>
    <mergeCell ref="C13:F13"/>
    <mergeCell ref="C14:F14"/>
    <mergeCell ref="C10:F10"/>
    <mergeCell ref="B4:C4"/>
    <mergeCell ref="B5:C5"/>
    <mergeCell ref="B6:C6"/>
    <mergeCell ref="B7:C7"/>
    <mergeCell ref="B8:C8"/>
  </mergeCells>
  <printOptions horizontalCentered="1"/>
  <pageMargins left="0.25" right="0.25" top="0.75303030303030305" bottom="0.75" header="0.3" footer="0.3"/>
  <pageSetup paperSize="12" scale="71" fitToHeight="0" orientation="portrait" r:id="rId1"/>
  <headerFooter scaleWithDoc="0">
    <oddHeader xml:space="preserve">&amp;L&amp;G&amp;R&amp;"Muli,Bold"&amp;16&amp;K000000[PP MEETING REPORT]
</oddHeader>
    <oddFooter>&amp;L&amp;"Euclid Circular A SemiBold,Regular"&amp;12[UA]&amp;"Euclid Circular A,Regular"&amp;5
&amp;G&amp;R&amp;G</oddFooter>
  </headerFooter>
  <rowBreaks count="1" manualBreakCount="1">
    <brk id="19" max="7"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2E45-478A-4161-9C49-243248E98703}">
  <dimension ref="A1:Q93"/>
  <sheetViews>
    <sheetView view="pageBreakPreview" topLeftCell="C13" zoomScale="70" zoomScaleNormal="130" zoomScaleSheetLayoutView="70" workbookViewId="0">
      <selection activeCell="E4" sqref="E4"/>
    </sheetView>
  </sheetViews>
  <sheetFormatPr defaultColWidth="9.109375" defaultRowHeight="23.4"/>
  <cols>
    <col min="1" max="1" width="32.44140625" style="140" customWidth="1"/>
    <col min="2" max="2" width="29.44140625" style="140" bestFit="1" customWidth="1"/>
    <col min="3" max="3" width="9.109375" style="140" customWidth="1"/>
    <col min="4" max="4" width="45.44140625" style="140" customWidth="1"/>
    <col min="5" max="5" width="45.109375" style="140" bestFit="1" customWidth="1"/>
    <col min="6" max="6" width="9" style="140" bestFit="1" customWidth="1"/>
    <col min="7" max="7" width="5.6640625" style="140" bestFit="1" customWidth="1"/>
    <col min="8" max="8" width="11.33203125" style="140" bestFit="1" customWidth="1"/>
    <col min="9" max="9" width="7.6640625" style="140" bestFit="1" customWidth="1"/>
    <col min="10" max="16384" width="9.109375" style="140"/>
  </cols>
  <sheetData>
    <row r="1" spans="1:17" s="144" customFormat="1" ht="18">
      <c r="A1" s="142" t="s">
        <v>399</v>
      </c>
      <c r="B1" s="142" t="s">
        <v>400</v>
      </c>
      <c r="C1" s="143"/>
      <c r="D1" s="142" t="s">
        <v>401</v>
      </c>
      <c r="E1" s="142"/>
    </row>
    <row r="2" spans="1:17" s="157" customFormat="1" ht="26.4">
      <c r="A2" s="155" t="s">
        <v>402</v>
      </c>
      <c r="B2" s="155"/>
      <c r="C2" s="155" t="s">
        <v>403</v>
      </c>
      <c r="D2" s="155" t="s">
        <v>404</v>
      </c>
      <c r="E2" s="155"/>
      <c r="F2" s="155" t="s">
        <v>405</v>
      </c>
      <c r="G2" s="155" t="s">
        <v>406</v>
      </c>
      <c r="H2" s="155" t="s">
        <v>152</v>
      </c>
      <c r="I2" s="155" t="s">
        <v>82</v>
      </c>
      <c r="J2" s="156"/>
      <c r="K2" s="156"/>
      <c r="L2" s="156"/>
      <c r="M2" s="156"/>
      <c r="N2" s="156"/>
      <c r="O2" s="156"/>
      <c r="P2" s="156"/>
    </row>
    <row r="3" spans="1:17" s="151" customFormat="1" ht="27.6">
      <c r="A3" s="145" t="s">
        <v>407</v>
      </c>
      <c r="B3" s="146" t="s">
        <v>408</v>
      </c>
      <c r="C3" s="145" t="s">
        <v>409</v>
      </c>
      <c r="D3" s="145" t="s">
        <v>410</v>
      </c>
      <c r="E3" s="146" t="s">
        <v>248</v>
      </c>
      <c r="F3" s="147" t="s">
        <v>411</v>
      </c>
      <c r="G3" s="147" t="s">
        <v>412</v>
      </c>
      <c r="H3" s="147" t="s">
        <v>413</v>
      </c>
      <c r="I3" s="148" t="s">
        <v>414</v>
      </c>
      <c r="J3" s="149"/>
      <c r="K3" s="150"/>
      <c r="M3" s="150"/>
      <c r="O3" s="149"/>
      <c r="P3" s="149"/>
      <c r="Q3" s="150"/>
    </row>
    <row r="4" spans="1:17" s="151" customFormat="1" ht="14.4">
      <c r="A4" s="145" t="s">
        <v>415</v>
      </c>
      <c r="B4" s="146" t="s">
        <v>416</v>
      </c>
      <c r="C4" s="145" t="s">
        <v>417</v>
      </c>
      <c r="D4" s="145" t="s">
        <v>418</v>
      </c>
      <c r="E4" s="146" t="s">
        <v>419</v>
      </c>
      <c r="F4" s="147" t="s">
        <v>411</v>
      </c>
      <c r="G4" s="147" t="s">
        <v>412</v>
      </c>
      <c r="H4" s="147" t="s">
        <v>413</v>
      </c>
      <c r="I4" s="148" t="s">
        <v>420</v>
      </c>
      <c r="J4" s="149"/>
      <c r="K4" s="150"/>
      <c r="M4" s="150"/>
      <c r="O4" s="149"/>
      <c r="P4" s="149"/>
      <c r="Q4" s="150"/>
    </row>
    <row r="5" spans="1:17" s="151" customFormat="1" ht="14.4">
      <c r="A5" s="145" t="s">
        <v>421</v>
      </c>
      <c r="B5" s="146" t="s">
        <v>266</v>
      </c>
      <c r="C5" s="145" t="s">
        <v>422</v>
      </c>
      <c r="D5" s="145" t="s">
        <v>423</v>
      </c>
      <c r="E5" s="146" t="s">
        <v>268</v>
      </c>
      <c r="F5" s="147" t="s">
        <v>424</v>
      </c>
      <c r="G5" s="147" t="s">
        <v>412</v>
      </c>
      <c r="H5" s="147" t="s">
        <v>425</v>
      </c>
      <c r="I5" s="148" t="s">
        <v>426</v>
      </c>
      <c r="J5" s="149"/>
      <c r="K5" s="150"/>
      <c r="M5" s="150"/>
      <c r="O5" s="149"/>
      <c r="P5" s="149"/>
      <c r="Q5" s="150"/>
    </row>
    <row r="6" spans="1:17" s="151" customFormat="1" ht="14.4">
      <c r="A6" s="145" t="s">
        <v>427</v>
      </c>
      <c r="B6" s="146" t="s">
        <v>271</v>
      </c>
      <c r="C6" s="145" t="s">
        <v>428</v>
      </c>
      <c r="D6" s="145" t="s">
        <v>423</v>
      </c>
      <c r="E6" s="146" t="s">
        <v>268</v>
      </c>
      <c r="F6" s="147" t="s">
        <v>424</v>
      </c>
      <c r="G6" s="147" t="s">
        <v>412</v>
      </c>
      <c r="H6" s="147" t="s">
        <v>425</v>
      </c>
      <c r="I6" s="148" t="s">
        <v>429</v>
      </c>
      <c r="J6" s="149"/>
      <c r="K6" s="150"/>
      <c r="M6" s="150"/>
      <c r="O6" s="149"/>
      <c r="P6" s="149"/>
      <c r="Q6" s="150"/>
    </row>
    <row r="7" spans="1:17" s="151" customFormat="1" ht="27.6">
      <c r="A7" s="145" t="s">
        <v>430</v>
      </c>
      <c r="B7" s="146" t="s">
        <v>274</v>
      </c>
      <c r="C7" s="145" t="s">
        <v>431</v>
      </c>
      <c r="D7" s="145" t="s">
        <v>432</v>
      </c>
      <c r="E7" s="146" t="s">
        <v>276</v>
      </c>
      <c r="F7" s="147" t="s">
        <v>424</v>
      </c>
      <c r="G7" s="147" t="s">
        <v>412</v>
      </c>
      <c r="H7" s="147" t="s">
        <v>433</v>
      </c>
      <c r="I7" s="148" t="s">
        <v>434</v>
      </c>
      <c r="J7" s="149"/>
      <c r="K7" s="150"/>
      <c r="M7" s="150"/>
      <c r="O7" s="149"/>
      <c r="P7" s="149"/>
      <c r="Q7" s="150"/>
    </row>
    <row r="8" spans="1:17" s="151" customFormat="1" ht="14.4">
      <c r="A8" s="145" t="s">
        <v>435</v>
      </c>
      <c r="B8" s="146" t="s">
        <v>283</v>
      </c>
      <c r="C8" s="145" t="s">
        <v>436</v>
      </c>
      <c r="D8" s="145" t="s">
        <v>437</v>
      </c>
      <c r="E8" s="146"/>
      <c r="F8" s="147" t="s">
        <v>424</v>
      </c>
      <c r="G8" s="147" t="s">
        <v>412</v>
      </c>
      <c r="H8" s="147" t="s">
        <v>433</v>
      </c>
      <c r="I8" s="148" t="s">
        <v>438</v>
      </c>
      <c r="J8" s="149"/>
      <c r="K8" s="150"/>
      <c r="M8" s="150"/>
      <c r="O8" s="149"/>
      <c r="P8" s="149"/>
      <c r="Q8" s="150"/>
    </row>
    <row r="9" spans="1:17" s="151" customFormat="1" ht="27.6">
      <c r="A9" s="145" t="s">
        <v>439</v>
      </c>
      <c r="B9" s="146" t="s">
        <v>440</v>
      </c>
      <c r="C9" s="145" t="s">
        <v>441</v>
      </c>
      <c r="D9" s="145" t="s">
        <v>442</v>
      </c>
      <c r="E9" s="146" t="s">
        <v>281</v>
      </c>
      <c r="F9" s="147" t="s">
        <v>424</v>
      </c>
      <c r="G9" s="147" t="s">
        <v>412</v>
      </c>
      <c r="H9" s="147" t="s">
        <v>433</v>
      </c>
      <c r="I9" s="148" t="s">
        <v>443</v>
      </c>
      <c r="J9" s="149"/>
      <c r="K9" s="150"/>
      <c r="M9" s="150"/>
      <c r="O9" s="149"/>
      <c r="P9" s="149"/>
      <c r="Q9" s="150"/>
    </row>
    <row r="10" spans="1:17" s="151" customFormat="1" ht="27.6">
      <c r="A10" s="145" t="s">
        <v>444</v>
      </c>
      <c r="B10" s="146" t="s">
        <v>445</v>
      </c>
      <c r="C10" s="145" t="s">
        <v>446</v>
      </c>
      <c r="D10" s="145" t="s">
        <v>447</v>
      </c>
      <c r="E10" s="146" t="s">
        <v>296</v>
      </c>
      <c r="F10" s="147" t="s">
        <v>424</v>
      </c>
      <c r="G10" s="147" t="s">
        <v>448</v>
      </c>
      <c r="H10" s="147" t="s">
        <v>449</v>
      </c>
      <c r="I10" s="148" t="s">
        <v>450</v>
      </c>
      <c r="J10" s="149"/>
      <c r="K10" s="150"/>
      <c r="M10" s="150"/>
      <c r="O10" s="149"/>
      <c r="P10" s="149"/>
      <c r="Q10" s="150"/>
    </row>
    <row r="11" spans="1:17" s="151" customFormat="1" ht="27.6">
      <c r="A11" s="145" t="s">
        <v>451</v>
      </c>
      <c r="B11" s="146" t="s">
        <v>452</v>
      </c>
      <c r="C11" s="145" t="s">
        <v>453</v>
      </c>
      <c r="D11" s="145" t="s">
        <v>454</v>
      </c>
      <c r="E11" s="146" t="s">
        <v>296</v>
      </c>
      <c r="F11" s="147" t="s">
        <v>424</v>
      </c>
      <c r="G11" s="147" t="s">
        <v>448</v>
      </c>
      <c r="H11" s="147" t="s">
        <v>449</v>
      </c>
      <c r="I11" s="148" t="s">
        <v>455</v>
      </c>
      <c r="J11" s="149"/>
      <c r="K11" s="150"/>
      <c r="M11" s="150"/>
      <c r="O11" s="149"/>
      <c r="P11" s="149"/>
      <c r="Q11" s="150"/>
    </row>
    <row r="12" spans="1:17" s="151" customFormat="1" ht="27.6">
      <c r="A12" s="145" t="s">
        <v>456</v>
      </c>
      <c r="B12" s="146" t="s">
        <v>301</v>
      </c>
      <c r="C12" s="145" t="s">
        <v>457</v>
      </c>
      <c r="D12" s="145" t="s">
        <v>458</v>
      </c>
      <c r="E12" s="146" t="s">
        <v>303</v>
      </c>
      <c r="F12" s="147" t="s">
        <v>411</v>
      </c>
      <c r="G12" s="147" t="s">
        <v>448</v>
      </c>
      <c r="H12" s="147" t="s">
        <v>413</v>
      </c>
      <c r="I12" s="148" t="s">
        <v>443</v>
      </c>
      <c r="J12" s="149"/>
      <c r="K12" s="150"/>
      <c r="M12" s="150"/>
      <c r="O12" s="149"/>
      <c r="P12" s="149"/>
      <c r="Q12" s="150"/>
    </row>
    <row r="13" spans="1:17" s="151" customFormat="1" ht="27.6">
      <c r="A13" s="145" t="s">
        <v>459</v>
      </c>
      <c r="B13" s="146" t="s">
        <v>460</v>
      </c>
      <c r="C13" s="145" t="s">
        <v>461</v>
      </c>
      <c r="D13" s="145" t="s">
        <v>462</v>
      </c>
      <c r="E13" s="146"/>
      <c r="F13" s="147" t="s">
        <v>411</v>
      </c>
      <c r="G13" s="147" t="s">
        <v>448</v>
      </c>
      <c r="H13" s="147" t="s">
        <v>413</v>
      </c>
      <c r="I13" s="148" t="s">
        <v>463</v>
      </c>
      <c r="J13" s="149"/>
      <c r="K13" s="150"/>
      <c r="M13" s="150"/>
      <c r="O13" s="149"/>
      <c r="P13" s="149"/>
      <c r="Q13" s="150"/>
    </row>
    <row r="14" spans="1:17" s="151" customFormat="1" ht="14.4">
      <c r="A14" s="145" t="s">
        <v>464</v>
      </c>
      <c r="B14" s="146" t="s">
        <v>465</v>
      </c>
      <c r="C14" s="145" t="s">
        <v>466</v>
      </c>
      <c r="D14" s="145" t="s">
        <v>467</v>
      </c>
      <c r="E14" s="146"/>
      <c r="F14" s="147" t="s">
        <v>411</v>
      </c>
      <c r="G14" s="147" t="s">
        <v>448</v>
      </c>
      <c r="H14" s="147" t="s">
        <v>413</v>
      </c>
      <c r="I14" s="148" t="s">
        <v>468</v>
      </c>
      <c r="J14" s="149"/>
      <c r="K14" s="150"/>
      <c r="M14" s="150"/>
      <c r="O14" s="149"/>
      <c r="P14" s="149"/>
      <c r="Q14" s="150"/>
    </row>
    <row r="15" spans="1:17" s="151" customFormat="1" ht="14.4">
      <c r="A15" s="145" t="s">
        <v>469</v>
      </c>
      <c r="B15" s="146" t="s">
        <v>470</v>
      </c>
      <c r="C15" s="145" t="s">
        <v>471</v>
      </c>
      <c r="D15" s="145" t="s">
        <v>472</v>
      </c>
      <c r="E15" s="146"/>
      <c r="F15" s="147" t="s">
        <v>424</v>
      </c>
      <c r="G15" s="147" t="s">
        <v>412</v>
      </c>
      <c r="H15" s="147" t="s">
        <v>425</v>
      </c>
      <c r="I15" s="148" t="s">
        <v>438</v>
      </c>
      <c r="J15" s="149"/>
      <c r="K15" s="150"/>
      <c r="M15" s="150"/>
      <c r="O15" s="149"/>
      <c r="P15" s="149"/>
      <c r="Q15" s="150"/>
    </row>
    <row r="16" spans="1:17" s="151" customFormat="1" ht="27.6">
      <c r="A16" s="145" t="s">
        <v>473</v>
      </c>
      <c r="B16" s="146" t="s">
        <v>318</v>
      </c>
      <c r="C16" s="145" t="s">
        <v>474</v>
      </c>
      <c r="D16" s="145" t="s">
        <v>475</v>
      </c>
      <c r="E16" s="146" t="s">
        <v>476</v>
      </c>
      <c r="F16" s="147" t="s">
        <v>411</v>
      </c>
      <c r="G16" s="147" t="s">
        <v>412</v>
      </c>
      <c r="H16" s="147" t="s">
        <v>413</v>
      </c>
      <c r="I16" s="148" t="s">
        <v>477</v>
      </c>
      <c r="J16" s="149"/>
      <c r="K16" s="150"/>
      <c r="M16" s="150"/>
      <c r="O16" s="149"/>
      <c r="P16" s="149"/>
      <c r="Q16" s="150"/>
    </row>
    <row r="17" spans="1:17" s="151" customFormat="1" ht="14.4">
      <c r="A17" s="145" t="s">
        <v>478</v>
      </c>
      <c r="B17" s="146" t="s">
        <v>323</v>
      </c>
      <c r="C17" s="145" t="s">
        <v>479</v>
      </c>
      <c r="D17" s="145" t="s">
        <v>480</v>
      </c>
      <c r="E17" s="146" t="s">
        <v>481</v>
      </c>
      <c r="F17" s="147" t="s">
        <v>424</v>
      </c>
      <c r="G17" s="147" t="s">
        <v>412</v>
      </c>
      <c r="H17" s="147" t="s">
        <v>433</v>
      </c>
      <c r="I17" s="148" t="s">
        <v>482</v>
      </c>
      <c r="J17" s="149"/>
      <c r="K17" s="150"/>
      <c r="M17" s="150"/>
      <c r="O17" s="149"/>
      <c r="P17" s="149"/>
      <c r="Q17" s="150"/>
    </row>
    <row r="18" spans="1:17" s="151" customFormat="1" ht="27.6">
      <c r="A18" s="145" t="s">
        <v>483</v>
      </c>
      <c r="B18" s="146" t="s">
        <v>328</v>
      </c>
      <c r="C18" s="145" t="s">
        <v>484</v>
      </c>
      <c r="D18" s="145" t="s">
        <v>485</v>
      </c>
      <c r="E18" s="146" t="s">
        <v>303</v>
      </c>
      <c r="F18" s="147" t="s">
        <v>424</v>
      </c>
      <c r="G18" s="147" t="s">
        <v>448</v>
      </c>
      <c r="H18" s="147" t="s">
        <v>433</v>
      </c>
      <c r="I18" s="148" t="s">
        <v>486</v>
      </c>
      <c r="J18" s="149"/>
      <c r="K18" s="150"/>
      <c r="M18" s="150"/>
      <c r="O18" s="149"/>
      <c r="P18" s="149"/>
      <c r="Q18" s="150"/>
    </row>
    <row r="19" spans="1:17" s="151" customFormat="1" ht="14.4">
      <c r="A19" s="145" t="s">
        <v>487</v>
      </c>
      <c r="B19" s="146" t="s">
        <v>488</v>
      </c>
      <c r="C19" s="145" t="s">
        <v>489</v>
      </c>
      <c r="D19" s="145" t="s">
        <v>490</v>
      </c>
      <c r="E19" s="146" t="s">
        <v>491</v>
      </c>
      <c r="F19" s="147" t="s">
        <v>424</v>
      </c>
      <c r="G19" s="147" t="s">
        <v>448</v>
      </c>
      <c r="H19" s="147" t="s">
        <v>433</v>
      </c>
      <c r="I19" s="148" t="s">
        <v>492</v>
      </c>
      <c r="J19" s="149"/>
      <c r="K19" s="150"/>
      <c r="M19" s="150"/>
      <c r="O19" s="149"/>
      <c r="P19" s="149"/>
      <c r="Q19" s="150"/>
    </row>
    <row r="20" spans="1:17" s="151" customFormat="1" ht="27.6">
      <c r="A20" s="145" t="s">
        <v>493</v>
      </c>
      <c r="B20" s="146" t="s">
        <v>494</v>
      </c>
      <c r="C20" s="145" t="s">
        <v>495</v>
      </c>
      <c r="D20" s="145" t="s">
        <v>496</v>
      </c>
      <c r="E20" s="146"/>
      <c r="F20" s="147" t="s">
        <v>424</v>
      </c>
      <c r="G20" s="147" t="s">
        <v>448</v>
      </c>
      <c r="H20" s="147" t="s">
        <v>433</v>
      </c>
      <c r="I20" s="148" t="s">
        <v>497</v>
      </c>
      <c r="J20" s="149"/>
      <c r="K20" s="150"/>
      <c r="M20" s="150"/>
      <c r="O20" s="149"/>
      <c r="P20" s="149"/>
      <c r="Q20" s="150"/>
    </row>
    <row r="21" spans="1:17" s="151" customFormat="1" ht="14.4">
      <c r="A21" s="145" t="s">
        <v>498</v>
      </c>
      <c r="B21" s="146" t="s">
        <v>340</v>
      </c>
      <c r="C21" s="145" t="s">
        <v>499</v>
      </c>
      <c r="D21" s="145" t="s">
        <v>500</v>
      </c>
      <c r="E21" s="146" t="s">
        <v>342</v>
      </c>
      <c r="F21" s="147" t="s">
        <v>424</v>
      </c>
      <c r="G21" s="147" t="s">
        <v>448</v>
      </c>
      <c r="H21" s="147" t="s">
        <v>433</v>
      </c>
      <c r="I21" s="148" t="s">
        <v>501</v>
      </c>
      <c r="J21" s="149"/>
      <c r="K21" s="150"/>
      <c r="M21" s="150"/>
      <c r="O21" s="149"/>
      <c r="P21" s="149"/>
      <c r="Q21" s="150"/>
    </row>
    <row r="22" spans="1:17" s="151" customFormat="1" ht="55.2">
      <c r="A22" s="145" t="s">
        <v>502</v>
      </c>
      <c r="B22" s="146" t="s">
        <v>176</v>
      </c>
      <c r="C22" s="145" t="s">
        <v>503</v>
      </c>
      <c r="D22" s="145" t="s">
        <v>504</v>
      </c>
      <c r="E22" s="146" t="s">
        <v>347</v>
      </c>
      <c r="F22" s="147" t="s">
        <v>424</v>
      </c>
      <c r="G22" s="147" t="s">
        <v>412</v>
      </c>
      <c r="H22" s="147" t="s">
        <v>425</v>
      </c>
      <c r="I22" s="148" t="s">
        <v>438</v>
      </c>
      <c r="J22" s="149"/>
      <c r="K22" s="150"/>
      <c r="M22" s="150"/>
      <c r="O22" s="149"/>
      <c r="P22" s="149"/>
      <c r="Q22" s="150"/>
    </row>
    <row r="23" spans="1:17" s="151" customFormat="1" ht="14.4">
      <c r="A23" s="145" t="s">
        <v>505</v>
      </c>
      <c r="B23" s="146" t="s">
        <v>349</v>
      </c>
      <c r="C23" s="145" t="s">
        <v>506</v>
      </c>
      <c r="D23" s="145" t="s">
        <v>507</v>
      </c>
      <c r="E23" s="146" t="s">
        <v>351</v>
      </c>
      <c r="F23" s="147" t="s">
        <v>424</v>
      </c>
      <c r="G23" s="147" t="s">
        <v>448</v>
      </c>
      <c r="H23" s="147" t="s">
        <v>449</v>
      </c>
      <c r="I23" s="148" t="s">
        <v>508</v>
      </c>
      <c r="J23" s="149"/>
      <c r="K23" s="150"/>
      <c r="M23" s="150"/>
      <c r="O23" s="149"/>
      <c r="P23" s="149"/>
      <c r="Q23" s="150"/>
    </row>
    <row r="24" spans="1:17" s="151" customFormat="1" ht="27.6">
      <c r="A24" s="145" t="s">
        <v>509</v>
      </c>
      <c r="B24" s="146" t="s">
        <v>510</v>
      </c>
      <c r="C24" s="145" t="s">
        <v>511</v>
      </c>
      <c r="D24" s="152"/>
      <c r="E24" s="146"/>
      <c r="F24" s="147" t="s">
        <v>424</v>
      </c>
      <c r="G24" s="147" t="s">
        <v>412</v>
      </c>
      <c r="H24" s="147" t="s">
        <v>425</v>
      </c>
      <c r="I24" s="148" t="s">
        <v>512</v>
      </c>
      <c r="J24" s="149"/>
      <c r="K24" s="150"/>
      <c r="M24" s="150"/>
      <c r="O24" s="153"/>
      <c r="P24" s="153"/>
      <c r="Q24" s="154"/>
    </row>
    <row r="25" spans="1:17" s="151" customFormat="1" ht="27.6">
      <c r="A25" s="145" t="s">
        <v>513</v>
      </c>
      <c r="B25" s="146" t="s">
        <v>514</v>
      </c>
      <c r="C25" s="145" t="s">
        <v>515</v>
      </c>
      <c r="D25" s="145" t="s">
        <v>516</v>
      </c>
      <c r="E25" s="146" t="s">
        <v>359</v>
      </c>
      <c r="F25" s="147" t="s">
        <v>424</v>
      </c>
      <c r="G25" s="147" t="s">
        <v>448</v>
      </c>
      <c r="H25" s="147" t="s">
        <v>449</v>
      </c>
      <c r="I25" s="148" t="s">
        <v>517</v>
      </c>
      <c r="J25" s="149"/>
      <c r="K25" s="150"/>
      <c r="M25" s="150"/>
      <c r="O25" s="149"/>
      <c r="P25" s="149"/>
      <c r="Q25" s="150"/>
    </row>
    <row r="26" spans="1:17" s="151" customFormat="1" ht="14.4">
      <c r="A26" s="145" t="s">
        <v>518</v>
      </c>
      <c r="B26" s="146" t="s">
        <v>519</v>
      </c>
      <c r="C26" s="145" t="s">
        <v>520</v>
      </c>
      <c r="D26" s="152"/>
      <c r="E26" s="146"/>
      <c r="F26" s="147" t="s">
        <v>424</v>
      </c>
      <c r="G26" s="147" t="s">
        <v>412</v>
      </c>
      <c r="H26" s="147" t="s">
        <v>413</v>
      </c>
      <c r="I26" s="148" t="s">
        <v>521</v>
      </c>
      <c r="J26" s="149"/>
      <c r="K26" s="150"/>
      <c r="M26" s="150"/>
      <c r="O26" s="153"/>
      <c r="P26" s="153"/>
      <c r="Q26" s="154"/>
    </row>
    <row r="27" spans="1:17" s="151" customFormat="1" ht="27.6">
      <c r="A27" s="145" t="s">
        <v>522</v>
      </c>
      <c r="B27" s="146" t="s">
        <v>523</v>
      </c>
      <c r="C27" s="145" t="s">
        <v>524</v>
      </c>
      <c r="D27" s="152"/>
      <c r="E27" s="146"/>
      <c r="F27" s="147" t="s">
        <v>424</v>
      </c>
      <c r="G27" s="147" t="s">
        <v>412</v>
      </c>
      <c r="H27" s="147" t="s">
        <v>425</v>
      </c>
      <c r="I27" s="148" t="s">
        <v>525</v>
      </c>
      <c r="J27" s="149"/>
      <c r="K27" s="150"/>
      <c r="M27" s="150"/>
      <c r="O27" s="153"/>
      <c r="P27" s="153"/>
      <c r="Q27" s="154"/>
    </row>
    <row r="28" spans="1:17" s="151" customFormat="1" ht="27.6">
      <c r="A28" s="145" t="s">
        <v>526</v>
      </c>
      <c r="B28" s="146" t="s">
        <v>527</v>
      </c>
      <c r="C28" s="145" t="s">
        <v>528</v>
      </c>
      <c r="D28" s="152"/>
      <c r="E28" s="146"/>
      <c r="F28" s="147" t="s">
        <v>424</v>
      </c>
      <c r="G28" s="147" t="s">
        <v>412</v>
      </c>
      <c r="H28" s="147" t="s">
        <v>425</v>
      </c>
      <c r="I28" s="148" t="s">
        <v>525</v>
      </c>
      <c r="J28" s="149"/>
      <c r="K28" s="150"/>
      <c r="M28" s="150"/>
      <c r="O28" s="153"/>
      <c r="P28" s="153"/>
      <c r="Q28" s="154"/>
    </row>
    <row r="29" spans="1:17" s="151" customFormat="1" ht="27.6">
      <c r="A29" s="145" t="s">
        <v>529</v>
      </c>
      <c r="B29" s="146" t="s">
        <v>530</v>
      </c>
      <c r="C29" s="145" t="s">
        <v>531</v>
      </c>
      <c r="D29" s="145" t="s">
        <v>532</v>
      </c>
      <c r="E29" s="146" t="s">
        <v>378</v>
      </c>
      <c r="F29" s="147" t="s">
        <v>424</v>
      </c>
      <c r="G29" s="147" t="s">
        <v>412</v>
      </c>
      <c r="H29" s="147" t="s">
        <v>433</v>
      </c>
      <c r="I29" s="148" t="s">
        <v>533</v>
      </c>
      <c r="J29" s="149"/>
      <c r="K29" s="150"/>
      <c r="M29" s="150"/>
      <c r="O29" s="149"/>
      <c r="P29" s="149"/>
      <c r="Q29" s="150"/>
    </row>
    <row r="30" spans="1:17" s="151" customFormat="1" ht="14.4">
      <c r="A30" s="145" t="s">
        <v>534</v>
      </c>
      <c r="B30" s="146" t="s">
        <v>535</v>
      </c>
      <c r="C30" s="145" t="s">
        <v>536</v>
      </c>
      <c r="D30" s="152"/>
      <c r="E30" s="146" t="s">
        <v>537</v>
      </c>
      <c r="F30" s="147" t="s">
        <v>424</v>
      </c>
      <c r="G30" s="147" t="s">
        <v>412</v>
      </c>
      <c r="H30" s="147" t="s">
        <v>425</v>
      </c>
      <c r="I30" s="148" t="s">
        <v>538</v>
      </c>
      <c r="J30" s="149"/>
      <c r="K30" s="150"/>
      <c r="M30" s="150"/>
      <c r="O30" s="153"/>
      <c r="P30" s="153"/>
      <c r="Q30" s="154"/>
    </row>
    <row r="31" spans="1:17" s="151" customFormat="1" ht="27.6">
      <c r="A31" s="145" t="s">
        <v>539</v>
      </c>
      <c r="B31" s="146" t="s">
        <v>540</v>
      </c>
      <c r="C31" s="145" t="s">
        <v>541</v>
      </c>
      <c r="D31" s="145" t="s">
        <v>542</v>
      </c>
      <c r="E31" s="146" t="s">
        <v>543</v>
      </c>
      <c r="F31" s="147" t="s">
        <v>424</v>
      </c>
      <c r="G31" s="147" t="s">
        <v>412</v>
      </c>
      <c r="H31" s="147" t="s">
        <v>433</v>
      </c>
      <c r="I31" s="148" t="s">
        <v>544</v>
      </c>
      <c r="J31" s="149"/>
      <c r="K31" s="150"/>
      <c r="M31" s="150"/>
      <c r="O31" s="149"/>
      <c r="P31" s="149"/>
      <c r="Q31" s="150"/>
    </row>
    <row r="32" spans="1:17" s="151" customFormat="1" ht="14.4">
      <c r="A32" s="145" t="s">
        <v>545</v>
      </c>
      <c r="B32" s="146" t="s">
        <v>546</v>
      </c>
      <c r="C32" s="145" t="s">
        <v>547</v>
      </c>
      <c r="D32" s="145" t="s">
        <v>548</v>
      </c>
      <c r="E32" s="146" t="s">
        <v>549</v>
      </c>
      <c r="F32" s="147" t="s">
        <v>424</v>
      </c>
      <c r="G32" s="147" t="s">
        <v>412</v>
      </c>
      <c r="H32" s="147" t="s">
        <v>433</v>
      </c>
      <c r="I32" s="148" t="s">
        <v>482</v>
      </c>
      <c r="J32" s="149"/>
      <c r="K32" s="150"/>
      <c r="M32" s="150"/>
      <c r="O32" s="149"/>
      <c r="P32" s="149"/>
      <c r="Q32" s="150"/>
    </row>
    <row r="33" spans="1:17" s="151" customFormat="1" ht="14.4">
      <c r="A33" s="145" t="s">
        <v>550</v>
      </c>
      <c r="B33" s="146" t="s">
        <v>551</v>
      </c>
      <c r="C33" s="145" t="s">
        <v>552</v>
      </c>
      <c r="D33" s="145" t="s">
        <v>553</v>
      </c>
      <c r="E33" s="146"/>
      <c r="F33" s="147" t="s">
        <v>424</v>
      </c>
      <c r="G33" s="147" t="s">
        <v>412</v>
      </c>
      <c r="H33" s="147" t="s">
        <v>425</v>
      </c>
      <c r="I33" s="148" t="s">
        <v>429</v>
      </c>
      <c r="J33" s="149"/>
      <c r="K33" s="150"/>
      <c r="M33" s="150"/>
      <c r="O33" s="149"/>
      <c r="P33" s="149"/>
      <c r="Q33" s="150"/>
    </row>
    <row r="34" spans="1:17" s="151" customFormat="1" ht="41.4">
      <c r="A34" s="145" t="s">
        <v>554</v>
      </c>
      <c r="B34" s="146" t="s">
        <v>555</v>
      </c>
      <c r="C34" s="145" t="s">
        <v>556</v>
      </c>
      <c r="D34" s="152"/>
      <c r="E34" s="146"/>
      <c r="F34" s="147" t="s">
        <v>424</v>
      </c>
      <c r="G34" s="147" t="s">
        <v>412</v>
      </c>
      <c r="H34" s="147" t="s">
        <v>425</v>
      </c>
      <c r="I34" s="148" t="s">
        <v>557</v>
      </c>
      <c r="J34" s="149"/>
      <c r="K34" s="150"/>
      <c r="M34" s="150"/>
      <c r="O34" s="153"/>
      <c r="P34" s="153"/>
      <c r="Q34" s="154"/>
    </row>
    <row r="35" spans="1:17" s="151" customFormat="1" ht="27.6">
      <c r="A35" s="145" t="s">
        <v>558</v>
      </c>
      <c r="B35" s="146" t="s">
        <v>154</v>
      </c>
      <c r="C35" s="145" t="s">
        <v>559</v>
      </c>
      <c r="D35" s="152"/>
      <c r="E35" s="146"/>
      <c r="F35" s="147" t="s">
        <v>424</v>
      </c>
      <c r="G35" s="147" t="s">
        <v>412</v>
      </c>
      <c r="H35" s="147" t="s">
        <v>425</v>
      </c>
      <c r="I35" s="148" t="s">
        <v>560</v>
      </c>
      <c r="J35" s="149"/>
      <c r="K35" s="150"/>
      <c r="M35" s="150"/>
      <c r="O35" s="153"/>
      <c r="P35" s="153"/>
      <c r="Q35" s="154"/>
    </row>
    <row r="36" spans="1:17" s="151" customFormat="1" ht="27.6">
      <c r="A36" s="145" t="s">
        <v>561</v>
      </c>
      <c r="B36" s="146" t="s">
        <v>157</v>
      </c>
      <c r="C36" s="145" t="s">
        <v>562</v>
      </c>
      <c r="D36" s="145" t="s">
        <v>563</v>
      </c>
      <c r="E36" s="146" t="s">
        <v>564</v>
      </c>
      <c r="F36" s="147" t="s">
        <v>424</v>
      </c>
      <c r="G36" s="147" t="s">
        <v>412</v>
      </c>
      <c r="H36" s="147" t="s">
        <v>425</v>
      </c>
      <c r="I36" s="148" t="s">
        <v>565</v>
      </c>
      <c r="J36" s="149"/>
      <c r="K36" s="150"/>
      <c r="M36" s="150"/>
      <c r="O36" s="149"/>
      <c r="P36" s="149"/>
      <c r="Q36" s="150"/>
    </row>
    <row r="37" spans="1:17" customFormat="1" ht="14.4"/>
    <row r="92" spans="2:2" ht="234">
      <c r="B92" s="165" t="s">
        <v>44</v>
      </c>
    </row>
    <row r="93" spans="2:2">
      <c r="B93" s="140" t="s">
        <v>45</v>
      </c>
    </row>
  </sheetData>
  <pageMargins left="0.25" right="0" top="0.61299868766404197" bottom="0.75" header="0" footer="0"/>
  <pageSetup paperSize="9"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354F5-554C-40B6-956F-1AAF86794325}">
  <ds:schemaRefs>
    <ds:schemaRef ds:uri="cc099e4b-e381-4360-bcff-5e1f51ab48dc"/>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http://purl.org/dc/elements/1.1/"/>
    <ds:schemaRef ds:uri="4bf10b48-52f7-4ad4-b1e1-de514cec68e0"/>
    <ds:schemaRef ds:uri="http://purl.org/dc/terms/"/>
  </ds:schemaRefs>
</ds:datastoreItem>
</file>

<file path=customXml/itemProps2.xml><?xml version="1.0" encoding="utf-8"?>
<ds:datastoreItem xmlns:ds="http://schemas.openxmlformats.org/officeDocument/2006/customXml" ds:itemID="{35E7F434-FC60-484F-9ECD-D29B7C6D3626}">
  <ds:schemaRefs>
    <ds:schemaRef ds:uri="http://schemas.microsoft.com/sharepoint/v3/contenttype/forms"/>
  </ds:schemaRefs>
</ds:datastoreItem>
</file>

<file path=customXml/itemProps3.xml><?xml version="1.0" encoding="utf-8"?>
<ds:datastoreItem xmlns:ds="http://schemas.openxmlformats.org/officeDocument/2006/customXml" ds:itemID="{E6FD0128-43CE-4919-90CD-97050E39D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1ST FIT COMMENT</vt:lpstr>
      <vt:lpstr>CAMO</vt:lpstr>
      <vt:lpstr>NAVY BLAZER</vt:lpstr>
      <vt:lpstr>2. TRIM CARD</vt:lpstr>
      <vt:lpstr>COMMENT PROTO</vt:lpstr>
      <vt:lpstr>SPEC PPS</vt:lpstr>
      <vt:lpstr>BULK SPEC</vt:lpstr>
      <vt:lpstr>PP MEETING</vt:lpstr>
      <vt:lpstr>COMMENT 1ST PROTO</vt:lpstr>
      <vt:lpstr>'1ST FIT COMMENT'!Print_Area</vt:lpstr>
      <vt:lpstr>'2. TRIM CARD'!Print_Area</vt:lpstr>
      <vt:lpstr>'BULK SPEC'!Print_Area</vt:lpstr>
      <vt:lpstr>CAMO!Print_Area</vt:lpstr>
      <vt:lpstr>'COMMENT 1ST PROTO'!Print_Area</vt:lpstr>
      <vt:lpstr>'COMMENT PROTO'!Print_Area</vt:lpstr>
      <vt:lpstr>'NAVY BLAZER'!Print_Area</vt:lpstr>
      <vt:lpstr>'SPEC PPS'!Print_Area</vt:lpstr>
      <vt:lpstr>'2. TRIM CARD'!Print_Titles</vt:lpstr>
      <vt:lpstr>'BULK SPEC'!Print_Titles</vt:lpstr>
      <vt:lpstr>CAMO!Print_Titles</vt:lpstr>
      <vt:lpstr>'COMMENT 1ST PROTO'!Print_Titles</vt:lpstr>
      <vt:lpstr>'COMMENT PROTO'!Print_Titles</vt:lpstr>
      <vt:lpstr>'NAVY BLAZER'!Print_Titles</vt:lpstr>
      <vt:lpstr>'SPEC PPS'!Print_Titles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Trang Le Thi Thuy</dc:creator>
  <cp:keywords/>
  <dc:description/>
  <cp:lastModifiedBy>Tuyen Truong Mong</cp:lastModifiedBy>
  <cp:revision/>
  <cp:lastPrinted>2025-01-02T09:54:56Z</cp:lastPrinted>
  <dcterms:created xsi:type="dcterms:W3CDTF">2016-05-06T01:47:29Z</dcterms:created>
  <dcterms:modified xsi:type="dcterms:W3CDTF">2025-01-07T04:52:20Z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