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AIME LEON DORE/4-SS25/2-PRODUCTION/2-STYLE-FILE/2. CUTTING DOCKET/3. BULK MAINLINE ( DROP X1,X2,X4)/FINISHED/SS25CT035/"/>
    </mc:Choice>
  </mc:AlternateContent>
  <xr:revisionPtr revIDLastSave="698" documentId="13_ncr:1_{987FA159-F8EF-4DEE-AA98-FF3666CF05FC}" xr6:coauthVersionLast="47" xr6:coauthVersionMax="47" xr10:uidLastSave="{653AAB22-EDD3-4709-82D7-1817F0BCEA66}"/>
  <bookViews>
    <workbookView xWindow="-108" yWindow="-108" windowWidth="23256" windowHeight="12456" tabRatio="895" xr2:uid="{00000000-000D-0000-FFFF-FFFF00000000}"/>
  </bookViews>
  <sheets>
    <sheet name="1. CUTTING DOCKET" sheetId="1" r:id="rId1"/>
    <sheet name="2. TRIM CARD" sheetId="5" r:id="rId2"/>
    <sheet name="SPEC PPS" sheetId="16" state="hidden" r:id="rId3"/>
    <sheet name="BULK SPEC" sheetId="17" r:id="rId4"/>
    <sheet name="PP MEETING" sheetId="18" r:id="rId5"/>
    <sheet name="3. ĐỊNH VỊ HÌNH IN.THÊU" sheetId="7" state="hidden" r:id="rId6"/>
    <sheet name="4. THÔNG SỐ SẢN XUẤT" sheetId="8" state="hidden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1CAP002" localSheetId="4">[1]MTP!#REF!</definedName>
    <definedName name="_1CAP002">#REF!</definedName>
    <definedName name="_2STREO7" localSheetId="4">[2]MTP!#REF!</definedName>
    <definedName name="_2STREO7">#REF!</definedName>
    <definedName name="_4GOIC01" localSheetId="4">[3]MTP!#REF!</definedName>
    <definedName name="_4GOIC01">#REF!</definedName>
    <definedName name="_4OSLCTT" localSheetId="4">[3]MTP!#REF!</definedName>
    <definedName name="_4OSLCTT">#REF!</definedName>
    <definedName name="_6BNTTTH" localSheetId="4">[2]MTP1!#REF!</definedName>
    <definedName name="_6BNTTTH">#REF!</definedName>
    <definedName name="_6DCTTBO">#REF!</definedName>
    <definedName name="_6DD24TT">#REF!</definedName>
    <definedName name="_6FCOTBU">#REF!</definedName>
    <definedName name="_6LATUBU">#REF!</definedName>
    <definedName name="_6SDTT24">#REF!</definedName>
    <definedName name="_6TBUDTT">#REF!</definedName>
    <definedName name="_6TDDDTT">#REF!</definedName>
    <definedName name="_6TLTTTH">#REF!</definedName>
    <definedName name="_6TUBUTT">#REF!</definedName>
    <definedName name="_6UCLVIS">#REF!</definedName>
    <definedName name="_7DNCABC">#REF!</definedName>
    <definedName name="_7HDCTBU">#REF!</definedName>
    <definedName name="_7PKTUBU">#REF!</definedName>
    <definedName name="_7TBHT20">#REF!</definedName>
    <definedName name="_7TBHT30">#REF!</definedName>
    <definedName name="_7TDCABC">#REF!</definedName>
    <definedName name="_dao1">#REF!</definedName>
    <definedName name="_dao2">#REF!</definedName>
    <definedName name="_dap2">#REF!</definedName>
    <definedName name="_day1">#REF!</definedName>
    <definedName name="_day2">#REF!</definedName>
    <definedName name="_dbu1">#REF!</definedName>
    <definedName name="_dbu2">#REF!</definedName>
    <definedName name="_Fill" localSheetId="1" hidden="1">#REF!</definedName>
    <definedName name="_Fill" localSheetId="3" hidden="1">#REF!</definedName>
    <definedName name="_Fill" localSheetId="4" hidden="1">#REF!</definedName>
    <definedName name="_Fill" localSheetId="2" hidden="1">#REF!</definedName>
    <definedName name="_Fill" hidden="1">#REF!</definedName>
    <definedName name="_xlnm._FilterDatabase" localSheetId="0" hidden="1">'1. CUTTING DOCKET'!$A$40:$S$52</definedName>
    <definedName name="_lap1">#REF!</definedName>
    <definedName name="_lap2">#REF!</definedName>
    <definedName name="_vc1">#REF!</definedName>
    <definedName name="_vc2">#REF!</definedName>
    <definedName name="_vc3">#REF!</definedName>
    <definedName name="Area_Print">#REF!</definedName>
    <definedName name="B_Giaù">#REF!</definedName>
    <definedName name="Bang_TK">#REF!</definedName>
    <definedName name="Bang_TK1">#REF!</definedName>
    <definedName name="Baõng_Kieåm_Tra">#REF!</definedName>
    <definedName name="Baûng_giaù">#REF!</definedName>
    <definedName name="Baûng_HS">#REF!</definedName>
    <definedName name="Baûng_Kieåm_Tra">#REF!</definedName>
    <definedName name="Baûng_QT">#REF!</definedName>
    <definedName name="Caáp_Baäc">#REF!</definedName>
    <definedName name="Caáp_Baät">#REF!</definedName>
    <definedName name="cap">#REF!</definedName>
    <definedName name="cap0.7">#REF!</definedName>
    <definedName name="CCNK">#REF!</definedName>
    <definedName name="CL">#REF!</definedName>
    <definedName name="CLTMP">#REF!</definedName>
    <definedName name="ctdn9697">#REF!</definedName>
    <definedName name="daotd">#REF!</definedName>
    <definedName name="dap">#REF!</definedName>
    <definedName name="daptd">#REF!</definedName>
    <definedName name="DATA_DATA2_List">#REF!</definedName>
    <definedName name="_xlnm.Database">#REF!</definedName>
    <definedName name="DDAY">#REF!</definedName>
    <definedName name="DM">#REF!</definedName>
    <definedName name="DM_1">#REF!</definedName>
    <definedName name="DM_2">#REF!</definedName>
    <definedName name="dobt">#REF!</definedName>
    <definedName name="Döõ_Lieäu_Thoâ">#REF!,#REF!,#REF!,#REF!</definedName>
    <definedName name="dulieu">#REF!</definedName>
    <definedName name="FHT">#REF!</definedName>
    <definedName name="Full">#REF!</definedName>
    <definedName name="FYUJK" localSheetId="3">[4]!K_1</definedName>
    <definedName name="FYUJK" localSheetId="2">#REF!</definedName>
    <definedName name="FYUJK">[4]!K_1</definedName>
    <definedName name="GHGH">#REF!</definedName>
    <definedName name="GHGHD">#REF!</definedName>
    <definedName name="giaca">#REF!</definedName>
    <definedName name="GJKLKL">#REF!</definedName>
    <definedName name="HDCCT">#REF!</definedName>
    <definedName name="HDCD">#REF!</definedName>
    <definedName name="Heâ_Soá">#REF!</definedName>
    <definedName name="Heä_Soá_NS">#REF!</definedName>
    <definedName name="Heä_Soá_TC">#REF!</definedName>
    <definedName name="HJLFU">#REF!</definedName>
    <definedName name="HMGHGHMH">#REF!</definedName>
    <definedName name="HMMHJ">#REF!</definedName>
    <definedName name="HS_1">#REF!</definedName>
    <definedName name="HS_2">#REF!</definedName>
    <definedName name="HS_3">#REF!</definedName>
    <definedName name="HS_4">#REF!</definedName>
    <definedName name="HS_5">#REF!</definedName>
    <definedName name="HS_6">#REF!</definedName>
    <definedName name="HS_7">#REF!</definedName>
    <definedName name="HS_8">#REF!</definedName>
    <definedName name="HS_9">#REF!</definedName>
    <definedName name="JHJ">#REF!</definedName>
    <definedName name="JHLJHJHJ">#REF!</definedName>
    <definedName name="JUU">#REF!</definedName>
    <definedName name="K">#REF!</definedName>
    <definedName name="K_1" localSheetId="3">[4]!K_1</definedName>
    <definedName name="K_1" localSheetId="2">#REF!</definedName>
    <definedName name="K_1">[4]!K_1</definedName>
    <definedName name="K_2" localSheetId="3">[4]!K_2</definedName>
    <definedName name="K_2" localSheetId="2">#REF!</definedName>
    <definedName name="K_2">[4]!K_2</definedName>
    <definedName name="Khaû_Naêng">#REF!</definedName>
    <definedName name="KN">#REF!</definedName>
    <definedName name="KNIT">#REF!</definedName>
    <definedName name="KVC">#REF!</definedName>
    <definedName name="L">#REF!</definedName>
    <definedName name="lapa">#REF!</definedName>
    <definedName name="lapb">#REF!</definedName>
    <definedName name="lapc">#REF!</definedName>
    <definedName name="LÑP">#REF!</definedName>
    <definedName name="lVC">#REF!</definedName>
    <definedName name="Mao_CN">#REF!</definedName>
    <definedName name="Maõ_CÑ">#REF!</definedName>
    <definedName name="Maõ_Haøng">#REF!</definedName>
    <definedName name="mat">#REF!</definedName>
    <definedName name="May">#REF!</definedName>
    <definedName name="Naêng_Suaát_BQ">#REF!</definedName>
    <definedName name="Naêng_suaát_BQ__taïm">#REF!</definedName>
    <definedName name="Naêng_suaát_QÑ">#REF!</definedName>
    <definedName name="NAVY" localSheetId="4" hidden="1">#REF!</definedName>
    <definedName name="NAVY" hidden="1">#REF!</definedName>
    <definedName name="NCcap0.7">#REF!</definedName>
    <definedName name="NCcap1">#REF!</definedName>
    <definedName name="ÑG">#REF!</definedName>
    <definedName name="Ngaøy_thaùng_HH">#REF!</definedName>
    <definedName name="Ñinh_Möùc_BQ">#REF!</definedName>
    <definedName name="ÑMTB">#REF!</definedName>
    <definedName name="Ñoåi_teân">#REF!</definedName>
    <definedName name="Ñôn_Giaù_Duyeät">#REF!</definedName>
    <definedName name="Ñònh_Möùc_BQ">#REF!</definedName>
    <definedName name="NSNM">#REF!</definedName>
    <definedName name="NToS" localSheetId="3">[5]!NToS</definedName>
    <definedName name="NToS" localSheetId="2">#REF!</definedName>
    <definedName name="NToS">[5]!NToS</definedName>
    <definedName name="PRICE">#REF!</definedName>
    <definedName name="_xlnm.Print_Area" localSheetId="0">'1. CUTTING DOCKET'!$A$1:$P$103</definedName>
    <definedName name="_xlnm.Print_Area" localSheetId="1">'2. TRIM CARD'!$A$1:$C$30</definedName>
    <definedName name="_xlnm.Print_Area" localSheetId="3">'BULK SPEC'!$A$1:$O$25</definedName>
    <definedName name="_xlnm.Print_Area" localSheetId="2">'SPEC PPS'!$A$1:$N$20</definedName>
    <definedName name="Print_erea">#REF!</definedName>
    <definedName name="_xlnm.Print_Titles" localSheetId="0">'1. CUTTING DOCKET'!$1:$15</definedName>
    <definedName name="_xlnm.Print_Titles" localSheetId="1">'2. TRIM CARD'!$1:$5</definedName>
    <definedName name="_xlnm.Print_Titles" localSheetId="3">'BULK SPEC'!$1:$2</definedName>
    <definedName name="_xlnm.Print_Titles" localSheetId="2">'SPEC PPS'!$1:$2</definedName>
    <definedName name="Quyõ_TG_SX" localSheetId="4">#REF!</definedName>
    <definedName name="Quyõ_TG_SX">#REF!</definedName>
    <definedName name="Quyõ_TGTB" localSheetId="4">#REF!</definedName>
    <definedName name="Quyõ_TGTB">#REF!</definedName>
    <definedName name="S_löôïng_BQ1toå" localSheetId="4">#REF!</definedName>
    <definedName name="S_löôïng_BQ1toå">#REF!</definedName>
    <definedName name="sau">#REF!</definedName>
    <definedName name="SDDD">#REF!</definedName>
    <definedName name="SDDL">#REF!</definedName>
    <definedName name="SDSFDDF">#REF!</definedName>
    <definedName name="SESEAM" localSheetId="4" hidden="1">#REF!</definedName>
    <definedName name="SESEAM" hidden="1">#REF!</definedName>
    <definedName name="SFGFG" localSheetId="4">#REF!</definedName>
    <definedName name="SFGFG">#REF!</definedName>
    <definedName name="Soá_Giôø_TC">#REF!</definedName>
    <definedName name="Soá_Löôïng">#REF!</definedName>
    <definedName name="Soá_ngaøy_SX">#REF!</definedName>
    <definedName name="Soá_TT">#REF!</definedName>
    <definedName name="style">#REF!</definedName>
    <definedName name="TAMTINH">#REF!</definedName>
    <definedName name="TG_Bthöôøng">#REF!</definedName>
    <definedName name="Thôøi_gian_SX">#REF!</definedName>
    <definedName name="TRAM">#REF!</definedName>
    <definedName name="ttbt">#REF!</definedName>
    <definedName name="ttt">#REF!</definedName>
    <definedName name="tttb">#REF!</definedName>
    <definedName name="UH">#REF!</definedName>
    <definedName name="vc3.">#REF!</definedName>
    <definedName name="vca">#REF!</definedName>
    <definedName name="vccot" localSheetId="4">#REF!</definedName>
    <definedName name="vccot">#REF!</definedName>
    <definedName name="vccot.">#REF!</definedName>
    <definedName name="vcdbt">#REF!</definedName>
    <definedName name="vcdc.">#REF!</definedName>
    <definedName name="vcdd">#REF!</definedName>
    <definedName name="vcdt">#REF!</definedName>
    <definedName name="vcdtb">#REF!</definedName>
    <definedName name="vctb">#REF!</definedName>
    <definedName name="vctt">#REF!</definedName>
    <definedName name="VDCLY">#REF!</definedName>
    <definedName name="Vlcap0.7">#REF!</definedName>
    <definedName name="VLcap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3" i="1" l="1"/>
  <c r="I93" i="1"/>
  <c r="H93" i="1"/>
  <c r="G93" i="1"/>
  <c r="F93" i="1"/>
  <c r="E93" i="1"/>
  <c r="J77" i="1"/>
  <c r="I77" i="1"/>
  <c r="H77" i="1"/>
  <c r="G77" i="1"/>
  <c r="F77" i="1"/>
  <c r="E77" i="1"/>
  <c r="B93" i="1"/>
  <c r="B77" i="1"/>
  <c r="C5" i="5"/>
  <c r="Q38" i="1"/>
  <c r="K26" i="1"/>
  <c r="J26" i="1"/>
  <c r="I26" i="1"/>
  <c r="H26" i="1"/>
  <c r="G26" i="1"/>
  <c r="F26" i="1"/>
  <c r="K19" i="1"/>
  <c r="J19" i="1"/>
  <c r="I19" i="1"/>
  <c r="H19" i="1"/>
  <c r="G19" i="1"/>
  <c r="F19" i="1"/>
  <c r="G8" i="18" a="1"/>
  <c r="G8" i="18" s="1"/>
  <c r="K29" i="1" l="1"/>
  <c r="P28" i="1"/>
  <c r="P27" i="1"/>
  <c r="J29" i="1"/>
  <c r="I29" i="1"/>
  <c r="H29" i="1"/>
  <c r="G29" i="1"/>
  <c r="F29" i="1"/>
  <c r="P26" i="1" l="1"/>
  <c r="D12" i="1"/>
  <c r="A21" i="5" l="1"/>
  <c r="A19" i="5"/>
  <c r="A15" i="5"/>
  <c r="B15" i="5"/>
  <c r="C15" i="5" s="1"/>
  <c r="C4" i="5" l="1" a="1"/>
  <c r="C4" i="5" s="1"/>
  <c r="C3" i="5"/>
  <c r="B48" i="1" l="1"/>
  <c r="A27" i="5"/>
  <c r="A25" i="5"/>
  <c r="A23" i="5"/>
  <c r="B66" i="1" l="1"/>
  <c r="L65" i="1"/>
  <c r="L67" i="1" s="1"/>
  <c r="B65" i="1"/>
  <c r="L64" i="1"/>
  <c r="L62" i="1" s="1"/>
  <c r="B63" i="1"/>
  <c r="B61" i="1"/>
  <c r="B59" i="1"/>
  <c r="B57" i="1"/>
  <c r="L63" i="1" l="1"/>
  <c r="L66" i="1"/>
  <c r="A1" i="16" l="1"/>
  <c r="H22" i="1"/>
  <c r="H31" i="1" s="1"/>
  <c r="I22" i="1"/>
  <c r="I31" i="1" s="1"/>
  <c r="K22" i="1"/>
  <c r="K31" i="1" s="1"/>
  <c r="F22" i="1"/>
  <c r="G22" i="1"/>
  <c r="J22" i="1"/>
  <c r="P20" i="1"/>
  <c r="P21" i="1"/>
  <c r="J31" i="1" l="1"/>
  <c r="G31" i="1"/>
  <c r="F31" i="1"/>
  <c r="D26" i="1"/>
  <c r="D27" i="1" s="1"/>
  <c r="D28" i="1" s="1"/>
  <c r="B7" i="5"/>
  <c r="B36" i="1"/>
  <c r="A8" i="5" l="1"/>
  <c r="A37" i="1" l="1"/>
  <c r="E38" i="1" s="1"/>
  <c r="D29" i="1"/>
  <c r="P25" i="1"/>
  <c r="P29" i="1" s="1"/>
  <c r="B13" i="5"/>
  <c r="C13" i="5" s="1"/>
  <c r="B17" i="5"/>
  <c r="A17" i="5"/>
  <c r="A12" i="5"/>
  <c r="H67" i="1" l="1"/>
  <c r="B90" i="1" s="1"/>
  <c r="H63" i="1"/>
  <c r="H59" i="1"/>
  <c r="H65" i="1"/>
  <c r="H61" i="1"/>
  <c r="H57" i="1"/>
  <c r="H42" i="1"/>
  <c r="H44" i="1" s="1"/>
  <c r="H46" i="1" s="1"/>
  <c r="B9" i="5"/>
  <c r="A35" i="1"/>
  <c r="E36" i="1" l="1"/>
  <c r="B6" i="5" s="1"/>
  <c r="K48" i="1"/>
  <c r="K50" i="1"/>
  <c r="M50" i="1" s="1"/>
  <c r="O50" i="1" s="1"/>
  <c r="H48" i="1"/>
  <c r="H52" i="1" s="1"/>
  <c r="H50" i="1"/>
  <c r="G38" i="1"/>
  <c r="K63" i="1"/>
  <c r="M63" i="1" s="1"/>
  <c r="O63" i="1" s="1"/>
  <c r="K61" i="1"/>
  <c r="M61" i="1" s="1"/>
  <c r="O61" i="1" s="1"/>
  <c r="K65" i="1"/>
  <c r="M65" i="1" s="1"/>
  <c r="M67" i="1" s="1"/>
  <c r="O67" i="1" s="1"/>
  <c r="K57" i="1"/>
  <c r="M57" i="1" s="1"/>
  <c r="O57" i="1" s="1"/>
  <c r="K52" i="1"/>
  <c r="K42" i="1"/>
  <c r="M42" i="1" s="1"/>
  <c r="O42" i="1" s="1"/>
  <c r="K67" i="1"/>
  <c r="K59" i="1"/>
  <c r="M59" i="1" s="1"/>
  <c r="O59" i="1" s="1"/>
  <c r="F42" i="1"/>
  <c r="A13" i="5"/>
  <c r="C6" i="5" l="1"/>
  <c r="C11" i="5"/>
  <c r="O65" i="1"/>
  <c r="E102" i="1"/>
  <c r="F102" i="1" l="1"/>
  <c r="G102" i="1"/>
  <c r="I102" i="1"/>
  <c r="D102" i="1"/>
  <c r="H102" i="1"/>
  <c r="C102" i="1"/>
  <c r="B38" i="1" l="1"/>
  <c r="D19" i="1"/>
  <c r="P18" i="1"/>
  <c r="B2" i="5"/>
  <c r="B3" i="5"/>
  <c r="A4" i="5"/>
  <c r="A3" i="5"/>
  <c r="A2" i="5"/>
  <c r="B4" i="5"/>
  <c r="P19" i="1"/>
  <c r="P22" i="1" l="1"/>
  <c r="D22" i="1"/>
  <c r="D20" i="1"/>
  <c r="D21" i="1" s="1"/>
  <c r="H49" i="1" l="1"/>
  <c r="H45" i="1"/>
  <c r="K49" i="1"/>
  <c r="M49" i="1" s="1"/>
  <c r="O49" i="1" s="1"/>
  <c r="K46" i="1"/>
  <c r="M46" i="1" s="1"/>
  <c r="O46" i="1" s="1"/>
  <c r="K45" i="1"/>
  <c r="M45" i="1" s="1"/>
  <c r="O45" i="1" s="1"/>
  <c r="H47" i="1"/>
  <c r="H58" i="1"/>
  <c r="K51" i="1"/>
  <c r="M51" i="1" s="1"/>
  <c r="O51" i="1" s="1"/>
  <c r="K47" i="1"/>
  <c r="M47" i="1" s="1"/>
  <c r="O47" i="1" s="1"/>
  <c r="B5" i="5"/>
  <c r="B11" i="5" s="1"/>
  <c r="H41" i="1"/>
  <c r="F41" i="1" s="1"/>
  <c r="H43" i="1"/>
  <c r="H51" i="1"/>
  <c r="H56" i="1"/>
  <c r="H60" i="1"/>
  <c r="H62" i="1"/>
  <c r="H66" i="1"/>
  <c r="H64" i="1"/>
  <c r="K64" i="1"/>
  <c r="M64" i="1" s="1"/>
  <c r="K56" i="1"/>
  <c r="M56" i="1" s="1"/>
  <c r="O56" i="1" s="1"/>
  <c r="K58" i="1"/>
  <c r="M58" i="1" s="1"/>
  <c r="O58" i="1" s="1"/>
  <c r="K66" i="1"/>
  <c r="K62" i="1"/>
  <c r="M62" i="1" s="1"/>
  <c r="O62" i="1" s="1"/>
  <c r="K60" i="1"/>
  <c r="M60" i="1" s="1"/>
  <c r="O60" i="1" s="1"/>
  <c r="M52" i="1"/>
  <c r="O52" i="1" s="1"/>
  <c r="M48" i="1"/>
  <c r="O48" i="1" s="1"/>
  <c r="K41" i="1"/>
  <c r="K44" i="1"/>
  <c r="M44" i="1" s="1"/>
  <c r="O44" i="1" s="1"/>
  <c r="P31" i="1"/>
  <c r="J102" i="1" s="1"/>
  <c r="I38" i="1"/>
  <c r="K43" i="1"/>
  <c r="M43" i="1" s="1"/>
  <c r="O43" i="1" s="1"/>
  <c r="G36" i="1"/>
  <c r="J38" i="1" l="1"/>
  <c r="M38" i="1" s="1"/>
  <c r="R38" i="1" s="1"/>
  <c r="M66" i="1"/>
  <c r="O66" i="1" s="1"/>
  <c r="O64" i="1"/>
  <c r="I36" i="1"/>
  <c r="M41" i="1"/>
  <c r="O41" i="1" s="1"/>
  <c r="J36" i="1" l="1"/>
  <c r="M3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<sst xmlns="http://schemas.openxmlformats.org/spreadsheetml/2006/main" count="859" uniqueCount="381">
  <si>
    <t>CUTTING DOCKET</t>
  </si>
  <si>
    <t>SEASON:</t>
  </si>
  <si>
    <t>TÊN HÀNG:</t>
  </si>
  <si>
    <t>NGÀY CẤP:</t>
  </si>
  <si>
    <t>VẢI CHÍNH:</t>
  </si>
  <si>
    <t>NGÀY GIAO HÀNG:</t>
  </si>
  <si>
    <t>KHỔ VẢI:</t>
  </si>
  <si>
    <t>UN-AVAILABLE</t>
  </si>
  <si>
    <t>KHÁCH HÀNG:</t>
  </si>
  <si>
    <t>COLOR</t>
  </si>
  <si>
    <t>M</t>
  </si>
  <si>
    <t>TOTAL</t>
  </si>
  <si>
    <t xml:space="preserve">ORDER CUT </t>
  </si>
  <si>
    <t>TOTAL :</t>
  </si>
  <si>
    <t>GRAND TOTAL:</t>
  </si>
  <si>
    <t xml:space="preserve">PHẦN A : VẢI </t>
  </si>
  <si>
    <t xml:space="preserve">VẢI </t>
  </si>
  <si>
    <t xml:space="preserve">VỊ TRÍ </t>
  </si>
  <si>
    <t xml:space="preserve">MÀU </t>
  </si>
  <si>
    <t>ĐVT</t>
  </si>
  <si>
    <t xml:space="preserve">SỐ LƯỢNG ĐƠN HÀNG </t>
  </si>
  <si>
    <t>ĐỊNH MỨC</t>
  </si>
  <si>
    <t xml:space="preserve">PHẦN B : PHỤ LIỆU </t>
  </si>
  <si>
    <t>PHỤ LIỆU</t>
  </si>
  <si>
    <t>CODE MÀU</t>
  </si>
  <si>
    <t xml:space="preserve">ĐỊNH MỨC </t>
  </si>
  <si>
    <t>SỐ LƯỢNG THEO ĐM</t>
  </si>
  <si>
    <t>HAO HỤT</t>
  </si>
  <si>
    <t xml:space="preserve">SỐ LƯỢNG CẤP </t>
  </si>
  <si>
    <t>GHI CHÚ</t>
  </si>
  <si>
    <t>CUỘN</t>
  </si>
  <si>
    <t xml:space="preserve">PCS </t>
  </si>
  <si>
    <t>PHẦN E : HÌNH</t>
  </si>
  <si>
    <t xml:space="preserve">VẢI CHÍNH </t>
  </si>
  <si>
    <t>THÀNH PHẦN</t>
  </si>
  <si>
    <t>SỐ LƯỢNG THEO ĐỊNH MỨC  (NET)</t>
  </si>
  <si>
    <t>SỐ LƯỢNG CẦN CẤP CHO TỔ CẮT (GROSS)</t>
  </si>
  <si>
    <t>WHITE</t>
  </si>
  <si>
    <t>BLACK</t>
  </si>
  <si>
    <t xml:space="preserve">THÀNH PHẦN VẢI: </t>
  </si>
  <si>
    <t>MÀU VẢI</t>
  </si>
  <si>
    <t xml:space="preserve">JOB NUMBER:  </t>
  </si>
  <si>
    <t xml:space="preserve">STYLE NUMBER: </t>
  </si>
  <si>
    <t xml:space="preserve">STYLE NAME : </t>
  </si>
  <si>
    <t>DROP:</t>
  </si>
  <si>
    <t>MÀU PHỤ LIỆU</t>
  </si>
  <si>
    <t>SỐ LƯỢNG ĐH</t>
  </si>
  <si>
    <t>CHẤT LƯỢNG VÀ KÍCH THƯỚC</t>
  </si>
  <si>
    <t xml:space="preserve">Xí nghiệp: </t>
  </si>
  <si>
    <t xml:space="preserve">GHI CHÚ / CODE VẢI </t>
  </si>
  <si>
    <t>CHỈ</t>
  </si>
  <si>
    <t>DUYỆT HÌNH IN THEO</t>
  </si>
  <si>
    <t>THÔNG TIN ĐỊNH VỊ HÌNH IN</t>
  </si>
  <si>
    <t>TẤM LÓT THÙNG</t>
  </si>
  <si>
    <t>NATURAL</t>
  </si>
  <si>
    <t>5THEWAY</t>
  </si>
  <si>
    <t>SIZE:</t>
  </si>
  <si>
    <t>L</t>
  </si>
  <si>
    <t>XL</t>
  </si>
  <si>
    <t>XXL</t>
  </si>
  <si>
    <t>S</t>
  </si>
  <si>
    <t>SIZE</t>
  </si>
  <si>
    <t>SỐ LƯỢNG</t>
  </si>
  <si>
    <t>EXTRA (+/-)</t>
  </si>
  <si>
    <t xml:space="preserve">XUẤT NGÀY </t>
  </si>
  <si>
    <t>PHẦN C : PHỤ LIỆU ĐÓNG GÓI</t>
  </si>
  <si>
    <t>PHẦN D : IN / THÊU / WASH</t>
  </si>
  <si>
    <t>-SỐ LƯỢNG NHÃN SIZE NHƯ SAU :</t>
  </si>
  <si>
    <t>XS</t>
  </si>
  <si>
    <t>CHẤT LƯỢNG, HIỆU ỨNG VÀ MÀU SẮC DUYỆT THEO</t>
  </si>
  <si>
    <t>CUSTOMER :</t>
  </si>
  <si>
    <t>VER.12/2019</t>
  </si>
  <si>
    <t>STYLE :</t>
  </si>
  <si>
    <t>SS NEW TEE</t>
  </si>
  <si>
    <t>Ngày cập nhật: 26/12/2019</t>
  </si>
  <si>
    <t>No.</t>
  </si>
  <si>
    <t>Measurement position</t>
  </si>
  <si>
    <t>Thông số</t>
  </si>
  <si>
    <t>TOLERANCE</t>
  </si>
  <si>
    <t>FRONT BODY LENGTH fm HSP/FRT</t>
  </si>
  <si>
    <t>DÀI THÂN TRƯỚC TỪ ĐỈNH VAI</t>
  </si>
  <si>
    <t>[+/-]  1 cm</t>
  </si>
  <si>
    <t>BACK BODY LENGTH (Center)</t>
  </si>
  <si>
    <t>DÀI GIỮA THÂN SAU</t>
  </si>
  <si>
    <t>1/2 CHEST 2CMS BLW ARMPIT</t>
  </si>
  <si>
    <t>1/2 NGỰC (DƯỚI NÁCH 2CM)</t>
  </si>
  <si>
    <t>1/2 BASE</t>
  </si>
  <si>
    <t>1/2 LAI</t>
  </si>
  <si>
    <t>ARMHOLE STRAIGHT</t>
  </si>
  <si>
    <t>NÁCH ĐO THẲNG</t>
  </si>
  <si>
    <t>[+/-]  0.5 cm</t>
  </si>
  <si>
    <t>NECK WIDTH (SEAM TO SEAM)</t>
  </si>
  <si>
    <t>RỘNG CỔ (TỪ ĐƯỜNG MAY ĐẾN ĐƯỜNG MAY)</t>
  </si>
  <si>
    <t>FRONT NECK DROP fm SNP to Seam</t>
  </si>
  <si>
    <t>HẠ CỔ TRƯỚC</t>
  </si>
  <si>
    <t>BACK NECK DROP fm SNP to Seam</t>
  </si>
  <si>
    <t>HẠ CỔ SAU</t>
  </si>
  <si>
    <t>SHOULDER LENGTH</t>
  </si>
  <si>
    <t>NGANG VAI</t>
  </si>
  <si>
    <t>SLEEVE LENGTH - SHORT</t>
  </si>
  <si>
    <t>DÀI TAY</t>
  </si>
  <si>
    <t xml:space="preserve">SLEEVE OPENING </t>
  </si>
  <si>
    <t>CỬA TAY</t>
  </si>
  <si>
    <t>CUFF HEIGHT/ SLEEVE HEM DEPTH</t>
  </si>
  <si>
    <t>TO BẢN LAI TAY</t>
  </si>
  <si>
    <t>BOTTOM HEM DEPTH/ WELT DEPTH</t>
  </si>
  <si>
    <t>TO BẢN LAI ÁO</t>
  </si>
  <si>
    <t>NECK TRIM DEPTH</t>
  </si>
  <si>
    <t>TO BẢN BO CỔ</t>
  </si>
  <si>
    <t>SKU</t>
  </si>
  <si>
    <t>Mã số:</t>
  </si>
  <si>
    <t>MER.QT-1.BM.4</t>
  </si>
  <si>
    <t>Lần ban hành:</t>
  </si>
  <si>
    <t>01</t>
  </si>
  <si>
    <t>Số trang</t>
  </si>
  <si>
    <t xml:space="preserve">PHẦN F: LƯU Ý </t>
  </si>
  <si>
    <t>03/03</t>
  </si>
  <si>
    <r>
      <t>IN :</t>
    </r>
    <r>
      <rPr>
        <b/>
        <sz val="22"/>
        <rFont val="Muli"/>
      </rPr>
      <t xml:space="preserve"> </t>
    </r>
  </si>
  <si>
    <r>
      <t>WASH:</t>
    </r>
    <r>
      <rPr>
        <sz val="22"/>
        <rFont val="Muli"/>
      </rPr>
      <t xml:space="preserve"> </t>
    </r>
  </si>
  <si>
    <t>3XL</t>
  </si>
  <si>
    <t>2XL</t>
  </si>
  <si>
    <t>BAO BIG POLYBAG 100X120CM</t>
  </si>
  <si>
    <t>ALD</t>
  </si>
  <si>
    <t xml:space="preserve">duyệt theo quần mẫu SATURDAY màu CREAM  chuyển cùng tác nghiệp </t>
  </si>
  <si>
    <t>-CÁCH GẮN NHÃN NHƯ QUẦN MẪU GỬI KÈM - KHÔNG ĐƯỢC KHÁC / THAY ĐỔI</t>
  </si>
  <si>
    <t>KHÔNG WASH</t>
  </si>
  <si>
    <t>TANKTOP</t>
  </si>
  <si>
    <t>RAIN FOREST</t>
  </si>
  <si>
    <t>PRISTIINE</t>
  </si>
  <si>
    <t>DUYỆT CHẤT LƯỢNG VÀ MÀU SẮC HÌNH IN THEO STRIKE CHUYỂN SAU</t>
  </si>
  <si>
    <t>MÀU SẮC</t>
  </si>
  <si>
    <t>KÍCH THƯỚC</t>
  </si>
  <si>
    <t>ARTWORK</t>
  </si>
  <si>
    <t>PMS 663 C</t>
  </si>
  <si>
    <t>PMS 5535 C</t>
  </si>
  <si>
    <t>THÊU:</t>
  </si>
  <si>
    <t>2 INCH</t>
  </si>
  <si>
    <t>ĐỊNH VỊ HÌNH IN: LOGO NB NHỎ DƯỚI ĐỈNH VAI</t>
  </si>
  <si>
    <t>5 3/4 inch</t>
  </si>
  <si>
    <t>JET BLACK</t>
  </si>
  <si>
    <t>DUST BLUE</t>
  </si>
  <si>
    <t>GẮN NHÃN BÊN TRONG ÁO, TẠI SƯỜN TRÁI NGƯỜI MẶC, TRÊN MÉP LAI 5 INCH, GIỮA 2 LỚP ÁO</t>
  </si>
  <si>
    <t>100% COTTON</t>
  </si>
  <si>
    <t>VIỀN ÁO</t>
  </si>
  <si>
    <t>VẢI PHỤ</t>
  </si>
  <si>
    <t>Front Body Length</t>
  </si>
  <si>
    <t>Back Body Length</t>
  </si>
  <si>
    <t>Front Neck Drop</t>
  </si>
  <si>
    <t>Back Neck Drop</t>
  </si>
  <si>
    <t>Back Neck Width</t>
  </si>
  <si>
    <t>RỘNG CỔ SAU</t>
  </si>
  <si>
    <t>Shoulder Slope</t>
  </si>
  <si>
    <t>XUÔI VAI</t>
  </si>
  <si>
    <t>Across Shoulder</t>
  </si>
  <si>
    <t>Across Front Edge to Edge</t>
  </si>
  <si>
    <t>Across Back Edge to Edge</t>
  </si>
  <si>
    <t>Chest Width</t>
  </si>
  <si>
    <t>Bottom Opening Width- At Edge</t>
  </si>
  <si>
    <t>Bottom Hem Height</t>
  </si>
  <si>
    <t>Armhole Drop</t>
  </si>
  <si>
    <t>HẠ NÁCH</t>
  </si>
  <si>
    <t>Binding Width</t>
  </si>
  <si>
    <t>VẢI CHÍNH + VIỀN ÁO</t>
  </si>
  <si>
    <t>TẠI MÉP LAI</t>
  </si>
  <si>
    <t>MAINLINE</t>
  </si>
  <si>
    <t>p</t>
  </si>
  <si>
    <t xml:space="preserve">Sample Size: M
POINT OF MEASURE  </t>
  </si>
  <si>
    <t xml:space="preserve">CODE   </t>
  </si>
  <si>
    <t xml:space="preserve"> HOW TO MEASURE   </t>
  </si>
  <si>
    <t xml:space="preserve">CRITICAL  </t>
  </si>
  <si>
    <t xml:space="preserve"> TYPE  </t>
  </si>
  <si>
    <t xml:space="preserve">TOLERANCE </t>
  </si>
  <si>
    <t>HPS to bottom edge</t>
  </si>
  <si>
    <t>CB neck seam to bottom edge</t>
  </si>
  <si>
    <t>Shoulder point perpendicular to HPS</t>
  </si>
  <si>
    <t>Edge to edge</t>
  </si>
  <si>
    <t>Edge to Edge</t>
  </si>
  <si>
    <t>1" Below armhole- edge to edge</t>
  </si>
  <si>
    <t>At bottom edge</t>
  </si>
  <si>
    <t>Bottom edge to stitch line or trim seam</t>
  </si>
  <si>
    <t>DÀI ÁO THÂN TRƯỚC</t>
  </si>
  <si>
    <t>DÀI ÁO THÂN SAU</t>
  </si>
  <si>
    <t>NGANG THÂN TRƯỚC - MÉP ĐẾN MÉP</t>
  </si>
  <si>
    <t>NGANG THÂN SAU - MÉP ĐẾN MÉP</t>
  </si>
  <si>
    <t>RỘNG NGỰC</t>
  </si>
  <si>
    <t>RỘNG LAI ÁO - TẠI MÉP</t>
  </si>
  <si>
    <t>CAO LAI ÁO</t>
  </si>
  <si>
    <t>TỪ ĐỈNH VAI ĐẾN MÉP LAI</t>
  </si>
  <si>
    <t>TỪ GIỮA CỔ SAU ĐẾN MÉP</t>
  </si>
  <si>
    <t>ĐIỂM VAI ĐẾN ĐỈNH VAI</t>
  </si>
  <si>
    <t>HẠ 1'' DƯỚI NÁCH - MÉP ĐẾN MÉP</t>
  </si>
  <si>
    <t>MÉP ĐẾN ĐƯỜNG DIỄU</t>
  </si>
  <si>
    <t>THÊU BÁN THÀNH PHẨM THÂN TRƯỚC</t>
  </si>
  <si>
    <t>-CÁCH MAY THEO NHƯ ÁO MẪU + TÀI LIỆU</t>
  </si>
  <si>
    <t>GẬP ĐÔI, MAY TẠI SƯỜN TRÁI NGƯỜI MẶC, TỪ LAI ÁO LÊN 7 INCH, MAY 
( BÊN NGOÀI ÁO)</t>
  </si>
  <si>
    <t>BRIGHT WHITE</t>
  </si>
  <si>
    <t>TT - RIB300_RIB 2X2 100% COTTON</t>
  </si>
  <si>
    <t>CHỈ 40/2 MAY CHÍNH + VẮT SỔ</t>
  </si>
  <si>
    <t>PCS</t>
  </si>
  <si>
    <t>MÉP ĐẾN MÉP</t>
  </si>
  <si>
    <t>PAUL'S SAMPLE</t>
  </si>
  <si>
    <t>SHIPPING SAMPLE</t>
  </si>
  <si>
    <t>MÀU TÁC NGHIỆP</t>
  </si>
  <si>
    <t>UPC STICKER 2X3"</t>
  </si>
  <si>
    <t>BAO NYLON ALD - 12" X 15" (RECYLCED)
CODE:   ALD-PB01-R</t>
  </si>
  <si>
    <t>CLEAR</t>
  </si>
  <si>
    <t xml:space="preserve">THÙNG CARTON </t>
  </si>
  <si>
    <t>THEO TÀI LIỆU ĐÓNG GÓI</t>
  </si>
  <si>
    <t xml:space="preserve">DÁN STICKER Ở MẶT SAU TÚI, Ở GỐC TRÊN BÊN PHẢI </t>
  </si>
  <si>
    <t>LỖI VẢI (DEFECT)
+ ĐẦU KHÚC</t>
  </si>
  <si>
    <t>SỐ LƯỢNG CẦN CẤP CHO TEST INHOUSE</t>
  </si>
  <si>
    <t>SỐ LƯỢNG CẦN CẤP CHO TEST OUTSOURCE</t>
  </si>
  <si>
    <t>BAO BIG POLYBAG 100X120CMTHÙNG CARTON  VÀTẤM LÓT THÙNG</t>
  </si>
  <si>
    <t>K1500</t>
  </si>
  <si>
    <t xml:space="preserve">SS25 </t>
  </si>
  <si>
    <t>A15  SS25   S2734</t>
  </si>
  <si>
    <t>true</t>
  </si>
  <si>
    <t>Full</t>
  </si>
  <si>
    <t>1/2 in</t>
  </si>
  <si>
    <t>28 1/4 in</t>
  </si>
  <si>
    <t>25 7/8 in</t>
  </si>
  <si>
    <t>false</t>
  </si>
  <si>
    <t>1/8 in</t>
  </si>
  <si>
    <t>2 3/8 in</t>
  </si>
  <si>
    <t>1/4 in</t>
  </si>
  <si>
    <t>Half</t>
  </si>
  <si>
    <t>3/8 in</t>
  </si>
  <si>
    <t>10 1/4 in</t>
  </si>
  <si>
    <t>8 7/8 in</t>
  </si>
  <si>
    <t>9 1/4 in</t>
  </si>
  <si>
    <t>12 1/4 in</t>
  </si>
  <si>
    <t>7/8 in</t>
  </si>
  <si>
    <t>7/16 in</t>
  </si>
  <si>
    <t>1 3/4 in</t>
  </si>
  <si>
    <t>6 1/2 in</t>
  </si>
  <si>
    <t>Mets_Tank_Top</t>
  </si>
  <si>
    <t>SS25CT035</t>
  </si>
  <si>
    <t xml:space="preserve">THÔNG SỐ </t>
  </si>
  <si>
    <t>From CB neck seam to top Artwork</t>
  </si>
  <si>
    <t>ADJUST BY +/-</t>
  </si>
  <si>
    <t xml:space="preserve">CHỈ 40/2 MAY NHÃN </t>
  </si>
  <si>
    <t>NHÃN CỜ ML02</t>
  </si>
  <si>
    <t>NHÃN CHÍNH  ALD X MLB - Cooperstown Outerwear Woven Main Label ALD-ML109</t>
  </si>
  <si>
    <t xml:space="preserve"> IN LOGO BÊN NGOÀI THÂN SAU - IN BTP TẠI UA</t>
  </si>
  <si>
    <t>CHỈ 40/2 DÙNG ĐỂ MAY NHÃN</t>
  </si>
  <si>
    <t>EXPECTED</t>
  </si>
  <si>
    <t xml:space="preserve">VARIANCE </t>
  </si>
  <si>
    <t xml:space="preserve"> REVISED SPEC </t>
  </si>
  <si>
    <t xml:space="preserve"> MEASUREMENT NOTES</t>
  </si>
  <si>
    <t>PROTO - RCVD</t>
  </si>
  <si>
    <t>Strap Width</t>
  </si>
  <si>
    <t>Across Front/Across Back Position from HPS</t>
  </si>
  <si>
    <t>CF Artwork Placement From Top Edge of Neck to Top Edge of Artwork</t>
  </si>
  <si>
    <t>CB Artwork Placement From Top Edge of Neck to Top Edge of Artwork</t>
  </si>
  <si>
    <t>Straight Down from HPS, Edge to Edge</t>
  </si>
  <si>
    <t>Below HPS - To Top Edge</t>
  </si>
  <si>
    <t>0 in</t>
  </si>
  <si>
    <t>26 in</t>
  </si>
  <si>
    <t>2 1/8 in</t>
  </si>
  <si>
    <t>6 1/4 in</t>
  </si>
  <si>
    <t>2 1/4 in</t>
  </si>
  <si>
    <t>-1/8 in</t>
  </si>
  <si>
    <t>6 3/8 in</t>
  </si>
  <si>
    <t>6 3/4 in</t>
  </si>
  <si>
    <t>-1/4 in</t>
  </si>
  <si>
    <t>7 in</t>
  </si>
  <si>
    <t>8 3/4 in</t>
  </si>
  <si>
    <t>-1/2 in</t>
  </si>
  <si>
    <t>12 in</t>
  </si>
  <si>
    <t>11 1/4 in</t>
  </si>
  <si>
    <t>1 in</t>
  </si>
  <si>
    <t>RỘNG VAI</t>
  </si>
  <si>
    <t>RỘNG VIỀN NÁCH</t>
  </si>
  <si>
    <t>VỊ TRÍ NGANG THÂN TRƯỚC/ NGANG THÂN SAU TỪ ĐỈNH VAI</t>
  </si>
  <si>
    <t>ĐỊNH VỊ HÌNH THÊU THÂN TRƯỚC DƯỚI VIỀN CỔ TỪ MÉP CỔ ĐẾN MÉP LOGO</t>
  </si>
  <si>
    <t>ĐỊNH VỊ HÌNH IN THÂN SAU DƯỚI VIỀN CỔ TỪ MÉP CỔ ĐẾN MÉP LOGO</t>
  </si>
  <si>
    <t>TỪ GIỮA ĐƯỜNG MAY CỔ SAU ĐẾN ĐỈNH HÌNH IN</t>
  </si>
  <si>
    <t>HẠ THẲNG TỪ ĐỈNH VAI, MÉP ĐẾN MÉP</t>
  </si>
  <si>
    <t>HPS to Neck Top Edge</t>
  </si>
  <si>
    <t>At HPS Edge to Edge</t>
  </si>
  <si>
    <t>-5/8 in</t>
  </si>
  <si>
    <t>9 in</t>
  </si>
  <si>
    <t>1 1/2 in</t>
  </si>
  <si>
    <t>3/4 in</t>
  </si>
  <si>
    <t>Follow Revised
THEO THÔNG SỐ MỚI</t>
  </si>
  <si>
    <t>Updating to Measure to Top Edge
CẬP NHẬT CÁCH ĐO TỪ MÉP TRÊN</t>
  </si>
  <si>
    <t>Reduce/Updating to Measure to Top Edge
GIẢM/ CẬP NHẬT CÁCH ĐO TỪ MÉP TRÊN</t>
  </si>
  <si>
    <t>Follow Revised/Updating to Measure Edge to Edge
THEO THÔNG SỐ MỚI/ CẬP NHẬT CÁCH ĐO MÉP ĐẾN MÉP</t>
  </si>
  <si>
    <t>Increase
TĂNG</t>
  </si>
  <si>
    <t>NAVY BLAZER</t>
  </si>
  <si>
    <t>A15 SS25 G2735</t>
  </si>
  <si>
    <t>ĐÍNH 2  CẠNH DỌC NHÃN TẠI GIỮA CỔ SAU,TỪ VIỀN CỔ SAU XUỐNG 1,5CM - BÊN TRONG ÁO</t>
  </si>
  <si>
    <t>ĐÍNH BÊN PHẢI GIỮA CẠNH NHÃN CHÍNH</t>
  </si>
  <si>
    <t>ĐỈNH VAI ĐẾN MÉP TRÊN</t>
  </si>
  <si>
    <t>TẠI ĐỈNH VAI MÉP ĐẾN MÉP</t>
  </si>
  <si>
    <t>DƯỚI ĐỈNH VAI - ĐẾN MÉP TRÊN</t>
  </si>
  <si>
    <t>TÁC NGHIỆP SẢN XUẤT: THAM KHẢO CÁCH MAY THEO ÁO MẪU MÃ SS25CT035 CHUYỂN CÙNG TÁC NGHIỆP + COMMENT ĐÍNH KÈM</t>
  </si>
  <si>
    <t>A15-0761</t>
  </si>
  <si>
    <t>NA8913B</t>
  </si>
  <si>
    <t>BE8064</t>
  </si>
  <si>
    <t>NHÃN CHÍNH   ALD X MLB Genuine Merchandise Woven Main Label  ALD-ML115</t>
  </si>
  <si>
    <t>NHÃN SIZE ALD X MLB Yankee Woven Size Labels, ALD-SL10</t>
  </si>
  <si>
    <t>THẺ BÀI ALD-T06P-A, ALD Hang Tag + MLB Genuine Merchandise Hang Tag</t>
  </si>
  <si>
    <t>A15-0744/ A15-0717</t>
  </si>
  <si>
    <t>A15-0798</t>
  </si>
  <si>
    <t>NHÃN THÀNH PHẦN 100% COTTON ALD-COO-688</t>
  </si>
  <si>
    <t>A15-0745</t>
  </si>
  <si>
    <t>A15-0762</t>
  </si>
  <si>
    <t>0.75''</t>
  </si>
  <si>
    <t>VUI LÒNG ĐỌC KĨ PHẦN GÓP Ý CỦA KHÁCH HÀNG TRƯỚC KHI TIẾN HÀNH SẢN XUẤT VÀ PHẢN HỒI NẾU CÓ GÌ CHƯA HIỂU. CÁM ƠN</t>
  </si>
  <si>
    <t xml:space="preserve">THÔNG SỐ FULL SIZE </t>
  </si>
  <si>
    <t>N0</t>
  </si>
  <si>
    <t xml:space="preserve">POINT OF MEASURE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</si>
  <si>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VỊ TRÍ ĐO</t>
  </si>
  <si>
    <t>CODE</t>
  </si>
  <si>
    <t>HOW TO MEASURE</t>
  </si>
  <si>
    <t>QUY CÁCH ĐO</t>
  </si>
  <si>
    <t>MER.QT-4.BM4</t>
  </si>
  <si>
    <t>02</t>
  </si>
  <si>
    <t>01/01</t>
  </si>
  <si>
    <t>PP MEETING DATE</t>
  </si>
  <si>
    <t>CUSTOMER</t>
  </si>
  <si>
    <t>SEASON</t>
  </si>
  <si>
    <t>SS25</t>
  </si>
  <si>
    <t xml:space="preserve">STYLE(s)# </t>
  </si>
  <si>
    <t>ITEM</t>
  </si>
  <si>
    <t>NO.</t>
  </si>
  <si>
    <t>CONTENT</t>
  </si>
  <si>
    <t>ISSUE</t>
  </si>
  <si>
    <t>PIC &amp;
SIGNATURE</t>
  </si>
  <si>
    <r>
      <t xml:space="preserve">METHOD &amp; DATE
</t>
    </r>
    <r>
      <rPr>
        <b/>
        <sz val="8"/>
        <rFont val="Muli"/>
      </rPr>
      <t>FOR HANDLING ISSUE</t>
    </r>
  </si>
  <si>
    <t>Pattern-Marker
&amp; Cutting</t>
  </si>
  <si>
    <t>Technical Garment Construction</t>
  </si>
  <si>
    <t>Printting</t>
  </si>
  <si>
    <t>Outsource</t>
  </si>
  <si>
    <t>Washing</t>
  </si>
  <si>
    <t>QA/QC
(CFA)</t>
  </si>
  <si>
    <r>
      <t xml:space="preserve">THE MEETING HOST (Merchandiser)
</t>
    </r>
    <r>
      <rPr>
        <i/>
        <sz val="12"/>
        <rFont val="Muli"/>
      </rPr>
      <t>Full name &amp; signature</t>
    </r>
  </si>
  <si>
    <r>
      <t xml:space="preserve">OTHER COMMENTS 
</t>
    </r>
    <r>
      <rPr>
        <i/>
        <sz val="12"/>
        <rFont val="Muli"/>
      </rPr>
      <t>Note &amp; signature</t>
    </r>
  </si>
  <si>
    <t>ALSS25P0731001T00K
LÓT 707/9, ÁNH A, CẤP 511M</t>
  </si>
  <si>
    <t>A15-0798- dự kiến 6-Dec</t>
  </si>
  <si>
    <t>26 1/2 in</t>
  </si>
  <si>
    <t>24 1/8 in</t>
  </si>
  <si>
    <t>5 3/4 in</t>
  </si>
  <si>
    <t>9 3/4 in</t>
  </si>
  <si>
    <t>10 1/2 in</t>
  </si>
  <si>
    <t>1 3/8 in</t>
  </si>
  <si>
    <t>27 3/8 in</t>
  </si>
  <si>
    <t>25 in</t>
  </si>
  <si>
    <t>5 7/8 in</t>
  </si>
  <si>
    <t>6 in</t>
  </si>
  <si>
    <t>10 in</t>
  </si>
  <si>
    <t>10 7/8 in</t>
  </si>
  <si>
    <t>1 5/8 in</t>
  </si>
  <si>
    <t>29 1/8 in</t>
  </si>
  <si>
    <t>26 3/4 in</t>
  </si>
  <si>
    <t>6 1/8 in</t>
  </si>
  <si>
    <t>7 1/4 in</t>
  </si>
  <si>
    <t>9 1/2 in</t>
  </si>
  <si>
    <t>13 1/4 in</t>
  </si>
  <si>
    <t>11 5/8 in</t>
  </si>
  <si>
    <t>30 in</t>
  </si>
  <si>
    <t>27 5/8 in</t>
  </si>
  <si>
    <t>11 in</t>
  </si>
  <si>
    <t>7 1/2 in</t>
  </si>
  <si>
    <t>14 3/4 in</t>
  </si>
  <si>
    <t>12 1/8 in</t>
  </si>
  <si>
    <t>1 7/8 in</t>
  </si>
  <si>
    <t>30 7/8 in</t>
  </si>
  <si>
    <t>28 1/2 in</t>
  </si>
  <si>
    <t>11 1/2 in</t>
  </si>
  <si>
    <t>7 3/4 in</t>
  </si>
  <si>
    <t>16 1/4 in</t>
  </si>
  <si>
    <t>12 5/8 in</t>
  </si>
  <si>
    <t>2 in</t>
  </si>
  <si>
    <t>ĐỊNH VỊ HÌNH IN THÂN SAU  TỪ MÉP CỔ ĐẾN MÉP LOGO</t>
  </si>
  <si>
    <t>ĐỊNH VỊ HÌNH THÊU THÂN TRƯỚC TỪ MÉP CẠNH VIỀN CỔ ĐẾN CẠNH  LOGO</t>
  </si>
  <si>
    <t>THEO STRIKE OFF APPROVED</t>
  </si>
  <si>
    <t>1.25"W x 0.36" H</t>
  </si>
  <si>
    <t>THÚY /TUYỀN - 444</t>
  </si>
  <si>
    <t>ALSS25P0731003T00K, LOT 1114/9 , ÁNH A, CẤP 176M
LOT 1114/9 , ÁNH B, CẤP 54M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</si>
</sst>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d\-mmm\-yy;@"/>
    <numFmt numFmtId="165" formatCode="0.0"/>
    <numFmt numFmtId="166" formatCode="0\ &quot;pcs&quot;"/>
    <numFmt numFmtId="167" formatCode="\$#,##0\ ;\(\$#,##0\)"/>
    <numFmt numFmtId="168" formatCode="0.00_)"/>
    <numFmt numFmtId="169" formatCode="&quot;\&quot;#,##0;[Red]&quot;\&quot;&quot;\&quot;\-#,##0"/>
    <numFmt numFmtId="170" formatCode="&quot;\&quot;#,##0.00;[Red]&quot;\&quot;&quot;\&quot;&quot;\&quot;&quot;\&quot;&quot;\&quot;&quot;\&quot;\-#,##0.00"/>
    <numFmt numFmtId="171" formatCode="&quot;\&quot;#,##0.00;[Red]&quot;\&quot;\-#,##0.00"/>
    <numFmt numFmtId="172" formatCode="&quot;\&quot;#,##0;[Red]&quot;\&quot;\-#,##0"/>
  </numFmts>
  <fonts count="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8"/>
      <name val="Arial"/>
      <family val="2"/>
    </font>
    <font>
      <sz val="10"/>
      <name val="VNI-Times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2"/>
      <name val="Times New Roman"/>
      <family val="1"/>
    </font>
    <font>
      <sz val="13"/>
      <color indexed="8"/>
      <name val="Times New Roman"/>
      <family val="2"/>
    </font>
    <font>
      <sz val="10"/>
      <name val="Verdana"/>
      <family val="2"/>
    </font>
    <font>
      <sz val="10"/>
      <color indexed="8"/>
      <name val="Arial"/>
      <family val="2"/>
    </font>
    <font>
      <b/>
      <sz val="11"/>
      <name val="Times New Roman"/>
      <family val="1"/>
    </font>
    <font>
      <sz val="12"/>
      <name val="VNI-Times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4"/>
      <name val="Calibri"/>
      <family val="2"/>
      <scheme val="minor"/>
    </font>
    <font>
      <sz val="16"/>
      <color rgb="FF000000"/>
      <name val="Calibri"/>
      <family val="2"/>
      <scheme val="minor"/>
    </font>
    <font>
      <sz val="13"/>
      <name val="Muli"/>
    </font>
    <font>
      <b/>
      <sz val="26"/>
      <name val="Muli"/>
    </font>
    <font>
      <b/>
      <sz val="16"/>
      <name val="Muli"/>
    </font>
    <font>
      <sz val="16"/>
      <color theme="1"/>
      <name val="Muli"/>
    </font>
    <font>
      <sz val="26"/>
      <name val="Muli"/>
    </font>
    <font>
      <b/>
      <u/>
      <sz val="26"/>
      <name val="Muli"/>
    </font>
    <font>
      <sz val="22"/>
      <name val="Muli"/>
    </font>
    <font>
      <b/>
      <sz val="22"/>
      <name val="Muli"/>
    </font>
    <font>
      <b/>
      <i/>
      <sz val="22"/>
      <name val="Muli"/>
    </font>
    <font>
      <sz val="16"/>
      <name val="Muli"/>
    </font>
    <font>
      <b/>
      <sz val="26"/>
      <color indexed="48"/>
      <name val="Muli"/>
    </font>
    <font>
      <b/>
      <sz val="30"/>
      <name val="Muli"/>
    </font>
    <font>
      <sz val="15"/>
      <name val="Muli"/>
    </font>
    <font>
      <b/>
      <u/>
      <sz val="12"/>
      <color indexed="48"/>
      <name val="Muli"/>
    </font>
    <font>
      <u/>
      <sz val="15"/>
      <name val="Muli"/>
    </font>
    <font>
      <b/>
      <sz val="14"/>
      <color indexed="48"/>
      <name val="Muli"/>
    </font>
    <font>
      <b/>
      <sz val="12"/>
      <color indexed="12"/>
      <name val="Muli"/>
    </font>
    <font>
      <sz val="12"/>
      <name val="Muli"/>
    </font>
    <font>
      <b/>
      <sz val="11"/>
      <name val="Muli"/>
    </font>
    <font>
      <b/>
      <sz val="11"/>
      <color indexed="48"/>
      <name val="Muli"/>
    </font>
    <font>
      <sz val="18"/>
      <name val="Muli"/>
    </font>
    <font>
      <sz val="11"/>
      <color theme="1"/>
      <name val="Muli"/>
    </font>
    <font>
      <b/>
      <sz val="16"/>
      <color rgb="FF000000"/>
      <name val="Calibri"/>
      <family val="2"/>
      <scheme val="minor"/>
    </font>
    <font>
      <b/>
      <sz val="14"/>
      <name val="Muli"/>
    </font>
    <font>
      <b/>
      <u/>
      <sz val="14"/>
      <name val="Muli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44"/>
      <name val="Muli"/>
    </font>
    <font>
      <b/>
      <sz val="24"/>
      <name val="Muli"/>
    </font>
    <font>
      <sz val="24"/>
      <name val="Muli"/>
    </font>
    <font>
      <b/>
      <sz val="28"/>
      <name val="Muli"/>
    </font>
    <font>
      <sz val="28"/>
      <name val="Muli"/>
    </font>
    <font>
      <sz val="36"/>
      <name val="Muli"/>
    </font>
    <font>
      <b/>
      <sz val="36"/>
      <name val="Muli"/>
    </font>
    <font>
      <b/>
      <sz val="22"/>
      <color theme="9"/>
      <name val="Muli"/>
    </font>
    <font>
      <sz val="22"/>
      <color theme="9"/>
      <name val="Muli"/>
    </font>
    <font>
      <b/>
      <sz val="22"/>
      <color theme="9" tint="-0.249977111117893"/>
      <name val="Muli"/>
    </font>
    <font>
      <b/>
      <sz val="26"/>
      <color theme="9" tint="-0.249977111117893"/>
      <name val="Muli"/>
    </font>
    <font>
      <b/>
      <sz val="22"/>
      <color theme="1"/>
      <name val="Muli"/>
    </font>
    <font>
      <sz val="22"/>
      <color indexed="8"/>
      <name val="Muli"/>
    </font>
    <font>
      <b/>
      <u/>
      <sz val="22"/>
      <name val="Muli"/>
    </font>
    <font>
      <sz val="22"/>
      <color theme="1"/>
      <name val="Muli"/>
    </font>
    <font>
      <sz val="10"/>
      <color rgb="FF000000"/>
      <name val="Times New Roman"/>
      <family val="1"/>
    </font>
    <font>
      <sz val="20"/>
      <name val="Muli"/>
    </font>
    <font>
      <sz val="26"/>
      <color theme="1"/>
      <name val="Muli"/>
    </font>
    <font>
      <b/>
      <sz val="27"/>
      <name val="Muli"/>
    </font>
    <font>
      <sz val="34"/>
      <name val="Muli"/>
    </font>
    <font>
      <b/>
      <sz val="42"/>
      <name val="Muli"/>
    </font>
    <font>
      <b/>
      <sz val="48"/>
      <color rgb="FF000000"/>
      <name val="Calibri"/>
      <family val="2"/>
      <scheme val="minor"/>
    </font>
    <font>
      <sz val="24"/>
      <color rgb="FF000000"/>
      <name val="Calibri"/>
      <family val="2"/>
      <scheme val="minor"/>
    </font>
    <font>
      <b/>
      <sz val="24"/>
      <name val="Calibri"/>
      <family val="2"/>
      <scheme val="minor"/>
    </font>
    <font>
      <sz val="24"/>
      <name val="Calibri"/>
      <family val="2"/>
      <scheme val="minor"/>
    </font>
    <font>
      <b/>
      <sz val="22"/>
      <color rgb="FF000000"/>
      <name val="Arial"/>
      <family val="2"/>
    </font>
    <font>
      <b/>
      <sz val="22"/>
      <color rgb="FF000000"/>
      <name val="Times New Roman"/>
      <family val="1"/>
    </font>
    <font>
      <b/>
      <sz val="22"/>
      <name val="Arial"/>
      <family val="2"/>
    </font>
    <font>
      <sz val="22"/>
      <color rgb="FF000000"/>
      <name val="Muli"/>
    </font>
    <font>
      <sz val="22"/>
      <color rgb="FF052937"/>
      <name val="Arial MT"/>
      <family val="2"/>
    </font>
    <font>
      <b/>
      <sz val="20"/>
      <color indexed="48"/>
      <name val="Muli"/>
    </font>
    <font>
      <b/>
      <sz val="20"/>
      <name val="Muli"/>
    </font>
    <font>
      <b/>
      <sz val="18"/>
      <color rgb="FFFF0000"/>
      <name val="Muli"/>
    </font>
    <font>
      <b/>
      <sz val="48"/>
      <name val="Calibri"/>
      <family val="2"/>
      <scheme val="minor"/>
    </font>
    <font>
      <sz val="20"/>
      <name val="Arial"/>
      <family val="2"/>
    </font>
    <font>
      <b/>
      <sz val="18"/>
      <name val="Muli"/>
    </font>
    <font>
      <sz val="25"/>
      <name val="Muli"/>
    </font>
    <font>
      <b/>
      <sz val="28"/>
      <color indexed="48"/>
      <name val="Muli"/>
    </font>
    <font>
      <b/>
      <sz val="28"/>
      <color theme="9" tint="-0.249977111117893"/>
      <name val="Muli"/>
    </font>
    <font>
      <b/>
      <u/>
      <sz val="36"/>
      <color theme="1"/>
      <name val="Muli"/>
    </font>
    <font>
      <b/>
      <sz val="36"/>
      <name val="Calibri"/>
      <family val="2"/>
      <scheme val="minor"/>
    </font>
    <font>
      <b/>
      <sz val="22"/>
      <color theme="1"/>
      <name val="Times New Roman"/>
      <family val="1"/>
    </font>
    <font>
      <b/>
      <sz val="8"/>
      <color theme="1"/>
      <name val="Muli"/>
    </font>
    <font>
      <sz val="8"/>
      <color theme="1"/>
      <name val="Muli"/>
    </font>
    <font>
      <b/>
      <sz val="12"/>
      <name val="Muli"/>
    </font>
    <font>
      <b/>
      <sz val="8"/>
      <name val="Muli"/>
    </font>
    <font>
      <i/>
      <sz val="12"/>
      <name val="Muli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41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41"/>
      </patternFill>
    </fill>
    <fill>
      <patternFill patternType="solid">
        <fgColor rgb="FFF5FAFF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50">
    <border>
      <left/>
      <right/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hair">
        <color indexed="55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/>
      <top style="hair">
        <color indexed="55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 style="medium">
        <color auto="1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medium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5">
    <xf numFmtId="0" fontId="0" fillId="0" borderId="0"/>
    <xf numFmtId="0" fontId="1" fillId="0" borderId="0"/>
    <xf numFmtId="0" fontId="5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1" fontId="6" fillId="0" borderId="0"/>
    <xf numFmtId="0" fontId="7" fillId="0" borderId="6">
      <alignment horizontal="center"/>
    </xf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7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43" fontId="5" fillId="0" borderId="0" applyBorder="0" applyAlignment="0" applyProtection="0"/>
    <xf numFmtId="2" fontId="5" fillId="0" borderId="0" applyFont="0" applyFill="0" applyBorder="0" applyAlignment="0" applyProtection="0"/>
    <xf numFmtId="38" fontId="9" fillId="4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0" fontId="9" fillId="6" borderId="9" applyNumberFormat="0" applyBorder="0" applyAlignment="0" applyProtection="0"/>
    <xf numFmtId="168" fontId="12" fillId="0" borderId="0"/>
    <xf numFmtId="0" fontId="5" fillId="0" borderId="0"/>
    <xf numFmtId="0" fontId="5" fillId="0" borderId="0"/>
    <xf numFmtId="0" fontId="13" fillId="0" borderId="0"/>
    <xf numFmtId="0" fontId="14" fillId="0" borderId="0"/>
    <xf numFmtId="0" fontId="8" fillId="0" borderId="0" applyFill="0"/>
    <xf numFmtId="0" fontId="14" fillId="0" borderId="0"/>
    <xf numFmtId="0" fontId="15" fillId="0" borderId="0"/>
    <xf numFmtId="0" fontId="8" fillId="0" borderId="0"/>
    <xf numFmtId="0" fontId="8" fillId="0" borderId="0" applyFill="0"/>
    <xf numFmtId="0" fontId="5" fillId="0" borderId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" fontId="16" fillId="7" borderId="16" applyNumberFormat="0" applyProtection="0">
      <alignment horizontal="right" vertical="center"/>
    </xf>
    <xf numFmtId="0" fontId="5" fillId="8" borderId="16" applyNumberFormat="0" applyProtection="0">
      <alignment horizontal="left" vertical="center" indent="1"/>
    </xf>
    <xf numFmtId="0" fontId="5" fillId="0" borderId="0"/>
    <xf numFmtId="40" fontId="17" fillId="0" borderId="0"/>
    <xf numFmtId="0" fontId="5" fillId="0" borderId="17" applyNumberFormat="0" applyFont="0" applyFill="0" applyAlignment="0" applyProtection="0"/>
    <xf numFmtId="0" fontId="18" fillId="0" borderId="0"/>
    <xf numFmtId="40" fontId="19" fillId="0" borderId="0" applyFont="0" applyFill="0" applyBorder="0" applyAlignment="0" applyProtection="0"/>
    <xf numFmtId="38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0" fontId="19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20" fillId="0" borderId="0"/>
    <xf numFmtId="169" fontId="5" fillId="0" borderId="0" applyFont="0" applyFill="0" applyBorder="0" applyAlignment="0" applyProtection="0"/>
    <xf numFmtId="170" fontId="5" fillId="0" borderId="0" applyFont="0" applyFill="0" applyBorder="0" applyAlignment="0" applyProtection="0"/>
    <xf numFmtId="171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0" fontId="22" fillId="0" borderId="0"/>
    <xf numFmtId="0" fontId="13" fillId="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" fillId="0" borderId="0"/>
  </cellStyleXfs>
  <cellXfs count="392">
    <xf numFmtId="0" fontId="0" fillId="0" borderId="0" xfId="0"/>
    <xf numFmtId="0" fontId="3" fillId="0" borderId="0" xfId="0" applyFont="1"/>
    <xf numFmtId="0" fontId="24" fillId="0" borderId="0" xfId="0" applyFont="1"/>
    <xf numFmtId="0" fontId="3" fillId="0" borderId="0" xfId="0" applyFont="1" applyAlignment="1">
      <alignment horizontal="center"/>
    </xf>
    <xf numFmtId="0" fontId="25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6" fillId="2" borderId="0" xfId="0" applyFont="1" applyFill="1" applyAlignment="1">
      <alignment vertical="center"/>
    </xf>
    <xf numFmtId="0" fontId="29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/>
    </xf>
    <xf numFmtId="0" fontId="26" fillId="2" borderId="0" xfId="0" applyFont="1" applyFill="1" applyAlignment="1">
      <alignment vertical="center" wrapText="1"/>
    </xf>
    <xf numFmtId="0" fontId="29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6" fillId="3" borderId="0" xfId="0" applyFont="1" applyFill="1" applyAlignment="1">
      <alignment horizontal="left" vertical="center"/>
    </xf>
    <xf numFmtId="0" fontId="26" fillId="0" borderId="0" xfId="0" applyFont="1" applyAlignment="1">
      <alignment vertical="center" wrapText="1"/>
    </xf>
    <xf numFmtId="0" fontId="26" fillId="3" borderId="0" xfId="0" applyFont="1" applyFill="1" applyAlignment="1">
      <alignment horizontal="left" vertical="center" wrapText="1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horizontal="left" vertical="center"/>
    </xf>
    <xf numFmtId="0" fontId="32" fillId="3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2" fillId="2" borderId="0" xfId="0" applyFont="1" applyFill="1" applyAlignment="1">
      <alignment vertical="center" wrapText="1"/>
    </xf>
    <xf numFmtId="0" fontId="32" fillId="2" borderId="1" xfId="0" applyFont="1" applyFill="1" applyBorder="1" applyAlignment="1" applyProtection="1">
      <alignment vertical="center"/>
      <protection hidden="1"/>
    </xf>
    <xf numFmtId="0" fontId="33" fillId="2" borderId="1" xfId="0" applyFont="1" applyFill="1" applyBorder="1" applyAlignment="1">
      <alignment horizontal="left" vertical="center"/>
    </xf>
    <xf numFmtId="0" fontId="33" fillId="2" borderId="1" xfId="0" applyFont="1" applyFill="1" applyBorder="1" applyAlignment="1">
      <alignment horizontal="left" vertical="center" wrapText="1"/>
    </xf>
    <xf numFmtId="0" fontId="32" fillId="2" borderId="1" xfId="0" applyFont="1" applyFill="1" applyBorder="1" applyAlignment="1">
      <alignment vertical="center"/>
    </xf>
    <xf numFmtId="0" fontId="32" fillId="2" borderId="1" xfId="0" applyFont="1" applyFill="1" applyBorder="1" applyAlignment="1">
      <alignment horizontal="left" vertical="center"/>
    </xf>
    <xf numFmtId="15" fontId="32" fillId="2" borderId="1" xfId="0" applyNumberFormat="1" applyFont="1" applyFill="1" applyBorder="1" applyAlignment="1">
      <alignment horizontal="left" vertical="center" wrapText="1"/>
    </xf>
    <xf numFmtId="15" fontId="32" fillId="2" borderId="1" xfId="0" applyNumberFormat="1" applyFont="1" applyFill="1" applyBorder="1" applyAlignment="1">
      <alignment horizontal="left" vertical="center"/>
    </xf>
    <xf numFmtId="164" fontId="32" fillId="2" borderId="1" xfId="0" quotePrefix="1" applyNumberFormat="1" applyFont="1" applyFill="1" applyBorder="1" applyAlignment="1">
      <alignment horizontal="left" vertical="center"/>
    </xf>
    <xf numFmtId="0" fontId="32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/>
    </xf>
    <xf numFmtId="0" fontId="32" fillId="2" borderId="1" xfId="0" applyFont="1" applyFill="1" applyBorder="1" applyAlignment="1">
      <alignment vertical="center" wrapText="1"/>
    </xf>
    <xf numFmtId="0" fontId="32" fillId="3" borderId="0" xfId="0" applyFont="1" applyFill="1" applyAlignment="1">
      <alignment horizontal="left" vertical="center"/>
    </xf>
    <xf numFmtId="0" fontId="32" fillId="2" borderId="0" xfId="0" applyFont="1" applyFill="1" applyAlignment="1">
      <alignment horizontal="left" vertical="center" wrapText="1"/>
    </xf>
    <xf numFmtId="0" fontId="34" fillId="2" borderId="0" xfId="0" applyFont="1" applyFill="1" applyAlignment="1">
      <alignment vertical="center"/>
    </xf>
    <xf numFmtId="0" fontId="27" fillId="2" borderId="0" xfId="0" applyFont="1" applyFill="1" applyAlignment="1">
      <alignment horizontal="center" vertical="center"/>
    </xf>
    <xf numFmtId="0" fontId="35" fillId="2" borderId="2" xfId="0" applyFont="1" applyFill="1" applyBorder="1" applyAlignment="1">
      <alignment horizontal="center" vertical="center"/>
    </xf>
    <xf numFmtId="0" fontId="26" fillId="4" borderId="2" xfId="0" quotePrefix="1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left" vertical="center"/>
    </xf>
    <xf numFmtId="0" fontId="26" fillId="2" borderId="3" xfId="0" applyFont="1" applyFill="1" applyBorder="1" applyAlignment="1">
      <alignment vertical="center"/>
    </xf>
    <xf numFmtId="0" fontId="26" fillId="2" borderId="3" xfId="0" applyFont="1" applyFill="1" applyBorder="1" applyAlignment="1">
      <alignment horizontal="center" vertical="center"/>
    </xf>
    <xf numFmtId="3" fontId="26" fillId="2" borderId="3" xfId="0" applyNumberFormat="1" applyFont="1" applyFill="1" applyBorder="1" applyAlignment="1">
      <alignment horizontal="center" vertical="center"/>
    </xf>
    <xf numFmtId="0" fontId="26" fillId="2" borderId="0" xfId="0" applyFont="1" applyFill="1" applyAlignment="1">
      <alignment horizontal="right" vertical="center"/>
    </xf>
    <xf numFmtId="0" fontId="36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37" fillId="2" borderId="0" xfId="0" applyFont="1" applyFill="1" applyAlignment="1">
      <alignment vertical="center"/>
    </xf>
    <xf numFmtId="0" fontId="37" fillId="2" borderId="0" xfId="0" applyFont="1" applyFill="1" applyAlignment="1">
      <alignment horizontal="left" vertical="center"/>
    </xf>
    <xf numFmtId="0" fontId="37" fillId="2" borderId="0" xfId="0" applyFont="1" applyFill="1" applyAlignment="1">
      <alignment horizontal="right" vertical="center"/>
    </xf>
    <xf numFmtId="3" fontId="38" fillId="2" borderId="4" xfId="0" applyNumberFormat="1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 wrapText="1"/>
    </xf>
    <xf numFmtId="0" fontId="39" fillId="2" borderId="4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right" vertical="center"/>
    </xf>
    <xf numFmtId="3" fontId="38" fillId="2" borderId="4" xfId="0" applyNumberFormat="1" applyFont="1" applyFill="1" applyBorder="1" applyAlignment="1">
      <alignment vertical="center"/>
    </xf>
    <xf numFmtId="0" fontId="40" fillId="2" borderId="0" xfId="0" applyFont="1" applyFill="1" applyAlignment="1">
      <alignment vertical="center"/>
    </xf>
    <xf numFmtId="0" fontId="25" fillId="2" borderId="0" xfId="0" applyFont="1" applyFill="1" applyAlignment="1">
      <alignment horizontal="right" vertical="center"/>
    </xf>
    <xf numFmtId="0" fontId="25" fillId="2" borderId="0" xfId="0" applyFont="1" applyFill="1" applyAlignment="1">
      <alignment horizontal="right" vertical="center" wrapText="1"/>
    </xf>
    <xf numFmtId="0" fontId="25" fillId="2" borderId="0" xfId="0" applyFont="1" applyFill="1" applyAlignment="1">
      <alignment horizontal="center" vertical="center"/>
    </xf>
    <xf numFmtId="3" fontId="41" fillId="2" borderId="0" xfId="0" applyNumberFormat="1" applyFont="1" applyFill="1" applyAlignment="1">
      <alignment horizontal="center" vertical="center"/>
    </xf>
    <xf numFmtId="0" fontId="34" fillId="2" borderId="0" xfId="0" applyFont="1" applyFill="1" applyAlignment="1">
      <alignment horizontal="center" vertical="center"/>
    </xf>
    <xf numFmtId="0" fontId="43" fillId="2" borderId="0" xfId="0" applyFont="1" applyFill="1" applyAlignment="1">
      <alignment vertical="center"/>
    </xf>
    <xf numFmtId="0" fontId="44" fillId="2" borderId="0" xfId="0" applyFont="1" applyFill="1" applyAlignment="1">
      <alignment vertical="center"/>
    </xf>
    <xf numFmtId="0" fontId="43" fillId="2" borderId="0" xfId="0" applyFont="1" applyFill="1" applyAlignment="1">
      <alignment vertical="center" wrapText="1"/>
    </xf>
    <xf numFmtId="0" fontId="43" fillId="2" borderId="0" xfId="0" applyFont="1" applyFill="1" applyAlignment="1">
      <alignment horizontal="center" vertical="center"/>
    </xf>
    <xf numFmtId="1" fontId="32" fillId="2" borderId="9" xfId="0" applyNumberFormat="1" applyFont="1" applyFill="1" applyBorder="1" applyAlignment="1">
      <alignment horizontal="center" vertical="center"/>
    </xf>
    <xf numFmtId="0" fontId="43" fillId="2" borderId="4" xfId="0" applyFont="1" applyFill="1" applyBorder="1" applyAlignment="1">
      <alignment vertical="center"/>
    </xf>
    <xf numFmtId="0" fontId="43" fillId="2" borderId="4" xfId="0" applyFont="1" applyFill="1" applyBorder="1" applyAlignment="1">
      <alignment vertical="center" wrapText="1"/>
    </xf>
    <xf numFmtId="166" fontId="31" fillId="2" borderId="0" xfId="0" applyNumberFormat="1" applyFont="1" applyFill="1" applyAlignment="1">
      <alignment horizontal="center" vertical="center"/>
    </xf>
    <xf numFmtId="0" fontId="31" fillId="2" borderId="0" xfId="0" applyFont="1" applyFill="1" applyAlignment="1">
      <alignment horizontal="center" vertical="center"/>
    </xf>
    <xf numFmtId="0" fontId="31" fillId="2" borderId="0" xfId="0" applyFont="1" applyFill="1" applyAlignment="1">
      <alignment vertical="center" wrapText="1"/>
    </xf>
    <xf numFmtId="0" fontId="32" fillId="2" borderId="9" xfId="0" quotePrefix="1" applyFont="1" applyFill="1" applyBorder="1" applyAlignment="1">
      <alignment horizontal="left" vertical="center"/>
    </xf>
    <xf numFmtId="0" fontId="32" fillId="2" borderId="9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center" vertical="center"/>
    </xf>
    <xf numFmtId="166" fontId="32" fillId="2" borderId="0" xfId="0" applyNumberFormat="1" applyFont="1" applyFill="1" applyAlignment="1">
      <alignment horizontal="center" vertical="center"/>
    </xf>
    <xf numFmtId="0" fontId="46" fillId="0" borderId="0" xfId="0" applyFont="1" applyAlignment="1">
      <alignment vertical="center"/>
    </xf>
    <xf numFmtId="0" fontId="46" fillId="0" borderId="0" xfId="0" applyFont="1" applyAlignment="1">
      <alignment vertical="center" wrapText="1"/>
    </xf>
    <xf numFmtId="0" fontId="45" fillId="2" borderId="0" xfId="0" applyFont="1" applyFill="1" applyAlignment="1">
      <alignment horizontal="center" vertical="center"/>
    </xf>
    <xf numFmtId="0" fontId="46" fillId="3" borderId="0" xfId="0" applyFont="1" applyFill="1"/>
    <xf numFmtId="0" fontId="42" fillId="0" borderId="37" xfId="0" applyFont="1" applyBorder="1"/>
    <xf numFmtId="0" fontId="27" fillId="0" borderId="18" xfId="0" applyFont="1" applyBorder="1"/>
    <xf numFmtId="0" fontId="27" fillId="0" borderId="19" xfId="0" applyFont="1" applyBorder="1"/>
    <xf numFmtId="0" fontId="27" fillId="0" borderId="20" xfId="0" applyFont="1" applyBorder="1"/>
    <xf numFmtId="0" fontId="2" fillId="0" borderId="0" xfId="0" applyFont="1"/>
    <xf numFmtId="0" fontId="47" fillId="0" borderId="0" xfId="0" applyFont="1"/>
    <xf numFmtId="0" fontId="27" fillId="0" borderId="21" xfId="0" applyFont="1" applyBorder="1" applyAlignment="1">
      <alignment horizontal="left"/>
    </xf>
    <xf numFmtId="0" fontId="27" fillId="0" borderId="0" xfId="0" applyFont="1" applyAlignment="1">
      <alignment horizontal="left"/>
    </xf>
    <xf numFmtId="0" fontId="48" fillId="0" borderId="31" xfId="0" applyFont="1" applyBorder="1"/>
    <xf numFmtId="0" fontId="49" fillId="0" borderId="32" xfId="0" applyFont="1" applyBorder="1"/>
    <xf numFmtId="0" fontId="48" fillId="0" borderId="32" xfId="0" applyFont="1" applyBorder="1" applyAlignment="1">
      <alignment horizontal="center"/>
    </xf>
    <xf numFmtId="0" fontId="48" fillId="0" borderId="33" xfId="0" applyFont="1" applyBorder="1" applyAlignment="1">
      <alignment horizontal="center"/>
    </xf>
    <xf numFmtId="0" fontId="23" fillId="0" borderId="0" xfId="0" applyFont="1"/>
    <xf numFmtId="0" fontId="50" fillId="0" borderId="0" xfId="0" applyFont="1"/>
    <xf numFmtId="0" fontId="42" fillId="0" borderId="34" xfId="0" applyFont="1" applyBorder="1"/>
    <xf numFmtId="0" fontId="42" fillId="0" borderId="35" xfId="0" applyFont="1" applyBorder="1"/>
    <xf numFmtId="0" fontId="42" fillId="0" borderId="35" xfId="0" applyFont="1" applyBorder="1" applyAlignment="1">
      <alignment horizontal="center"/>
    </xf>
    <xf numFmtId="165" fontId="42" fillId="0" borderId="36" xfId="0" applyNumberFormat="1" applyFont="1" applyBorder="1" applyAlignment="1">
      <alignment horizontal="center" wrapText="1"/>
    </xf>
    <xf numFmtId="0" fontId="4" fillId="0" borderId="0" xfId="0" applyFont="1"/>
    <xf numFmtId="0" fontId="51" fillId="0" borderId="0" xfId="0" applyFont="1"/>
    <xf numFmtId="165" fontId="42" fillId="0" borderId="37" xfId="0" applyNumberFormat="1" applyFont="1" applyBorder="1" applyAlignment="1">
      <alignment horizontal="center"/>
    </xf>
    <xf numFmtId="165" fontId="42" fillId="0" borderId="38" xfId="0" applyNumberFormat="1" applyFont="1" applyBorder="1" applyAlignment="1">
      <alignment horizontal="center" wrapText="1"/>
    </xf>
    <xf numFmtId="165" fontId="42" fillId="0" borderId="38" xfId="0" applyNumberFormat="1" applyFont="1" applyBorder="1" applyAlignment="1">
      <alignment horizontal="center"/>
    </xf>
    <xf numFmtId="165" fontId="42" fillId="0" borderId="36" xfId="0" applyNumberFormat="1" applyFont="1" applyBorder="1" applyAlignment="1">
      <alignment horizontal="center"/>
    </xf>
    <xf numFmtId="0" fontId="42" fillId="0" borderId="39" xfId="0" applyFont="1" applyBorder="1"/>
    <xf numFmtId="165" fontId="42" fillId="0" borderId="39" xfId="0" applyNumberFormat="1" applyFont="1" applyBorder="1" applyAlignment="1">
      <alignment horizontal="center"/>
    </xf>
    <xf numFmtId="165" fontId="42" fillId="0" borderId="40" xfId="0" applyNumberFormat="1" applyFont="1" applyBorder="1" applyAlignment="1">
      <alignment horizontal="center"/>
    </xf>
    <xf numFmtId="0" fontId="25" fillId="2" borderId="41" xfId="0" applyFont="1" applyFill="1" applyBorder="1" applyAlignment="1">
      <alignment vertical="center"/>
    </xf>
    <xf numFmtId="0" fontId="26" fillId="2" borderId="41" xfId="0" applyFont="1" applyFill="1" applyBorder="1" applyAlignment="1">
      <alignment vertical="center" wrapText="1"/>
    </xf>
    <xf numFmtId="0" fontId="25" fillId="2" borderId="42" xfId="0" applyFont="1" applyFill="1" applyBorder="1" applyAlignment="1">
      <alignment vertical="center"/>
    </xf>
    <xf numFmtId="0" fontId="52" fillId="0" borderId="0" xfId="2" applyFont="1" applyAlignment="1">
      <alignment vertical="center"/>
    </xf>
    <xf numFmtId="0" fontId="53" fillId="0" borderId="0" xfId="2" applyFont="1" applyAlignment="1">
      <alignment vertical="center"/>
    </xf>
    <xf numFmtId="0" fontId="54" fillId="0" borderId="0" xfId="2" applyFont="1" applyAlignment="1">
      <alignment vertical="center"/>
    </xf>
    <xf numFmtId="0" fontId="53" fillId="0" borderId="0" xfId="2" applyFont="1" applyAlignment="1">
      <alignment horizontal="left" vertical="center"/>
    </xf>
    <xf numFmtId="0" fontId="53" fillId="0" borderId="0" xfId="2" applyFont="1" applyAlignment="1">
      <alignment horizontal="center" vertical="center"/>
    </xf>
    <xf numFmtId="0" fontId="55" fillId="5" borderId="9" xfId="2" applyFont="1" applyFill="1" applyBorder="1" applyAlignment="1">
      <alignment horizontal="center" vertical="center" wrapText="1"/>
    </xf>
    <xf numFmtId="0" fontId="56" fillId="0" borderId="0" xfId="2" applyFont="1" applyAlignment="1">
      <alignment vertical="center"/>
    </xf>
    <xf numFmtId="0" fontId="55" fillId="5" borderId="9" xfId="2" applyFont="1" applyFill="1" applyBorder="1" applyAlignment="1">
      <alignment horizontal="center" vertical="center"/>
    </xf>
    <xf numFmtId="0" fontId="56" fillId="0" borderId="9" xfId="2" applyFont="1" applyBorder="1" applyAlignment="1">
      <alignment horizontal="center" vertical="center" wrapText="1"/>
    </xf>
    <xf numFmtId="0" fontId="57" fillId="0" borderId="9" xfId="2" applyFont="1" applyBorder="1" applyAlignment="1">
      <alignment horizontal="center" vertical="center" wrapText="1"/>
    </xf>
    <xf numFmtId="0" fontId="55" fillId="0" borderId="0" xfId="2" applyFont="1" applyAlignment="1">
      <alignment vertical="center"/>
    </xf>
    <xf numFmtId="1" fontId="55" fillId="0" borderId="9" xfId="2" applyNumberFormat="1" applyFont="1" applyBorder="1" applyAlignment="1">
      <alignment horizontal="center" vertical="center" wrapText="1"/>
    </xf>
    <xf numFmtId="0" fontId="34" fillId="0" borderId="0" xfId="2" applyFont="1" applyAlignment="1">
      <alignment horizontal="center" vertical="center"/>
    </xf>
    <xf numFmtId="0" fontId="34" fillId="0" borderId="0" xfId="2" applyFont="1" applyAlignment="1">
      <alignment vertical="center"/>
    </xf>
    <xf numFmtId="0" fontId="27" fillId="5" borderId="15" xfId="0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vertical="center"/>
    </xf>
    <xf numFmtId="0" fontId="27" fillId="5" borderId="13" xfId="0" applyFont="1" applyFill="1" applyBorder="1" applyAlignment="1">
      <alignment horizontal="center" vertical="center" wrapText="1"/>
    </xf>
    <xf numFmtId="1" fontId="36" fillId="12" borderId="0" xfId="0" applyNumberFormat="1" applyFont="1" applyFill="1" applyAlignment="1">
      <alignment horizontal="center" vertical="center"/>
    </xf>
    <xf numFmtId="0" fontId="59" fillId="2" borderId="0" xfId="0" applyFont="1" applyFill="1" applyAlignment="1">
      <alignment vertical="center"/>
    </xf>
    <xf numFmtId="0" fontId="60" fillId="2" borderId="0" xfId="0" applyFont="1" applyFill="1" applyAlignment="1">
      <alignment horizontal="left" vertical="center"/>
    </xf>
    <xf numFmtId="0" fontId="60" fillId="2" borderId="0" xfId="0" applyFont="1" applyFill="1" applyAlignment="1">
      <alignment vertical="center"/>
    </xf>
    <xf numFmtId="0" fontId="60" fillId="2" borderId="0" xfId="0" applyFont="1" applyFill="1" applyAlignment="1">
      <alignment vertical="center" wrapText="1"/>
    </xf>
    <xf numFmtId="0" fontId="58" fillId="13" borderId="9" xfId="2" applyFont="1" applyFill="1" applyBorder="1" applyAlignment="1">
      <alignment horizontal="center" vertical="center" wrapText="1"/>
    </xf>
    <xf numFmtId="0" fontId="61" fillId="3" borderId="0" xfId="0" applyFont="1" applyFill="1" applyAlignment="1">
      <alignment vertical="center"/>
    </xf>
    <xf numFmtId="0" fontId="62" fillId="2" borderId="2" xfId="0" applyFont="1" applyFill="1" applyBorder="1" applyAlignment="1">
      <alignment horizontal="left" vertical="center"/>
    </xf>
    <xf numFmtId="0" fontId="62" fillId="2" borderId="2" xfId="0" applyFont="1" applyFill="1" applyBorder="1" applyAlignment="1">
      <alignment horizontal="center" vertical="center"/>
    </xf>
    <xf numFmtId="0" fontId="61" fillId="2" borderId="0" xfId="0" applyFont="1" applyFill="1" applyAlignment="1">
      <alignment vertical="center"/>
    </xf>
    <xf numFmtId="0" fontId="26" fillId="14" borderId="3" xfId="0" applyFont="1" applyFill="1" applyBorder="1" applyAlignment="1">
      <alignment horizontal="center" vertical="center"/>
    </xf>
    <xf numFmtId="1" fontId="26" fillId="14" borderId="3" xfId="0" applyNumberFormat="1" applyFont="1" applyFill="1" applyBorder="1" applyAlignment="1">
      <alignment vertical="center"/>
    </xf>
    <xf numFmtId="0" fontId="31" fillId="2" borderId="5" xfId="0" applyFont="1" applyFill="1" applyBorder="1" applyAlignment="1">
      <alignment horizontal="center" vertical="center"/>
    </xf>
    <xf numFmtId="0" fontId="31" fillId="2" borderId="9" xfId="0" applyFont="1" applyFill="1" applyBorder="1" applyAlignment="1">
      <alignment horizontal="center" vertical="center"/>
    </xf>
    <xf numFmtId="1" fontId="64" fillId="0" borderId="9" xfId="1" applyNumberFormat="1" applyFont="1" applyBorder="1" applyAlignment="1">
      <alignment horizontal="center" vertical="center" wrapText="1"/>
    </xf>
    <xf numFmtId="1" fontId="32" fillId="0" borderId="9" xfId="1" applyNumberFormat="1" applyFont="1" applyBorder="1" applyAlignment="1">
      <alignment horizontal="center" vertical="center" wrapText="1"/>
    </xf>
    <xf numFmtId="1" fontId="31" fillId="2" borderId="9" xfId="0" applyNumberFormat="1" applyFont="1" applyFill="1" applyBorder="1" applyAlignment="1">
      <alignment horizontal="center" vertical="center"/>
    </xf>
    <xf numFmtId="2" fontId="31" fillId="2" borderId="9" xfId="0" applyNumberFormat="1" applyFont="1" applyFill="1" applyBorder="1" applyAlignment="1">
      <alignment horizontal="center" vertical="center"/>
    </xf>
    <xf numFmtId="165" fontId="31" fillId="2" borderId="9" xfId="0" applyNumberFormat="1" applyFont="1" applyFill="1" applyBorder="1" applyAlignment="1">
      <alignment horizontal="center" vertical="center"/>
    </xf>
    <xf numFmtId="1" fontId="32" fillId="2" borderId="8" xfId="0" applyNumberFormat="1" applyFont="1" applyFill="1" applyBorder="1" applyAlignment="1">
      <alignment horizontal="center" vertical="center"/>
    </xf>
    <xf numFmtId="0" fontId="31" fillId="2" borderId="0" xfId="0" applyFont="1" applyFill="1" applyAlignment="1">
      <alignment horizontal="left" vertical="center"/>
    </xf>
    <xf numFmtId="2" fontId="31" fillId="2" borderId="0" xfId="0" applyNumberFormat="1" applyFont="1" applyFill="1" applyAlignment="1">
      <alignment horizontal="center" vertical="center"/>
    </xf>
    <xf numFmtId="0" fontId="65" fillId="2" borderId="0" xfId="0" applyFont="1" applyFill="1" applyAlignment="1">
      <alignment horizontal="left" vertical="center"/>
    </xf>
    <xf numFmtId="0" fontId="32" fillId="0" borderId="9" xfId="0" applyFont="1" applyBorder="1" applyAlignment="1">
      <alignment horizontal="center" vertical="center"/>
    </xf>
    <xf numFmtId="1" fontId="31" fillId="2" borderId="10" xfId="0" applyNumberFormat="1" applyFont="1" applyFill="1" applyBorder="1" applyAlignment="1">
      <alignment vertical="center" wrapText="1"/>
    </xf>
    <xf numFmtId="0" fontId="32" fillId="0" borderId="6" xfId="0" quotePrefix="1" applyFont="1" applyBorder="1" applyAlignment="1">
      <alignment horizontal="center" vertical="center"/>
    </xf>
    <xf numFmtId="0" fontId="31" fillId="2" borderId="0" xfId="0" quotePrefix="1" applyFont="1" applyFill="1" applyAlignment="1">
      <alignment horizontal="left" vertical="center"/>
    </xf>
    <xf numFmtId="0" fontId="66" fillId="0" borderId="0" xfId="0" applyFont="1" applyAlignment="1">
      <alignment vertical="center"/>
    </xf>
    <xf numFmtId="0" fontId="66" fillId="0" borderId="0" xfId="0" applyFont="1" applyAlignment="1">
      <alignment vertical="center" wrapText="1"/>
    </xf>
    <xf numFmtId="0" fontId="31" fillId="2" borderId="43" xfId="0" applyFont="1" applyFill="1" applyBorder="1" applyAlignment="1">
      <alignment horizontal="center" vertical="center" wrapText="1"/>
    </xf>
    <xf numFmtId="0" fontId="31" fillId="2" borderId="43" xfId="0" applyFont="1" applyFill="1" applyBorder="1" applyAlignment="1">
      <alignment horizontal="center" vertical="center"/>
    </xf>
    <xf numFmtId="1" fontId="31" fillId="2" borderId="43" xfId="0" applyNumberFormat="1" applyFont="1" applyFill="1" applyBorder="1" applyAlignment="1">
      <alignment horizontal="center" vertical="center" wrapText="1"/>
    </xf>
    <xf numFmtId="165" fontId="31" fillId="2" borderId="43" xfId="0" applyNumberFormat="1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 wrapText="1"/>
    </xf>
    <xf numFmtId="1" fontId="26" fillId="14" borderId="3" xfId="0" applyNumberFormat="1" applyFont="1" applyFill="1" applyBorder="1" applyAlignment="1">
      <alignment horizontal="left" vertical="center"/>
    </xf>
    <xf numFmtId="0" fontId="31" fillId="2" borderId="8" xfId="0" applyFont="1" applyFill="1" applyBorder="1" applyAlignment="1">
      <alignment vertical="center"/>
    </xf>
    <xf numFmtId="1" fontId="32" fillId="2" borderId="0" xfId="0" applyNumberFormat="1" applyFont="1" applyFill="1" applyAlignment="1">
      <alignment horizontal="center" vertical="center"/>
    </xf>
    <xf numFmtId="0" fontId="65" fillId="2" borderId="0" xfId="0" quotePrefix="1" applyFont="1" applyFill="1" applyAlignment="1">
      <alignment horizontal="left" vertical="center"/>
    </xf>
    <xf numFmtId="0" fontId="28" fillId="0" borderId="0" xfId="0" applyFont="1" applyAlignment="1">
      <alignment horizontal="center" vertical="center"/>
    </xf>
    <xf numFmtId="0" fontId="28" fillId="0" borderId="0" xfId="0" quotePrefix="1" applyFont="1" applyAlignment="1">
      <alignment horizontal="center" vertical="center"/>
    </xf>
    <xf numFmtId="0" fontId="62" fillId="2" borderId="0" xfId="0" applyFont="1" applyFill="1" applyAlignment="1">
      <alignment horizontal="center" vertical="center"/>
    </xf>
    <xf numFmtId="3" fontId="26" fillId="2" borderId="0" xfId="0" applyNumberFormat="1" applyFont="1" applyFill="1" applyAlignment="1">
      <alignment horizontal="center" vertical="center"/>
    </xf>
    <xf numFmtId="1" fontId="26" fillId="14" borderId="0" xfId="0" applyNumberFormat="1" applyFont="1" applyFill="1" applyAlignment="1">
      <alignment horizontal="center" vertical="center"/>
    </xf>
    <xf numFmtId="3" fontId="38" fillId="2" borderId="0" xfId="0" applyNumberFormat="1" applyFont="1" applyFill="1" applyAlignment="1">
      <alignment horizontal="center" vertical="center"/>
    </xf>
    <xf numFmtId="0" fontId="27" fillId="5" borderId="0" xfId="0" applyFont="1" applyFill="1" applyAlignment="1">
      <alignment horizontal="center" vertical="center" wrapText="1"/>
    </xf>
    <xf numFmtId="0" fontId="63" fillId="0" borderId="0" xfId="0" applyFont="1" applyAlignment="1">
      <alignment horizontal="center" vertical="center" wrapText="1"/>
    </xf>
    <xf numFmtId="0" fontId="31" fillId="10" borderId="0" xfId="0" applyFont="1" applyFill="1" applyAlignment="1">
      <alignment vertical="center"/>
    </xf>
    <xf numFmtId="1" fontId="31" fillId="2" borderId="0" xfId="0" applyNumberFormat="1" applyFont="1" applyFill="1" applyAlignment="1">
      <alignment vertical="center"/>
    </xf>
    <xf numFmtId="0" fontId="69" fillId="0" borderId="0" xfId="0" applyFont="1" applyAlignment="1">
      <alignment vertical="center"/>
    </xf>
    <xf numFmtId="165" fontId="31" fillId="0" borderId="43" xfId="0" applyNumberFormat="1" applyFont="1" applyBorder="1" applyAlignment="1">
      <alignment horizontal="center" vertical="center"/>
    </xf>
    <xf numFmtId="1" fontId="31" fillId="0" borderId="43" xfId="0" applyNumberFormat="1" applyFont="1" applyBorder="1" applyAlignment="1">
      <alignment horizontal="center" vertical="center"/>
    </xf>
    <xf numFmtId="1" fontId="68" fillId="2" borderId="43" xfId="0" applyNumberFormat="1" applyFont="1" applyFill="1" applyBorder="1" applyAlignment="1">
      <alignment horizontal="center" vertical="center" wrapText="1"/>
    </xf>
    <xf numFmtId="1" fontId="55" fillId="5" borderId="9" xfId="2" applyNumberFormat="1" applyFont="1" applyFill="1" applyBorder="1" applyAlignment="1">
      <alignment horizontal="center" vertical="center" wrapText="1"/>
    </xf>
    <xf numFmtId="0" fontId="32" fillId="0" borderId="9" xfId="0" applyFont="1" applyBorder="1" applyAlignment="1">
      <alignment vertical="center"/>
    </xf>
    <xf numFmtId="1" fontId="31" fillId="2" borderId="9" xfId="0" applyNumberFormat="1" applyFont="1" applyFill="1" applyBorder="1" applyAlignment="1">
      <alignment vertical="center" wrapText="1"/>
    </xf>
    <xf numFmtId="0" fontId="45" fillId="2" borderId="9" xfId="0" quotePrefix="1" applyFont="1" applyFill="1" applyBorder="1" applyAlignment="1">
      <alignment vertical="center" wrapText="1"/>
    </xf>
    <xf numFmtId="0" fontId="31" fillId="9" borderId="0" xfId="0" applyFont="1" applyFill="1" applyAlignment="1">
      <alignment horizontal="left" vertical="center" wrapText="1"/>
    </xf>
    <xf numFmtId="12" fontId="68" fillId="0" borderId="0" xfId="0" quotePrefix="1" applyNumberFormat="1" applyFont="1" applyAlignment="1">
      <alignment horizontal="center" vertical="center" wrapText="1"/>
    </xf>
    <xf numFmtId="1" fontId="64" fillId="0" borderId="0" xfId="1" applyNumberFormat="1" applyFont="1" applyAlignment="1">
      <alignment horizontal="center" vertical="center" wrapText="1"/>
    </xf>
    <xf numFmtId="1" fontId="32" fillId="0" borderId="0" xfId="1" applyNumberFormat="1" applyFont="1" applyAlignment="1">
      <alignment horizontal="center" vertical="center" wrapText="1"/>
    </xf>
    <xf numFmtId="1" fontId="31" fillId="2" borderId="0" xfId="0" applyNumberFormat="1" applyFont="1" applyFill="1" applyAlignment="1">
      <alignment horizontal="center" vertical="center" wrapText="1"/>
    </xf>
    <xf numFmtId="1" fontId="31" fillId="2" borderId="0" xfId="0" applyNumberFormat="1" applyFont="1" applyFill="1" applyAlignment="1">
      <alignment horizontal="center" vertical="center"/>
    </xf>
    <xf numFmtId="0" fontId="70" fillId="2" borderId="0" xfId="0" quotePrefix="1" applyFont="1" applyFill="1" applyAlignment="1">
      <alignment horizontal="left" vertical="center"/>
    </xf>
    <xf numFmtId="0" fontId="73" fillId="0" borderId="0" xfId="61" applyFont="1" applyAlignment="1">
      <alignment horizontal="left" vertical="center"/>
    </xf>
    <xf numFmtId="0" fontId="74" fillId="0" borderId="0" xfId="61" applyFont="1" applyAlignment="1">
      <alignment horizontal="left" vertical="center"/>
    </xf>
    <xf numFmtId="0" fontId="75" fillId="0" borderId="0" xfId="61" applyFont="1" applyAlignment="1">
      <alignment vertical="center" wrapText="1"/>
    </xf>
    <xf numFmtId="0" fontId="77" fillId="0" borderId="9" xfId="61" applyFont="1" applyBorder="1" applyAlignment="1">
      <alignment horizontal="center" vertical="center" wrapText="1"/>
    </xf>
    <xf numFmtId="0" fontId="78" fillId="0" borderId="9" xfId="61" applyFont="1" applyBorder="1" applyAlignment="1">
      <alignment horizontal="center" vertical="center" wrapText="1"/>
    </xf>
    <xf numFmtId="0" fontId="78" fillId="0" borderId="0" xfId="61" applyFont="1" applyAlignment="1">
      <alignment horizontal="center" vertical="center"/>
    </xf>
    <xf numFmtId="0" fontId="31" fillId="0" borderId="9" xfId="61" applyFont="1" applyBorder="1" applyAlignment="1">
      <alignment horizontal="left" vertical="center" wrapText="1"/>
    </xf>
    <xf numFmtId="0" fontId="79" fillId="0" borderId="9" xfId="62" applyFont="1" applyBorder="1" applyAlignment="1">
      <alignment horizontal="left" vertical="center" wrapText="1"/>
    </xf>
    <xf numFmtId="0" fontId="80" fillId="0" borderId="0" xfId="61" applyFont="1" applyAlignment="1">
      <alignment horizontal="left" vertical="center"/>
    </xf>
    <xf numFmtId="0" fontId="81" fillId="0" borderId="9" xfId="61" applyFont="1" applyBorder="1" applyAlignment="1">
      <alignment horizontal="left" vertical="center" wrapText="1"/>
    </xf>
    <xf numFmtId="0" fontId="67" fillId="0" borderId="0" xfId="61" applyAlignment="1">
      <alignment horizontal="left" vertical="top"/>
    </xf>
    <xf numFmtId="0" fontId="82" fillId="2" borderId="2" xfId="0" applyFont="1" applyFill="1" applyBorder="1" applyAlignment="1">
      <alignment horizontal="left" vertical="center"/>
    </xf>
    <xf numFmtId="0" fontId="83" fillId="14" borderId="3" xfId="0" applyFont="1" applyFill="1" applyBorder="1" applyAlignment="1">
      <alignment horizontal="center" vertical="center"/>
    </xf>
    <xf numFmtId="0" fontId="34" fillId="2" borderId="9" xfId="0" applyFont="1" applyFill="1" applyBorder="1" applyAlignment="1">
      <alignment horizontal="center" vertical="center"/>
    </xf>
    <xf numFmtId="1" fontId="84" fillId="0" borderId="9" xfId="1" applyNumberFormat="1" applyFont="1" applyBorder="1" applyAlignment="1">
      <alignment horizontal="center" vertical="center" wrapText="1"/>
    </xf>
    <xf numFmtId="1" fontId="68" fillId="2" borderId="9" xfId="0" applyNumberFormat="1" applyFont="1" applyFill="1" applyBorder="1" applyAlignment="1">
      <alignment horizontal="center" vertical="center"/>
    </xf>
    <xf numFmtId="165" fontId="31" fillId="2" borderId="9" xfId="0" applyNumberFormat="1" applyFont="1" applyFill="1" applyBorder="1" applyAlignment="1">
      <alignment horizontal="center" vertical="center" wrapText="1"/>
    </xf>
    <xf numFmtId="1" fontId="31" fillId="2" borderId="8" xfId="0" applyNumberFormat="1" applyFont="1" applyFill="1" applyBorder="1" applyAlignment="1">
      <alignment vertical="center" wrapText="1"/>
    </xf>
    <xf numFmtId="0" fontId="76" fillId="0" borderId="0" xfId="61" applyFont="1" applyAlignment="1">
      <alignment horizontal="center" vertical="center" wrapText="1"/>
    </xf>
    <xf numFmtId="0" fontId="67" fillId="0" borderId="0" xfId="61" applyAlignment="1">
      <alignment horizontal="center" vertical="top"/>
    </xf>
    <xf numFmtId="0" fontId="85" fillId="0" borderId="0" xfId="61" applyFont="1" applyAlignment="1">
      <alignment vertical="center" wrapText="1"/>
    </xf>
    <xf numFmtId="0" fontId="31" fillId="0" borderId="9" xfId="61" applyFont="1" applyBorder="1" applyAlignment="1">
      <alignment horizontal="left" vertical="top" wrapText="1"/>
    </xf>
    <xf numFmtId="0" fontId="79" fillId="0" borderId="9" xfId="62" applyFont="1" applyBorder="1" applyAlignment="1">
      <alignment horizontal="left" vertical="top" wrapText="1"/>
    </xf>
    <xf numFmtId="0" fontId="80" fillId="0" borderId="0" xfId="61" applyFont="1" applyAlignment="1">
      <alignment horizontal="left" vertical="top"/>
    </xf>
    <xf numFmtId="0" fontId="86" fillId="0" borderId="9" xfId="0" applyFont="1" applyBorder="1" applyAlignment="1">
      <alignment horizontal="center" vertical="top" wrapText="1"/>
    </xf>
    <xf numFmtId="0" fontId="86" fillId="15" borderId="9" xfId="0" applyFont="1" applyFill="1" applyBorder="1" applyAlignment="1">
      <alignment horizontal="center" vertical="top" wrapText="1"/>
    </xf>
    <xf numFmtId="0" fontId="56" fillId="0" borderId="6" xfId="2" applyFont="1" applyBorder="1" applyAlignment="1">
      <alignment horizontal="center" vertical="center" wrapText="1"/>
    </xf>
    <xf numFmtId="0" fontId="56" fillId="0" borderId="9" xfId="2" quotePrefix="1" applyFont="1" applyBorder="1" applyAlignment="1">
      <alignment horizontal="center" vertical="center" wrapText="1"/>
    </xf>
    <xf numFmtId="0" fontId="87" fillId="5" borderId="46" xfId="0" applyFont="1" applyFill="1" applyBorder="1" applyAlignment="1">
      <alignment horizontal="center" vertical="center" wrapText="1"/>
    </xf>
    <xf numFmtId="0" fontId="32" fillId="0" borderId="9" xfId="0" quotePrefix="1" applyFont="1" applyBorder="1" applyAlignment="1">
      <alignment horizontal="center" vertical="center"/>
    </xf>
    <xf numFmtId="12" fontId="71" fillId="0" borderId="9" xfId="0" quotePrefix="1" applyNumberFormat="1" applyFont="1" applyBorder="1" applyAlignment="1">
      <alignment vertical="center" wrapText="1"/>
    </xf>
    <xf numFmtId="4" fontId="68" fillId="2" borderId="9" xfId="0" applyNumberFormat="1" applyFont="1" applyFill="1" applyBorder="1" applyAlignment="1">
      <alignment horizontal="center" vertical="center"/>
    </xf>
    <xf numFmtId="0" fontId="86" fillId="0" borderId="9" xfId="0" applyFont="1" applyBorder="1" applyAlignment="1">
      <alignment horizontal="center" vertical="center" wrapText="1"/>
    </xf>
    <xf numFmtId="2" fontId="31" fillId="3" borderId="9" xfId="0" applyNumberFormat="1" applyFont="1" applyFill="1" applyBorder="1" applyAlignment="1">
      <alignment horizontal="center" vertical="center"/>
    </xf>
    <xf numFmtId="0" fontId="31" fillId="3" borderId="9" xfId="0" applyFont="1" applyFill="1" applyBorder="1" applyAlignment="1">
      <alignment horizontal="center" vertical="center"/>
    </xf>
    <xf numFmtId="0" fontId="32" fillId="3" borderId="9" xfId="0" applyFont="1" applyFill="1" applyBorder="1" applyAlignment="1">
      <alignment horizontal="center" vertical="center"/>
    </xf>
    <xf numFmtId="12" fontId="31" fillId="0" borderId="9" xfId="0" quotePrefix="1" applyNumberFormat="1" applyFont="1" applyBorder="1" applyAlignment="1">
      <alignment vertical="center" wrapText="1"/>
    </xf>
    <xf numFmtId="12" fontId="71" fillId="0" borderId="9" xfId="0" quotePrefix="1" applyNumberFormat="1" applyFont="1" applyBorder="1" applyAlignment="1">
      <alignment horizontal="center" vertical="center" wrapText="1"/>
    </xf>
    <xf numFmtId="0" fontId="88" fillId="0" borderId="9" xfId="2" applyFont="1" applyBorder="1" applyAlignment="1">
      <alignment horizontal="center" vertical="center" wrapText="1"/>
    </xf>
    <xf numFmtId="0" fontId="55" fillId="2" borderId="0" xfId="0" applyFont="1" applyFill="1" applyAlignment="1">
      <alignment horizontal="center" vertical="center"/>
    </xf>
    <xf numFmtId="0" fontId="89" fillId="2" borderId="2" xfId="0" applyFont="1" applyFill="1" applyBorder="1" applyAlignment="1">
      <alignment horizontal="center" vertical="center"/>
    </xf>
    <xf numFmtId="0" fontId="90" fillId="3" borderId="0" xfId="0" applyFont="1" applyFill="1" applyAlignment="1">
      <alignment vertical="center"/>
    </xf>
    <xf numFmtId="0" fontId="55" fillId="4" borderId="2" xfId="0" quotePrefix="1" applyFont="1" applyFill="1" applyBorder="1" applyAlignment="1">
      <alignment horizontal="center" vertical="center"/>
    </xf>
    <xf numFmtId="0" fontId="90" fillId="2" borderId="2" xfId="0" applyFont="1" applyFill="1" applyBorder="1" applyAlignment="1">
      <alignment horizontal="center" vertical="center"/>
    </xf>
    <xf numFmtId="0" fontId="90" fillId="2" borderId="2" xfId="0" applyFont="1" applyFill="1" applyBorder="1" applyAlignment="1">
      <alignment horizontal="left" vertical="center"/>
    </xf>
    <xf numFmtId="0" fontId="89" fillId="2" borderId="2" xfId="0" applyFont="1" applyFill="1" applyBorder="1" applyAlignment="1">
      <alignment horizontal="left" vertical="center"/>
    </xf>
    <xf numFmtId="0" fontId="55" fillId="2" borderId="3" xfId="0" applyFont="1" applyFill="1" applyBorder="1" applyAlignment="1">
      <alignment horizontal="left" vertical="center"/>
    </xf>
    <xf numFmtId="0" fontId="55" fillId="2" borderId="3" xfId="0" applyFont="1" applyFill="1" applyBorder="1" applyAlignment="1">
      <alignment vertical="center"/>
    </xf>
    <xf numFmtId="0" fontId="55" fillId="2" borderId="3" xfId="0" applyFont="1" applyFill="1" applyBorder="1" applyAlignment="1">
      <alignment horizontal="center" vertical="center"/>
    </xf>
    <xf numFmtId="3" fontId="55" fillId="2" borderId="3" xfId="0" applyNumberFormat="1" applyFont="1" applyFill="1" applyBorder="1" applyAlignment="1">
      <alignment horizontal="center" vertical="center"/>
    </xf>
    <xf numFmtId="0" fontId="55" fillId="14" borderId="3" xfId="0" applyFont="1" applyFill="1" applyBorder="1" applyAlignment="1">
      <alignment horizontal="center" vertical="center"/>
    </xf>
    <xf numFmtId="0" fontId="55" fillId="14" borderId="3" xfId="0" applyFont="1" applyFill="1" applyBorder="1" applyAlignment="1">
      <alignment horizontal="left" vertical="center"/>
    </xf>
    <xf numFmtId="1" fontId="55" fillId="14" borderId="3" xfId="0" applyNumberFormat="1" applyFont="1" applyFill="1" applyBorder="1" applyAlignment="1">
      <alignment horizontal="left" vertical="center"/>
    </xf>
    <xf numFmtId="1" fontId="55" fillId="14" borderId="3" xfId="0" applyNumberFormat="1" applyFont="1" applyFill="1" applyBorder="1" applyAlignment="1">
      <alignment vertical="center"/>
    </xf>
    <xf numFmtId="1" fontId="55" fillId="14" borderId="3" xfId="0" applyNumberFormat="1" applyFont="1" applyFill="1" applyBorder="1" applyAlignment="1">
      <alignment horizontal="center" vertical="center"/>
    </xf>
    <xf numFmtId="0" fontId="55" fillId="3" borderId="0" xfId="0" applyFont="1" applyFill="1" applyAlignment="1">
      <alignment horizontal="left" vertical="center"/>
    </xf>
    <xf numFmtId="0" fontId="55" fillId="2" borderId="0" xfId="0" applyFont="1" applyFill="1" applyAlignment="1">
      <alignment horizontal="right" vertical="center"/>
    </xf>
    <xf numFmtId="0" fontId="55" fillId="2" borderId="0" xfId="0" applyFont="1" applyFill="1" applyAlignment="1">
      <alignment horizontal="center" vertical="center" wrapText="1"/>
    </xf>
    <xf numFmtId="0" fontId="55" fillId="0" borderId="2" xfId="0" applyFont="1" applyBorder="1" applyAlignment="1">
      <alignment horizontal="right" vertical="center"/>
    </xf>
    <xf numFmtId="0" fontId="89" fillId="2" borderId="2" xfId="0" applyFont="1" applyFill="1" applyBorder="1" applyAlignment="1">
      <alignment horizontal="right" vertical="center"/>
    </xf>
    <xf numFmtId="0" fontId="55" fillId="2" borderId="2" xfId="0" applyFont="1" applyFill="1" applyBorder="1" applyAlignment="1">
      <alignment horizontal="right" vertical="center"/>
    </xf>
    <xf numFmtId="0" fontId="55" fillId="12" borderId="0" xfId="0" applyFont="1" applyFill="1" applyAlignment="1">
      <alignment horizontal="left" vertical="center"/>
    </xf>
    <xf numFmtId="0" fontId="55" fillId="12" borderId="0" xfId="0" applyFont="1" applyFill="1" applyAlignment="1">
      <alignment horizontal="center" vertical="center"/>
    </xf>
    <xf numFmtId="1" fontId="55" fillId="12" borderId="0" xfId="0" applyNumberFormat="1" applyFont="1" applyFill="1" applyAlignment="1">
      <alignment horizontal="right" vertical="center"/>
    </xf>
    <xf numFmtId="1" fontId="55" fillId="12" borderId="0" xfId="0" applyNumberFormat="1" applyFont="1" applyFill="1" applyAlignment="1">
      <alignment horizontal="center" vertical="center"/>
    </xf>
    <xf numFmtId="165" fontId="31" fillId="0" borderId="9" xfId="0" applyNumberFormat="1" applyFont="1" applyBorder="1" applyAlignment="1">
      <alignment horizontal="center" vertical="center"/>
    </xf>
    <xf numFmtId="1" fontId="31" fillId="0" borderId="9" xfId="0" applyNumberFormat="1" applyFont="1" applyBorder="1" applyAlignment="1">
      <alignment horizontal="center" vertical="center"/>
    </xf>
    <xf numFmtId="0" fontId="31" fillId="2" borderId="8" xfId="0" quotePrefix="1" applyFont="1" applyFill="1" applyBorder="1" applyAlignment="1">
      <alignment vertical="center"/>
    </xf>
    <xf numFmtId="0" fontId="92" fillId="0" borderId="0" xfId="61" applyFont="1" applyAlignment="1">
      <alignment vertical="center" wrapText="1"/>
    </xf>
    <xf numFmtId="0" fontId="74" fillId="0" borderId="0" xfId="61" applyFont="1" applyAlignment="1">
      <alignment horizontal="left" vertical="center" wrapText="1"/>
    </xf>
    <xf numFmtId="0" fontId="80" fillId="0" borderId="9" xfId="61" applyFont="1" applyBorder="1" applyAlignment="1">
      <alignment horizontal="left" vertical="center"/>
    </xf>
    <xf numFmtId="0" fontId="80" fillId="0" borderId="9" xfId="61" applyFont="1" applyBorder="1" applyAlignment="1">
      <alignment horizontal="left" vertical="center" wrapText="1"/>
    </xf>
    <xf numFmtId="0" fontId="67" fillId="0" borderId="0" xfId="61" applyAlignment="1">
      <alignment horizontal="left" vertical="top" wrapText="1"/>
    </xf>
    <xf numFmtId="0" fontId="42" fillId="0" borderId="0" xfId="59" applyFont="1"/>
    <xf numFmtId="0" fontId="1" fillId="0" borderId="0" xfId="64"/>
    <xf numFmtId="0" fontId="94" fillId="9" borderId="9" xfId="64" applyFont="1" applyFill="1" applyBorder="1" applyAlignment="1">
      <alignment vertical="center"/>
    </xf>
    <xf numFmtId="0" fontId="95" fillId="0" borderId="9" xfId="64" applyFont="1" applyBorder="1" applyAlignment="1">
      <alignment horizontal="center"/>
    </xf>
    <xf numFmtId="0" fontId="95" fillId="0" borderId="9" xfId="64" quotePrefix="1" applyFont="1" applyBorder="1" applyAlignment="1">
      <alignment horizontal="center"/>
    </xf>
    <xf numFmtId="16" fontId="95" fillId="0" borderId="9" xfId="64" quotePrefix="1" applyNumberFormat="1" applyFont="1" applyBorder="1" applyAlignment="1">
      <alignment horizontal="center"/>
    </xf>
    <xf numFmtId="0" fontId="96" fillId="0" borderId="0" xfId="59" applyFont="1" applyAlignment="1">
      <alignment vertical="center"/>
    </xf>
    <xf numFmtId="0" fontId="96" fillId="5" borderId="48" xfId="59" applyFont="1" applyFill="1" applyBorder="1" applyAlignment="1">
      <alignment horizontal="left" vertical="center"/>
    </xf>
    <xf numFmtId="14" fontId="96" fillId="16" borderId="48" xfId="59" applyNumberFormat="1" applyFont="1" applyFill="1" applyBorder="1" applyAlignment="1">
      <alignment horizontal="center" vertical="center"/>
    </xf>
    <xf numFmtId="0" fontId="96" fillId="0" borderId="49" xfId="59" applyFont="1" applyBorder="1" applyAlignment="1">
      <alignment horizontal="center" vertical="center"/>
    </xf>
    <xf numFmtId="0" fontId="96" fillId="16" borderId="48" xfId="59" applyFont="1" applyFill="1" applyBorder="1" applyAlignment="1">
      <alignment horizontal="center" vertical="center"/>
    </xf>
    <xf numFmtId="0" fontId="96" fillId="16" borderId="48" xfId="59" applyFont="1" applyFill="1" applyBorder="1" applyAlignment="1">
      <alignment horizontal="left" vertical="center"/>
    </xf>
    <xf numFmtId="0" fontId="96" fillId="0" borderId="0" xfId="59" applyFont="1" applyAlignment="1">
      <alignment horizontal="left" vertical="center"/>
    </xf>
    <xf numFmtId="0" fontId="96" fillId="0" borderId="0" xfId="59" applyFont="1" applyAlignment="1">
      <alignment horizontal="center" vertical="center"/>
    </xf>
    <xf numFmtId="0" fontId="1" fillId="0" borderId="21" xfId="64" applyBorder="1"/>
    <xf numFmtId="0" fontId="42" fillId="0" borderId="19" xfId="59" applyFont="1" applyBorder="1"/>
    <xf numFmtId="0" fontId="43" fillId="5" borderId="48" xfId="59" applyFont="1" applyFill="1" applyBorder="1" applyAlignment="1">
      <alignment horizontal="center" vertical="center"/>
    </xf>
    <xf numFmtId="0" fontId="43" fillId="5" borderId="48" xfId="59" applyFont="1" applyFill="1" applyBorder="1" applyAlignment="1">
      <alignment horizontal="center" vertical="center" wrapText="1"/>
    </xf>
    <xf numFmtId="0" fontId="96" fillId="0" borderId="48" xfId="59" applyFont="1" applyBorder="1" applyAlignment="1">
      <alignment horizontal="center" vertical="center"/>
    </xf>
    <xf numFmtId="0" fontId="96" fillId="0" borderId="48" xfId="59" applyFont="1" applyBorder="1" applyAlignment="1">
      <alignment horizontal="center" vertical="center" wrapText="1"/>
    </xf>
    <xf numFmtId="0" fontId="96" fillId="0" borderId="0" xfId="59" applyFont="1" applyAlignment="1">
      <alignment horizontal="left" vertical="center" wrapText="1"/>
    </xf>
    <xf numFmtId="0" fontId="96" fillId="0" borderId="0" xfId="64" applyFont="1" applyAlignment="1">
      <alignment vertical="center"/>
    </xf>
    <xf numFmtId="0" fontId="96" fillId="0" borderId="0" xfId="59" applyFont="1" applyAlignment="1">
      <alignment horizontal="center" vertical="top"/>
    </xf>
    <xf numFmtId="0" fontId="42" fillId="0" borderId="0" xfId="59" applyFont="1" applyAlignment="1">
      <alignment vertical="center"/>
    </xf>
    <xf numFmtId="16" fontId="75" fillId="0" borderId="0" xfId="61" applyNumberFormat="1" applyFont="1" applyAlignment="1">
      <alignment vertical="center" wrapText="1"/>
    </xf>
    <xf numFmtId="0" fontId="78" fillId="17" borderId="9" xfId="61" applyFont="1" applyFill="1" applyBorder="1" applyAlignment="1">
      <alignment horizontal="center" vertical="center"/>
    </xf>
    <xf numFmtId="0" fontId="93" fillId="17" borderId="9" xfId="63" applyFont="1" applyFill="1" applyBorder="1" applyAlignment="1">
      <alignment horizontal="left" vertical="center"/>
    </xf>
    <xf numFmtId="0" fontId="93" fillId="17" borderId="9" xfId="63" applyFont="1" applyFill="1" applyBorder="1" applyAlignment="1">
      <alignment horizontal="center" vertical="center"/>
    </xf>
    <xf numFmtId="0" fontId="78" fillId="17" borderId="9" xfId="61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left" vertical="center" wrapText="1"/>
    </xf>
    <xf numFmtId="0" fontId="31" fillId="2" borderId="10" xfId="0" applyFont="1" applyFill="1" applyBorder="1" applyAlignment="1">
      <alignment horizontal="center" vertical="center" wrapText="1"/>
    </xf>
    <xf numFmtId="0" fontId="31" fillId="2" borderId="7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1" fontId="31" fillId="2" borderId="10" xfId="0" applyNumberFormat="1" applyFont="1" applyFill="1" applyBorder="1" applyAlignment="1">
      <alignment horizontal="center" vertical="center" wrapText="1"/>
    </xf>
    <xf numFmtId="1" fontId="31" fillId="2" borderId="8" xfId="0" applyNumberFormat="1" applyFont="1" applyFill="1" applyBorder="1" applyAlignment="1">
      <alignment horizontal="center" vertical="center" wrapText="1"/>
    </xf>
    <xf numFmtId="0" fontId="31" fillId="2" borderId="6" xfId="0" applyFont="1" applyFill="1" applyBorder="1" applyAlignment="1">
      <alignment horizontal="center" vertical="center" wrapText="1"/>
    </xf>
    <xf numFmtId="0" fontId="31" fillId="2" borderId="44" xfId="0" applyFont="1" applyFill="1" applyBorder="1" applyAlignment="1">
      <alignment horizontal="center" vertical="center" wrapText="1"/>
    </xf>
    <xf numFmtId="0" fontId="31" fillId="2" borderId="6" xfId="0" quotePrefix="1" applyFont="1" applyFill="1" applyBorder="1" applyAlignment="1">
      <alignment horizontal="center" vertical="center" wrapText="1"/>
    </xf>
    <xf numFmtId="1" fontId="87" fillId="2" borderId="10" xfId="0" applyNumberFormat="1" applyFont="1" applyFill="1" applyBorder="1" applyAlignment="1">
      <alignment horizontal="center" vertical="center" wrapText="1"/>
    </xf>
    <xf numFmtId="1" fontId="87" fillId="2" borderId="8" xfId="0" applyNumberFormat="1" applyFont="1" applyFill="1" applyBorder="1" applyAlignment="1">
      <alignment horizontal="center" vertical="center" wrapText="1"/>
    </xf>
    <xf numFmtId="0" fontId="27" fillId="5" borderId="11" xfId="0" applyFont="1" applyFill="1" applyBorder="1" applyAlignment="1">
      <alignment horizontal="center" vertical="center"/>
    </xf>
    <xf numFmtId="0" fontId="27" fillId="5" borderId="14" xfId="0" applyFont="1" applyFill="1" applyBorder="1" applyAlignment="1">
      <alignment horizontal="center" vertical="center"/>
    </xf>
    <xf numFmtId="0" fontId="27" fillId="5" borderId="12" xfId="0" applyFont="1" applyFill="1" applyBorder="1" applyAlignment="1">
      <alignment horizontal="center" vertical="center"/>
    </xf>
    <xf numFmtId="0" fontId="27" fillId="5" borderId="13" xfId="0" applyFont="1" applyFill="1" applyBorder="1" applyAlignment="1">
      <alignment horizontal="center" vertical="center" wrapText="1"/>
    </xf>
    <xf numFmtId="0" fontId="27" fillId="5" borderId="12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/>
    </xf>
    <xf numFmtId="0" fontId="72" fillId="2" borderId="0" xfId="0" quotePrefix="1" applyFont="1" applyFill="1" applyAlignment="1">
      <alignment horizontal="left" vertical="center" wrapText="1"/>
    </xf>
    <xf numFmtId="0" fontId="31" fillId="2" borderId="6" xfId="0" applyFont="1" applyFill="1" applyBorder="1" applyAlignment="1">
      <alignment horizontal="center" vertical="center"/>
    </xf>
    <xf numFmtId="0" fontId="31" fillId="2" borderId="43" xfId="0" applyFont="1" applyFill="1" applyBorder="1" applyAlignment="1">
      <alignment horizontal="center" vertical="center"/>
    </xf>
    <xf numFmtId="0" fontId="45" fillId="2" borderId="45" xfId="0" quotePrefix="1" applyFont="1" applyFill="1" applyBorder="1" applyAlignment="1">
      <alignment horizontal="center" vertical="center" wrapText="1"/>
    </xf>
    <xf numFmtId="0" fontId="45" fillId="2" borderId="24" xfId="0" quotePrefix="1" applyFont="1" applyFill="1" applyBorder="1" applyAlignment="1">
      <alignment horizontal="center" vertical="center" wrapText="1"/>
    </xf>
    <xf numFmtId="0" fontId="45" fillId="2" borderId="25" xfId="0" quotePrefix="1" applyFont="1" applyFill="1" applyBorder="1" applyAlignment="1">
      <alignment horizontal="center" vertical="center" wrapText="1"/>
    </xf>
    <xf numFmtId="0" fontId="32" fillId="3" borderId="10" xfId="0" applyFont="1" applyFill="1" applyBorder="1" applyAlignment="1">
      <alignment horizontal="center" vertical="center" wrapText="1"/>
    </xf>
    <xf numFmtId="0" fontId="32" fillId="3" borderId="7" xfId="0" applyFont="1" applyFill="1" applyBorder="1" applyAlignment="1">
      <alignment horizontal="center" vertical="center" wrapText="1"/>
    </xf>
    <xf numFmtId="0" fontId="32" fillId="3" borderId="24" xfId="0" applyFont="1" applyFill="1" applyBorder="1" applyAlignment="1">
      <alignment horizontal="center" vertical="center" wrapText="1"/>
    </xf>
    <xf numFmtId="0" fontId="32" fillId="3" borderId="25" xfId="0" applyFont="1" applyFill="1" applyBorder="1" applyAlignment="1">
      <alignment horizontal="center" vertical="center" wrapText="1"/>
    </xf>
    <xf numFmtId="0" fontId="31" fillId="9" borderId="10" xfId="0" applyFont="1" applyFill="1" applyBorder="1" applyAlignment="1">
      <alignment horizontal="left" vertical="center" wrapText="1"/>
    </xf>
    <xf numFmtId="0" fontId="31" fillId="9" borderId="8" xfId="0" applyFont="1" applyFill="1" applyBorder="1" applyAlignment="1">
      <alignment horizontal="left" vertical="center" wrapText="1"/>
    </xf>
    <xf numFmtId="12" fontId="68" fillId="0" borderId="10" xfId="0" quotePrefix="1" applyNumberFormat="1" applyFont="1" applyBorder="1" applyAlignment="1">
      <alignment horizontal="center" vertical="center" wrapText="1"/>
    </xf>
    <xf numFmtId="12" fontId="68" fillId="0" borderId="7" xfId="0" quotePrefix="1" applyNumberFormat="1" applyFont="1" applyBorder="1" applyAlignment="1">
      <alignment horizontal="center" vertical="center" wrapText="1"/>
    </xf>
    <xf numFmtId="12" fontId="68" fillId="0" borderId="8" xfId="0" quotePrefix="1" applyNumberFormat="1" applyFont="1" applyBorder="1" applyAlignment="1">
      <alignment horizontal="center" vertical="center" wrapText="1"/>
    </xf>
    <xf numFmtId="0" fontId="59" fillId="2" borderId="0" xfId="0" applyFont="1" applyFill="1" applyAlignment="1">
      <alignment horizontal="left" vertical="center"/>
    </xf>
    <xf numFmtId="0" fontId="91" fillId="3" borderId="0" xfId="0" applyFont="1" applyFill="1" applyAlignment="1">
      <alignment horizontal="left" vertical="center" wrapText="1"/>
    </xf>
    <xf numFmtId="0" fontId="54" fillId="9" borderId="10" xfId="0" applyFont="1" applyFill="1" applyBorder="1" applyAlignment="1">
      <alignment horizontal="left" vertical="center" wrapText="1"/>
    </xf>
    <xf numFmtId="0" fontId="54" fillId="9" borderId="8" xfId="0" applyFont="1" applyFill="1" applyBorder="1" applyAlignment="1">
      <alignment horizontal="left" vertical="center" wrapText="1"/>
    </xf>
    <xf numFmtId="0" fontId="32" fillId="2" borderId="10" xfId="0" quotePrefix="1" applyFont="1" applyFill="1" applyBorder="1" applyAlignment="1">
      <alignment horizontal="center" vertical="center" wrapText="1"/>
    </xf>
    <xf numFmtId="0" fontId="32" fillId="2" borderId="7" xfId="0" quotePrefix="1" applyFont="1" applyFill="1" applyBorder="1" applyAlignment="1">
      <alignment horizontal="center" vertical="center" wrapText="1"/>
    </xf>
    <xf numFmtId="0" fontId="32" fillId="2" borderId="8" xfId="0" quotePrefix="1" applyFont="1" applyFill="1" applyBorder="1" applyAlignment="1">
      <alignment horizontal="center" vertical="center" wrapText="1"/>
    </xf>
    <xf numFmtId="0" fontId="32" fillId="3" borderId="8" xfId="0" applyFont="1" applyFill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/>
    </xf>
    <xf numFmtId="0" fontId="32" fillId="0" borderId="7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1" fontId="31" fillId="2" borderId="7" xfId="0" applyNumberFormat="1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7" fillId="11" borderId="9" xfId="0" applyFont="1" applyFill="1" applyBorder="1" applyAlignment="1">
      <alignment horizontal="center" vertical="center"/>
    </xf>
    <xf numFmtId="0" fontId="28" fillId="0" borderId="9" xfId="0" quotePrefix="1" applyFont="1" applyBorder="1" applyAlignment="1">
      <alignment horizontal="center" vertical="center"/>
    </xf>
    <xf numFmtId="16" fontId="28" fillId="0" borderId="9" xfId="0" quotePrefix="1" applyNumberFormat="1" applyFont="1" applyBorder="1" applyAlignment="1">
      <alignment horizontal="center" vertical="center"/>
    </xf>
    <xf numFmtId="0" fontId="32" fillId="2" borderId="1" xfId="0" applyFont="1" applyFill="1" applyBorder="1" applyAlignment="1">
      <alignment horizontal="center" vertical="center"/>
    </xf>
    <xf numFmtId="0" fontId="27" fillId="5" borderId="9" xfId="0" applyFont="1" applyFill="1" applyBorder="1" applyAlignment="1">
      <alignment horizontal="center" vertical="center"/>
    </xf>
    <xf numFmtId="0" fontId="31" fillId="2" borderId="43" xfId="0" applyFont="1" applyFill="1" applyBorder="1" applyAlignment="1">
      <alignment horizontal="center" vertical="center" wrapText="1"/>
    </xf>
    <xf numFmtId="0" fontId="26" fillId="3" borderId="0" xfId="0" quotePrefix="1" applyFont="1" applyFill="1" applyAlignment="1">
      <alignment horizontal="left" vertical="center" wrapText="1"/>
    </xf>
    <xf numFmtId="0" fontId="26" fillId="3" borderId="0" xfId="0" applyFont="1" applyFill="1" applyAlignment="1">
      <alignment horizontal="left" vertical="center" wrapText="1"/>
    </xf>
    <xf numFmtId="0" fontId="55" fillId="0" borderId="18" xfId="0" applyFont="1" applyBorder="1" applyAlignment="1">
      <alignment horizontal="center" vertical="center" wrapText="1"/>
    </xf>
    <xf numFmtId="0" fontId="55" fillId="0" borderId="19" xfId="0" applyFont="1" applyBorder="1" applyAlignment="1">
      <alignment horizontal="center" vertical="center" wrapText="1"/>
    </xf>
    <xf numFmtId="0" fontId="55" fillId="0" borderId="20" xfId="0" applyFont="1" applyBorder="1" applyAlignment="1">
      <alignment horizontal="center" vertical="center" wrapText="1"/>
    </xf>
    <xf numFmtId="0" fontId="55" fillId="0" borderId="21" xfId="0" applyFont="1" applyBorder="1" applyAlignment="1">
      <alignment horizontal="center" vertical="center" wrapText="1"/>
    </xf>
    <xf numFmtId="0" fontId="55" fillId="0" borderId="0" xfId="0" applyFont="1" applyAlignment="1">
      <alignment horizontal="center" vertical="center" wrapText="1"/>
    </xf>
    <xf numFmtId="0" fontId="55" fillId="0" borderId="22" xfId="0" applyFont="1" applyBorder="1" applyAlignment="1">
      <alignment horizontal="center" vertical="center" wrapText="1"/>
    </xf>
    <xf numFmtId="0" fontId="55" fillId="0" borderId="26" xfId="0" applyFont="1" applyBorder="1" applyAlignment="1">
      <alignment horizontal="center" vertical="center" wrapText="1"/>
    </xf>
    <xf numFmtId="0" fontId="55" fillId="0" borderId="23" xfId="0" applyFont="1" applyBorder="1" applyAlignment="1">
      <alignment horizontal="center" vertical="center" wrapText="1"/>
    </xf>
    <xf numFmtId="0" fontId="55" fillId="0" borderId="27" xfId="0" applyFont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left" vertical="center" wrapText="1"/>
    </xf>
    <xf numFmtId="15" fontId="32" fillId="2" borderId="1" xfId="0" quotePrefix="1" applyNumberFormat="1" applyFont="1" applyFill="1" applyBorder="1" applyAlignment="1">
      <alignment horizontal="left" vertical="center"/>
    </xf>
    <xf numFmtId="15" fontId="32" fillId="2" borderId="1" xfId="0" applyNumberFormat="1" applyFont="1" applyFill="1" applyBorder="1" applyAlignment="1">
      <alignment horizontal="left" vertical="center"/>
    </xf>
    <xf numFmtId="0" fontId="26" fillId="10" borderId="28" xfId="0" applyFont="1" applyFill="1" applyBorder="1" applyAlignment="1">
      <alignment horizontal="center" vertical="center"/>
    </xf>
    <xf numFmtId="0" fontId="26" fillId="10" borderId="7" xfId="0" applyFont="1" applyFill="1" applyBorder="1" applyAlignment="1">
      <alignment horizontal="center" vertical="center"/>
    </xf>
    <xf numFmtId="0" fontId="26" fillId="10" borderId="8" xfId="0" applyFont="1" applyFill="1" applyBorder="1" applyAlignment="1">
      <alignment horizontal="center" vertical="center"/>
    </xf>
    <xf numFmtId="0" fontId="53" fillId="10" borderId="28" xfId="0" applyFont="1" applyFill="1" applyBorder="1" applyAlignment="1">
      <alignment horizontal="center" vertical="center"/>
    </xf>
    <xf numFmtId="0" fontId="53" fillId="10" borderId="7" xfId="0" applyFont="1" applyFill="1" applyBorder="1" applyAlignment="1">
      <alignment horizontal="center" vertical="center"/>
    </xf>
    <xf numFmtId="0" fontId="53" fillId="10" borderId="8" xfId="0" applyFont="1" applyFill="1" applyBorder="1" applyAlignment="1">
      <alignment horizontal="center" vertical="center"/>
    </xf>
    <xf numFmtId="0" fontId="87" fillId="5" borderId="13" xfId="0" applyFont="1" applyFill="1" applyBorder="1" applyAlignment="1">
      <alignment horizontal="center" vertical="center" wrapText="1"/>
    </xf>
    <xf numFmtId="0" fontId="87" fillId="5" borderId="14" xfId="0" applyFont="1" applyFill="1" applyBorder="1" applyAlignment="1">
      <alignment horizontal="center" vertical="center" wrapText="1"/>
    </xf>
    <xf numFmtId="0" fontId="87" fillId="5" borderId="47" xfId="0" applyFont="1" applyFill="1" applyBorder="1" applyAlignment="1">
      <alignment horizontal="center" vertical="center" wrapText="1"/>
    </xf>
    <xf numFmtId="1" fontId="66" fillId="0" borderId="10" xfId="0" applyNumberFormat="1" applyFont="1" applyBorder="1" applyAlignment="1">
      <alignment horizontal="center" vertical="center" wrapText="1"/>
    </xf>
    <xf numFmtId="1" fontId="66" fillId="0" borderId="7" xfId="0" applyNumberFormat="1" applyFont="1" applyBorder="1" applyAlignment="1">
      <alignment horizontal="center" vertical="center" wrapText="1"/>
    </xf>
    <xf numFmtId="1" fontId="66" fillId="0" borderId="8" xfId="0" applyNumberFormat="1" applyFont="1" applyBorder="1" applyAlignment="1">
      <alignment horizontal="center" vertical="center" wrapText="1"/>
    </xf>
    <xf numFmtId="1" fontId="66" fillId="0" borderId="9" xfId="0" applyNumberFormat="1" applyFont="1" applyBorder="1" applyAlignment="1">
      <alignment horizontal="center" vertical="center" wrapText="1"/>
    </xf>
    <xf numFmtId="0" fontId="32" fillId="3" borderId="6" xfId="0" applyFont="1" applyFill="1" applyBorder="1" applyAlignment="1">
      <alignment horizontal="center" vertical="center" wrapText="1"/>
    </xf>
    <xf numFmtId="0" fontId="32" fillId="3" borderId="44" xfId="0" applyFont="1" applyFill="1" applyBorder="1" applyAlignment="1">
      <alignment horizontal="center" vertical="center" wrapText="1"/>
    </xf>
    <xf numFmtId="0" fontId="32" fillId="3" borderId="43" xfId="0" applyFont="1" applyFill="1" applyBorder="1" applyAlignment="1">
      <alignment horizontal="center" vertical="center" wrapText="1"/>
    </xf>
    <xf numFmtId="0" fontId="31" fillId="2" borderId="43" xfId="0" quotePrefix="1" applyFont="1" applyFill="1" applyBorder="1" applyAlignment="1">
      <alignment horizontal="center" vertical="center" wrapText="1"/>
    </xf>
    <xf numFmtId="0" fontId="55" fillId="5" borderId="10" xfId="2" applyFont="1" applyFill="1" applyBorder="1" applyAlignment="1">
      <alignment horizontal="center" vertical="center" wrapText="1"/>
    </xf>
    <xf numFmtId="0" fontId="55" fillId="5" borderId="8" xfId="2" applyFont="1" applyFill="1" applyBorder="1" applyAlignment="1">
      <alignment horizontal="center" vertical="center" wrapText="1"/>
    </xf>
    <xf numFmtId="1" fontId="55" fillId="0" borderId="10" xfId="2" applyNumberFormat="1" applyFont="1" applyBorder="1" applyAlignment="1">
      <alignment horizontal="center" vertical="center" wrapText="1"/>
    </xf>
    <xf numFmtId="1" fontId="55" fillId="0" borderId="8" xfId="2" applyNumberFormat="1" applyFont="1" applyBorder="1" applyAlignment="1">
      <alignment horizontal="center" vertical="center" wrapText="1"/>
    </xf>
    <xf numFmtId="1" fontId="55" fillId="5" borderId="9" xfId="2" applyNumberFormat="1" applyFont="1" applyFill="1" applyBorder="1" applyAlignment="1">
      <alignment horizontal="center" vertical="center" wrapText="1"/>
    </xf>
    <xf numFmtId="0" fontId="36" fillId="0" borderId="9" xfId="2" quotePrefix="1" applyFont="1" applyBorder="1" applyAlignment="1">
      <alignment horizontal="center" wrapText="1"/>
    </xf>
    <xf numFmtId="1" fontId="55" fillId="5" borderId="10" xfId="2" applyNumberFormat="1" applyFont="1" applyFill="1" applyBorder="1" applyAlignment="1">
      <alignment horizontal="center" vertical="center" wrapText="1"/>
    </xf>
    <xf numFmtId="1" fontId="55" fillId="5" borderId="8" xfId="2" applyNumberFormat="1" applyFont="1" applyFill="1" applyBorder="1" applyAlignment="1">
      <alignment horizontal="center" vertical="center" wrapText="1"/>
    </xf>
    <xf numFmtId="0" fontId="96" fillId="0" borderId="48" xfId="59" applyFont="1" applyBorder="1" applyAlignment="1">
      <alignment horizontal="left" vertical="center" wrapText="1"/>
    </xf>
    <xf numFmtId="0" fontId="96" fillId="0" borderId="0" xfId="59" applyFont="1" applyAlignment="1">
      <alignment horizontal="left" vertical="center" wrapText="1"/>
    </xf>
    <xf numFmtId="0" fontId="96" fillId="0" borderId="48" xfId="59" applyFont="1" applyBorder="1" applyAlignment="1">
      <alignment horizontal="center" vertical="center"/>
    </xf>
    <xf numFmtId="0" fontId="87" fillId="0" borderId="48" xfId="59" applyFont="1" applyBorder="1" applyAlignment="1">
      <alignment vertical="center" wrapText="1"/>
    </xf>
    <xf numFmtId="0" fontId="43" fillId="0" borderId="48" xfId="59" applyFont="1" applyBorder="1" applyAlignment="1">
      <alignment vertical="center" wrapText="1"/>
    </xf>
    <xf numFmtId="0" fontId="43" fillId="5" borderId="48" xfId="59" applyFont="1" applyFill="1" applyBorder="1" applyAlignment="1">
      <alignment horizontal="center" vertical="center"/>
    </xf>
    <xf numFmtId="0" fontId="96" fillId="5" borderId="48" xfId="59" applyFont="1" applyFill="1" applyBorder="1" applyAlignment="1">
      <alignment horizontal="left" vertical="center"/>
    </xf>
    <xf numFmtId="0" fontId="96" fillId="0" borderId="49" xfId="59" applyFont="1" applyBorder="1" applyAlignment="1">
      <alignment vertical="center"/>
    </xf>
    <xf numFmtId="0" fontId="96" fillId="0" borderId="49" xfId="59" applyFont="1" applyBorder="1" applyAlignment="1">
      <alignment horizontal="left" vertical="center"/>
    </xf>
    <xf numFmtId="0" fontId="27" fillId="0" borderId="19" xfId="0" applyFont="1" applyBorder="1" applyAlignment="1">
      <alignment horizontal="left"/>
    </xf>
    <xf numFmtId="0" fontId="27" fillId="0" borderId="29" xfId="0" applyFont="1" applyBorder="1" applyAlignment="1">
      <alignment horizontal="center"/>
    </xf>
    <xf numFmtId="0" fontId="27" fillId="0" borderId="30" xfId="0" applyFont="1" applyBorder="1" applyAlignment="1">
      <alignment horizontal="center"/>
    </xf>
  </cellXfs>
  <cellStyles count="65">
    <cellStyle name="0" xfId="3" xr:uid="{00000000-0005-0000-0000-000000000000}"/>
    <cellStyle name="0_2ND SUMMER 09" xfId="4" xr:uid="{00000000-0005-0000-0000-000001000000}"/>
    <cellStyle name="0_OPR SPR09 (2)" xfId="5" xr:uid="{00000000-0005-0000-0000-000002000000}"/>
    <cellStyle name="0_OPR Winter 09 Drop 2 (2)" xfId="6" xr:uid="{00000000-0005-0000-0000-000003000000}"/>
    <cellStyle name="0_OPR Winter 09 Drop 3" xfId="7" xr:uid="{00000000-0005-0000-0000-000004000000}"/>
    <cellStyle name="0_OPR Winter 09 Drop 3_trimlist W09 Drop3" xfId="8" xr:uid="{00000000-0005-0000-0000-000005000000}"/>
    <cellStyle name="0_SPRINTER09" xfId="9" xr:uid="{00000000-0005-0000-0000-000006000000}"/>
    <cellStyle name="0_Trimslist Winter 09 drop2" xfId="10" xr:uid="{00000000-0005-0000-0000-000007000000}"/>
    <cellStyle name="Column_Title" xfId="11" xr:uid="{00000000-0005-0000-0000-000008000000}"/>
    <cellStyle name="Comma 2" xfId="12" xr:uid="{00000000-0005-0000-0000-000009000000}"/>
    <cellStyle name="Comma 2 2" xfId="13" xr:uid="{00000000-0005-0000-0000-00000A000000}"/>
    <cellStyle name="Comma 3" xfId="14" xr:uid="{00000000-0005-0000-0000-00000B000000}"/>
    <cellStyle name="Comma 4" xfId="15" xr:uid="{00000000-0005-0000-0000-00000C000000}"/>
    <cellStyle name="Comma0" xfId="16" xr:uid="{00000000-0005-0000-0000-00000D000000}"/>
    <cellStyle name="Currency 2" xfId="17" xr:uid="{00000000-0005-0000-0000-00000E000000}"/>
    <cellStyle name="Currency0" xfId="18" xr:uid="{00000000-0005-0000-0000-00000F000000}"/>
    <cellStyle name="Date" xfId="19" xr:uid="{00000000-0005-0000-0000-000010000000}"/>
    <cellStyle name="Excel Built-in 20% - Accent1" xfId="20" xr:uid="{00000000-0005-0000-0000-000011000000}"/>
    <cellStyle name="Fixed" xfId="21" xr:uid="{00000000-0005-0000-0000-000012000000}"/>
    <cellStyle name="Grey" xfId="22" xr:uid="{00000000-0005-0000-0000-000013000000}"/>
    <cellStyle name="Heading 1 2" xfId="23" xr:uid="{00000000-0005-0000-0000-000014000000}"/>
    <cellStyle name="Heading 2 2" xfId="24" xr:uid="{00000000-0005-0000-0000-000015000000}"/>
    <cellStyle name="Input [yellow]" xfId="25" xr:uid="{00000000-0005-0000-0000-000016000000}"/>
    <cellStyle name="Normal" xfId="0" builtinId="0"/>
    <cellStyle name="Normal - Style1" xfId="26" xr:uid="{00000000-0005-0000-0000-000018000000}"/>
    <cellStyle name="Normal 133" xfId="1" xr:uid="{00000000-0005-0000-0000-000019000000}"/>
    <cellStyle name="Normal 146 3" xfId="61" xr:uid="{2F979A64-0EC9-4CB5-BC98-7C5F7F89E96C}"/>
    <cellStyle name="Normal 147 2" xfId="62" xr:uid="{99AD05C8-AAC5-42F9-8E85-2E6BD883A699}"/>
    <cellStyle name="Normal 2" xfId="2" xr:uid="{00000000-0005-0000-0000-00001A000000}"/>
    <cellStyle name="Normal 2 2" xfId="27" xr:uid="{00000000-0005-0000-0000-00001B000000}"/>
    <cellStyle name="Normal 2 3" xfId="59" xr:uid="{00000000-0005-0000-0000-00001C000000}"/>
    <cellStyle name="Normal 2 4 2 3" xfId="64" xr:uid="{A950BDBD-7E35-4269-837E-5EBF6DAD0EBD}"/>
    <cellStyle name="Normal 2_112060-QTM" xfId="28" xr:uid="{00000000-0005-0000-0000-00001D000000}"/>
    <cellStyle name="Normal 3" xfId="29" xr:uid="{00000000-0005-0000-0000-00001E000000}"/>
    <cellStyle name="Normal 3 2" xfId="30" xr:uid="{00000000-0005-0000-0000-00001F000000}"/>
    <cellStyle name="Normal 3 3" xfId="31" xr:uid="{00000000-0005-0000-0000-000020000000}"/>
    <cellStyle name="Normal 3_111030-111048-111061-QTCN" xfId="32" xr:uid="{00000000-0005-0000-0000-000021000000}"/>
    <cellStyle name="Normal 4" xfId="33" xr:uid="{00000000-0005-0000-0000-000022000000}"/>
    <cellStyle name="Normal 4 2" xfId="34" xr:uid="{00000000-0005-0000-0000-000023000000}"/>
    <cellStyle name="Normal 5" xfId="35" xr:uid="{00000000-0005-0000-0000-000024000000}"/>
    <cellStyle name="Normal 6" xfId="36" xr:uid="{00000000-0005-0000-0000-000025000000}"/>
    <cellStyle name="Normal 7" xfId="60" xr:uid="{00000000-0005-0000-0000-000026000000}"/>
    <cellStyle name="Normal 7 6" xfId="63" xr:uid="{D57E2FB4-378B-4E64-92B5-B5850208B44D}"/>
    <cellStyle name="Percent [2]" xfId="37" xr:uid="{00000000-0005-0000-0000-000027000000}"/>
    <cellStyle name="Percent 2" xfId="38" xr:uid="{00000000-0005-0000-0000-000028000000}"/>
    <cellStyle name="Percent 2 2" xfId="39" xr:uid="{00000000-0005-0000-0000-000029000000}"/>
    <cellStyle name="Percent 2 3" xfId="40" xr:uid="{00000000-0005-0000-0000-00002A000000}"/>
    <cellStyle name="Percent 3" xfId="41" xr:uid="{00000000-0005-0000-0000-00002B000000}"/>
    <cellStyle name="SAPBEXstdData" xfId="42" xr:uid="{00000000-0005-0000-0000-00002C000000}"/>
    <cellStyle name="SAPBEXstdItem" xfId="43" xr:uid="{00000000-0005-0000-0000-00002D000000}"/>
    <cellStyle name="Style 1" xfId="44" xr:uid="{00000000-0005-0000-0000-00002E000000}"/>
    <cellStyle name="Times New Roman" xfId="45" xr:uid="{00000000-0005-0000-0000-00002F000000}"/>
    <cellStyle name="Total 2" xfId="46" xr:uid="{00000000-0005-0000-0000-000030000000}"/>
    <cellStyle name="Обычный_Лист1" xfId="47" xr:uid="{00000000-0005-0000-0000-000031000000}"/>
    <cellStyle name="똿뗦먛귟 [0.00]_PRODUCT DETAIL Q1" xfId="48" xr:uid="{00000000-0005-0000-0000-000032000000}"/>
    <cellStyle name="똿뗦먛귟_PRODUCT DETAIL Q1" xfId="49" xr:uid="{00000000-0005-0000-0000-000033000000}"/>
    <cellStyle name="믅됞 [0.00]_PRODUCT DETAIL Q1" xfId="50" xr:uid="{00000000-0005-0000-0000-000034000000}"/>
    <cellStyle name="믅됞_PRODUCT DETAIL Q1" xfId="51" xr:uid="{00000000-0005-0000-0000-000035000000}"/>
    <cellStyle name="백분율_HOBONG" xfId="52" xr:uid="{00000000-0005-0000-0000-000036000000}"/>
    <cellStyle name="뷭?_BOOKSHIP" xfId="53" xr:uid="{00000000-0005-0000-0000-000037000000}"/>
    <cellStyle name="콤마 [0]_1202" xfId="54" xr:uid="{00000000-0005-0000-0000-000038000000}"/>
    <cellStyle name="콤마_1202" xfId="55" xr:uid="{00000000-0005-0000-0000-000039000000}"/>
    <cellStyle name="통화 [0]_1202" xfId="56" xr:uid="{00000000-0005-0000-0000-00003A000000}"/>
    <cellStyle name="통화_1202" xfId="57" xr:uid="{00000000-0005-0000-0000-00003B000000}"/>
    <cellStyle name="표준_(정보부문)월별인원계획" xfId="58" xr:uid="{00000000-0005-0000-0000-00003C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png"/><Relationship Id="rId1" Type="http://schemas.openxmlformats.org/officeDocument/2006/relationships/image" Target="../media/image8.png"/><Relationship Id="rId6" Type="http://schemas.openxmlformats.org/officeDocument/2006/relationships/image" Target="../media/image13.png"/><Relationship Id="rId5" Type="http://schemas.openxmlformats.org/officeDocument/2006/relationships/image" Target="../media/image12.png"/><Relationship Id="rId4" Type="http://schemas.openxmlformats.org/officeDocument/2006/relationships/image" Target="../media/image1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emf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7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7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7.png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623888</xdr:colOff>
      <xdr:row>76</xdr:row>
      <xdr:rowOff>400050</xdr:rowOff>
    </xdr:from>
    <xdr:to>
      <xdr:col>14</xdr:col>
      <xdr:colOff>280288</xdr:colOff>
      <xdr:row>76</xdr:row>
      <xdr:rowOff>1928813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69DB316-A749-1921-5D7D-39F4D2BDE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587788" y="47034450"/>
          <a:ext cx="4399850" cy="1528763"/>
        </a:xfrm>
        <a:prstGeom prst="rect">
          <a:avLst/>
        </a:prstGeom>
      </xdr:spPr>
    </xdr:pic>
    <xdr:clientData/>
  </xdr:twoCellAnchor>
  <xdr:twoCellAnchor editAs="oneCell">
    <xdr:from>
      <xdr:col>12</xdr:col>
      <xdr:colOff>476251</xdr:colOff>
      <xdr:row>3</xdr:row>
      <xdr:rowOff>400051</xdr:rowOff>
    </xdr:from>
    <xdr:to>
      <xdr:col>15</xdr:col>
      <xdr:colOff>732560</xdr:colOff>
      <xdr:row>8</xdr:row>
      <xdr:rowOff>228103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8EE3282-9849-2A2C-7313-2B7478D953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592801" y="1085851"/>
          <a:ext cx="3333750" cy="2723652"/>
        </a:xfrm>
        <a:prstGeom prst="rect">
          <a:avLst/>
        </a:prstGeom>
      </xdr:spPr>
    </xdr:pic>
    <xdr:clientData/>
  </xdr:twoCellAnchor>
  <xdr:twoCellAnchor editAs="oneCell">
    <xdr:from>
      <xdr:col>11</xdr:col>
      <xdr:colOff>19049</xdr:colOff>
      <xdr:row>86</xdr:row>
      <xdr:rowOff>400051</xdr:rowOff>
    </xdr:from>
    <xdr:to>
      <xdr:col>15</xdr:col>
      <xdr:colOff>24514</xdr:colOff>
      <xdr:row>96</xdr:row>
      <xdr:rowOff>95250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B461B908-579D-7BEA-D54B-D70EEC064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7278349" y="49834801"/>
          <a:ext cx="4367915" cy="4476749"/>
        </a:xfrm>
        <a:prstGeom prst="rect">
          <a:avLst/>
        </a:prstGeom>
      </xdr:spPr>
    </xdr:pic>
    <xdr:clientData/>
  </xdr:twoCellAnchor>
  <xdr:twoCellAnchor editAs="oneCell">
    <xdr:from>
      <xdr:col>11</xdr:col>
      <xdr:colOff>76200</xdr:colOff>
      <xdr:row>68</xdr:row>
      <xdr:rowOff>400050</xdr:rowOff>
    </xdr:from>
    <xdr:to>
      <xdr:col>14</xdr:col>
      <xdr:colOff>179461</xdr:colOff>
      <xdr:row>75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78C1BF9-A745-15A6-52F0-0243874A51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7335500" y="43681650"/>
          <a:ext cx="3551311" cy="27051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742950</xdr:colOff>
      <xdr:row>28</xdr:row>
      <xdr:rowOff>1706137</xdr:rowOff>
    </xdr:from>
    <xdr:to>
      <xdr:col>2</xdr:col>
      <xdr:colOff>5151256</xdr:colOff>
      <xdr:row>29</xdr:row>
      <xdr:rowOff>1171574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E4B1349B-3C26-440F-B2B5-DDC546463D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125450" y="43425637"/>
          <a:ext cx="4408306" cy="1903837"/>
        </a:xfrm>
        <a:prstGeom prst="rect">
          <a:avLst/>
        </a:prstGeom>
      </xdr:spPr>
    </xdr:pic>
    <xdr:clientData/>
  </xdr:twoCellAnchor>
  <xdr:twoCellAnchor editAs="oneCell">
    <xdr:from>
      <xdr:col>2</xdr:col>
      <xdr:colOff>4764</xdr:colOff>
      <xdr:row>25</xdr:row>
      <xdr:rowOff>185738</xdr:rowOff>
    </xdr:from>
    <xdr:to>
      <xdr:col>2</xdr:col>
      <xdr:colOff>4919665</xdr:colOff>
      <xdr:row>25</xdr:row>
      <xdr:rowOff>2452689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51797C4B-AE7D-4BA9-B281-73994306B3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387264" y="38209538"/>
          <a:ext cx="4914901" cy="2266951"/>
        </a:xfrm>
        <a:prstGeom prst="rect">
          <a:avLst/>
        </a:prstGeom>
      </xdr:spPr>
    </xdr:pic>
    <xdr:clientData/>
  </xdr:twoCellAnchor>
  <xdr:twoCellAnchor>
    <xdr:from>
      <xdr:col>2</xdr:col>
      <xdr:colOff>7953374</xdr:colOff>
      <xdr:row>26</xdr:row>
      <xdr:rowOff>152400</xdr:rowOff>
    </xdr:from>
    <xdr:to>
      <xdr:col>2</xdr:col>
      <xdr:colOff>11596686</xdr:colOff>
      <xdr:row>27</xdr:row>
      <xdr:rowOff>1652587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FE429226-AD2D-42B3-8AF9-D66CD88339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3011149" y="34518600"/>
          <a:ext cx="3643312" cy="3005137"/>
        </a:xfrm>
        <a:prstGeom prst="rect">
          <a:avLst/>
        </a:prstGeom>
      </xdr:spPr>
    </xdr:pic>
    <xdr:clientData/>
  </xdr:twoCellAnchor>
  <xdr:twoCellAnchor editAs="oneCell">
    <xdr:from>
      <xdr:col>1</xdr:col>
      <xdr:colOff>5334000</xdr:colOff>
      <xdr:row>17</xdr:row>
      <xdr:rowOff>187825</xdr:rowOff>
    </xdr:from>
    <xdr:to>
      <xdr:col>2</xdr:col>
      <xdr:colOff>5574212</xdr:colOff>
      <xdr:row>17</xdr:row>
      <xdr:rowOff>2993961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CF5DF106-6D12-4FD5-833B-526EB24BFA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5400000">
          <a:off x="12642588" y="16253587"/>
          <a:ext cx="2806136" cy="7822112"/>
        </a:xfrm>
        <a:prstGeom prst="rect">
          <a:avLst/>
        </a:prstGeom>
      </xdr:spPr>
    </xdr:pic>
    <xdr:clientData/>
  </xdr:twoCellAnchor>
  <xdr:twoCellAnchor editAs="oneCell">
    <xdr:from>
      <xdr:col>2</xdr:col>
      <xdr:colOff>9215438</xdr:colOff>
      <xdr:row>0</xdr:row>
      <xdr:rowOff>166688</xdr:rowOff>
    </xdr:from>
    <xdr:to>
      <xdr:col>2</xdr:col>
      <xdr:colOff>11572875</xdr:colOff>
      <xdr:row>4</xdr:row>
      <xdr:rowOff>91612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16428436-1B6C-431A-93C8-017E5F0E7F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3882688" y="166688"/>
          <a:ext cx="2357437" cy="1925174"/>
        </a:xfrm>
        <a:prstGeom prst="rect">
          <a:avLst/>
        </a:prstGeom>
      </xdr:spPr>
    </xdr:pic>
    <xdr:clientData/>
  </xdr:twoCellAnchor>
  <xdr:twoCellAnchor>
    <xdr:from>
      <xdr:col>2</xdr:col>
      <xdr:colOff>1752602</xdr:colOff>
      <xdr:row>15</xdr:row>
      <xdr:rowOff>414338</xdr:rowOff>
    </xdr:from>
    <xdr:to>
      <xdr:col>2</xdr:col>
      <xdr:colOff>3729039</xdr:colOff>
      <xdr:row>15</xdr:row>
      <xdr:rowOff>2103994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6C3F142-0454-401A-B08F-2CAF44CF65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 rot="16200000">
          <a:off x="14278493" y="14615597"/>
          <a:ext cx="1689656" cy="19764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476250</xdr:colOff>
      <xdr:row>7</xdr:row>
      <xdr:rowOff>95250</xdr:rowOff>
    </xdr:from>
    <xdr:to>
      <xdr:col>17</xdr:col>
      <xdr:colOff>2956819</xdr:colOff>
      <xdr:row>35</xdr:row>
      <xdr:rowOff>85724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0" y="1595438"/>
          <a:ext cx="11148319" cy="59912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Gia%20dinh\DUTO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TVT\PTHO\DUTOANW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DUTOAN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SD\P3(Qg-Bao)\Kiemtr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MINHHUNG\Truyentai\Phong-A-TPHCM\HTM\CANHAN\MUNG\THOP9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TP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VT"/>
      <sheetName val="1NC"/>
      <sheetName val="Sheet1"/>
      <sheetName val="NHOMVTU"/>
      <sheetName val="MTP"/>
      <sheetName val="MTP_OLD"/>
      <sheetName val="MTP1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T"/>
      <sheetName val="NC"/>
      <sheetName val="MTP"/>
    </sheetNames>
    <sheetDataSet>
      <sheetData sheetId="0"/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iemtra"/>
      <sheetName val="Kiemtra.xls"/>
    </sheetNames>
    <definedNames>
      <definedName name="K_1"/>
      <definedName name="K_2"/>
    </defined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OP95"/>
      <sheetName val="THOP95.XLS"/>
    </sheetNames>
    <definedNames>
      <definedName name="NToS"/>
    </defined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21"/>
  <sheetViews>
    <sheetView tabSelected="1" view="pageBreakPreview" topLeftCell="A53" zoomScale="40" zoomScaleNormal="55" zoomScaleSheetLayoutView="40" zoomScalePageLayoutView="40" workbookViewId="0">
      <selection activeCell="B50" sqref="B50:E50"/>
    </sheetView>
  </sheetViews>
  <sheetFormatPr defaultColWidth="9.109375" defaultRowHeight="16.8"/>
  <cols>
    <col min="1" max="1" width="8.109375" style="72" customWidth="1"/>
    <col min="2" max="3" width="33.88671875" style="72" customWidth="1"/>
    <col min="4" max="4" width="28.44140625" style="72" customWidth="1"/>
    <col min="5" max="5" width="24.109375" style="72" customWidth="1"/>
    <col min="6" max="6" width="22.88671875" style="72" customWidth="1"/>
    <col min="7" max="7" width="24.6640625" style="73" customWidth="1"/>
    <col min="8" max="8" width="20" style="72" customWidth="1"/>
    <col min="9" max="9" width="18.5546875" style="72" customWidth="1"/>
    <col min="10" max="10" width="18.21875" style="72" customWidth="1"/>
    <col min="11" max="11" width="19" style="72" customWidth="1"/>
    <col min="12" max="12" width="18.88671875" style="72" customWidth="1"/>
    <col min="13" max="13" width="18.109375" style="72" customWidth="1"/>
    <col min="14" max="15" width="13.44140625" style="72" customWidth="1"/>
    <col min="16" max="16" width="54.77734375" style="72" customWidth="1"/>
    <col min="17" max="17" width="17.109375" style="72" customWidth="1"/>
    <col min="18" max="18" width="14.88671875" style="72" bestFit="1" customWidth="1"/>
    <col min="19" max="19" width="14.44140625" style="72" customWidth="1"/>
    <col min="20" max="20" width="18.88671875" style="72" customWidth="1"/>
    <col min="21" max="16384" width="9.109375" style="72"/>
  </cols>
  <sheetData>
    <row r="1" spans="1:17" s="4" customFormat="1" ht="17.399999999999999" customHeight="1">
      <c r="A1" s="103"/>
      <c r="B1" s="103"/>
      <c r="C1" s="103"/>
      <c r="D1" s="104"/>
      <c r="E1" s="103"/>
      <c r="F1" s="103"/>
      <c r="G1" s="103"/>
      <c r="H1" s="103"/>
      <c r="I1" s="103"/>
      <c r="J1" s="103"/>
      <c r="K1" s="103"/>
      <c r="L1" s="105"/>
      <c r="M1" s="335" t="s">
        <v>110</v>
      </c>
      <c r="N1" s="335" t="s">
        <v>110</v>
      </c>
      <c r="O1" s="334" t="s">
        <v>111</v>
      </c>
      <c r="P1" s="334"/>
      <c r="Q1" s="162"/>
    </row>
    <row r="2" spans="1:17" s="4" customFormat="1" ht="17.399999999999999" customHeight="1">
      <c r="A2" s="103"/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5"/>
      <c r="M2" s="335" t="s">
        <v>112</v>
      </c>
      <c r="N2" s="335" t="s">
        <v>112</v>
      </c>
      <c r="O2" s="336" t="s">
        <v>113</v>
      </c>
      <c r="P2" s="336"/>
      <c r="Q2" s="163"/>
    </row>
    <row r="3" spans="1:17" s="4" customFormat="1" ht="17.399999999999999" customHeight="1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5"/>
      <c r="M3" s="335" t="s">
        <v>114</v>
      </c>
      <c r="N3" s="335" t="s">
        <v>114</v>
      </c>
      <c r="O3" s="337" t="s">
        <v>116</v>
      </c>
      <c r="P3" s="334"/>
      <c r="Q3" s="162"/>
    </row>
    <row r="4" spans="1:17" s="5" customFormat="1" ht="53.25" customHeight="1" thickBot="1">
      <c r="B4" s="6" t="s">
        <v>379</v>
      </c>
      <c r="G4" s="7"/>
    </row>
    <row r="5" spans="1:17" s="5" customFormat="1" ht="38.4" customHeight="1">
      <c r="B5" s="8" t="s">
        <v>0</v>
      </c>
      <c r="C5" s="8"/>
      <c r="D5" s="6"/>
      <c r="F5" s="9"/>
      <c r="G5" s="343" t="s">
        <v>296</v>
      </c>
      <c r="H5" s="344"/>
      <c r="I5" s="344"/>
      <c r="J5" s="344"/>
      <c r="K5" s="344"/>
      <c r="L5" s="345"/>
    </row>
    <row r="6" spans="1:17" s="10" customFormat="1" ht="38.4" customHeight="1">
      <c r="B6" s="11" t="s">
        <v>41</v>
      </c>
      <c r="C6" s="11"/>
      <c r="D6" s="12" t="s">
        <v>290</v>
      </c>
      <c r="E6" s="14"/>
      <c r="F6" s="11"/>
      <c r="G6" s="346"/>
      <c r="H6" s="347"/>
      <c r="I6" s="347"/>
      <c r="J6" s="347"/>
      <c r="K6" s="347"/>
      <c r="L6" s="348"/>
      <c r="M6" s="13"/>
      <c r="N6" s="13"/>
      <c r="O6" s="13"/>
      <c r="P6" s="13"/>
      <c r="Q6" s="13"/>
    </row>
    <row r="7" spans="1:17" s="10" customFormat="1" ht="32.1" customHeight="1">
      <c r="B7" s="11" t="s">
        <v>42</v>
      </c>
      <c r="C7" s="11"/>
      <c r="D7" s="12" t="s">
        <v>236</v>
      </c>
      <c r="E7" s="12"/>
      <c r="F7" s="11"/>
      <c r="G7" s="346"/>
      <c r="H7" s="347"/>
      <c r="I7" s="347"/>
      <c r="J7" s="347"/>
      <c r="K7" s="347"/>
      <c r="L7" s="348"/>
      <c r="M7" s="13"/>
      <c r="N7"/>
      <c r="O7" s="13"/>
      <c r="P7" s="13"/>
      <c r="Q7" s="13"/>
    </row>
    <row r="8" spans="1:17" s="10" customFormat="1" ht="65.849999999999994" customHeight="1" thickBot="1">
      <c r="B8" s="11" t="s">
        <v>43</v>
      </c>
      <c r="C8" s="11"/>
      <c r="D8" s="341" t="s">
        <v>235</v>
      </c>
      <c r="E8" s="342"/>
      <c r="F8" s="342"/>
      <c r="G8" s="349"/>
      <c r="H8" s="350"/>
      <c r="I8" s="350"/>
      <c r="J8" s="350"/>
      <c r="K8" s="350"/>
      <c r="L8" s="351"/>
      <c r="M8" s="13"/>
      <c r="N8" s="13"/>
      <c r="O8" s="13"/>
      <c r="P8" s="13"/>
      <c r="Q8" s="13"/>
    </row>
    <row r="9" spans="1:17" s="15" customFormat="1" ht="32.4">
      <c r="B9" s="16" t="s">
        <v>1</v>
      </c>
      <c r="C9" s="16"/>
      <c r="D9" s="129" t="s">
        <v>214</v>
      </c>
      <c r="E9" s="17"/>
      <c r="F9" s="18"/>
      <c r="G9" s="19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17" s="15" customFormat="1" ht="32.4">
      <c r="B10" s="20" t="s">
        <v>2</v>
      </c>
      <c r="C10" s="20"/>
      <c r="D10" s="21" t="s">
        <v>126</v>
      </c>
      <c r="E10" s="21"/>
      <c r="F10" s="21"/>
      <c r="G10" s="22"/>
      <c r="H10" s="21"/>
      <c r="I10" s="23"/>
      <c r="J10" s="23" t="s">
        <v>44</v>
      </c>
      <c r="K10" s="23"/>
      <c r="L10" s="23" t="s">
        <v>164</v>
      </c>
      <c r="M10" s="24"/>
      <c r="N10" s="24"/>
      <c r="O10" s="24"/>
      <c r="P10" s="24"/>
      <c r="Q10" s="16"/>
    </row>
    <row r="11" spans="1:17" s="15" customFormat="1" ht="51" customHeight="1">
      <c r="B11" s="23" t="s">
        <v>3</v>
      </c>
      <c r="C11" s="23"/>
      <c r="D11" s="353">
        <v>45614</v>
      </c>
      <c r="E11" s="354"/>
      <c r="F11" s="354"/>
      <c r="G11" s="25"/>
      <c r="H11" s="26"/>
      <c r="I11" s="23"/>
      <c r="J11" s="23" t="s">
        <v>4</v>
      </c>
      <c r="K11" s="23"/>
      <c r="L11" s="352" t="s">
        <v>196</v>
      </c>
      <c r="M11" s="352"/>
      <c r="N11" s="352"/>
      <c r="O11" s="352"/>
      <c r="P11" s="352"/>
      <c r="Q11" s="32"/>
    </row>
    <row r="12" spans="1:17" s="15" customFormat="1" ht="32.4">
      <c r="B12" s="23" t="s">
        <v>5</v>
      </c>
      <c r="C12" s="23"/>
      <c r="D12" s="27">
        <f>D11+10</f>
        <v>45624</v>
      </c>
      <c r="E12" s="23"/>
      <c r="F12" s="23"/>
      <c r="G12" s="28"/>
      <c r="H12" s="29"/>
      <c r="I12" s="23"/>
      <c r="J12" s="23" t="s">
        <v>39</v>
      </c>
      <c r="L12" s="23" t="s">
        <v>142</v>
      </c>
      <c r="M12" s="23"/>
      <c r="N12" s="29"/>
      <c r="O12" s="29"/>
      <c r="P12" s="24"/>
      <c r="Q12" s="16"/>
    </row>
    <row r="13" spans="1:17" s="15" customFormat="1" ht="32.4">
      <c r="B13" s="338"/>
      <c r="C13" s="338"/>
      <c r="D13" s="338"/>
      <c r="E13" s="338"/>
      <c r="F13" s="338"/>
      <c r="G13" s="28"/>
      <c r="H13" s="29"/>
      <c r="I13" s="23"/>
      <c r="J13" s="23" t="s">
        <v>6</v>
      </c>
      <c r="K13" s="23"/>
      <c r="L13" s="23">
        <v>120</v>
      </c>
      <c r="M13" s="29"/>
      <c r="N13" s="24"/>
      <c r="O13" s="24"/>
      <c r="P13" s="29"/>
      <c r="Q13" s="70"/>
    </row>
    <row r="14" spans="1:17" s="15" customFormat="1" ht="32.4">
      <c r="B14" s="23" t="s">
        <v>48</v>
      </c>
      <c r="C14" s="23"/>
      <c r="D14" s="23" t="s">
        <v>7</v>
      </c>
      <c r="E14" s="23"/>
      <c r="F14" s="23"/>
      <c r="G14" s="30"/>
      <c r="H14" s="23"/>
      <c r="I14" s="23"/>
      <c r="J14" s="23" t="s">
        <v>8</v>
      </c>
      <c r="K14" s="23"/>
      <c r="L14" s="24" t="s">
        <v>122</v>
      </c>
      <c r="M14" s="24"/>
      <c r="N14" s="24"/>
      <c r="O14" s="24"/>
      <c r="P14" s="24"/>
      <c r="Q14" s="16"/>
    </row>
    <row r="15" spans="1:17" s="15" customFormat="1" ht="32.25" customHeight="1">
      <c r="B15" s="31" t="s">
        <v>64</v>
      </c>
      <c r="C15" s="31"/>
      <c r="D15" s="31"/>
      <c r="E15" s="16"/>
      <c r="F15" s="16"/>
      <c r="G15" s="32"/>
      <c r="H15" s="16"/>
      <c r="I15" s="16"/>
      <c r="J15" s="16"/>
      <c r="K15" s="16"/>
      <c r="L15" s="16"/>
      <c r="M15" s="16"/>
      <c r="N15" s="16"/>
      <c r="O15" s="16"/>
      <c r="P15" s="16"/>
      <c r="Q15" s="16"/>
    </row>
    <row r="16" spans="1:17" s="33" customFormat="1" ht="18.75" customHeight="1">
      <c r="B16" s="226"/>
      <c r="C16" s="226"/>
      <c r="D16" s="226"/>
      <c r="E16" s="226"/>
      <c r="F16" s="226"/>
      <c r="G16" s="226"/>
      <c r="H16" s="226"/>
      <c r="I16" s="226"/>
      <c r="J16" s="226"/>
      <c r="K16" s="226"/>
      <c r="L16" s="226"/>
      <c r="M16" s="226"/>
      <c r="N16" s="226"/>
      <c r="O16" s="226"/>
      <c r="P16" s="226"/>
      <c r="Q16" s="34"/>
    </row>
    <row r="17" spans="2:17" s="5" customFormat="1" ht="41.4">
      <c r="B17" s="227"/>
      <c r="C17" s="228" t="s">
        <v>109</v>
      </c>
      <c r="D17" s="228" t="s">
        <v>9</v>
      </c>
      <c r="E17" s="229" t="s">
        <v>56</v>
      </c>
      <c r="F17" s="229" t="s">
        <v>68</v>
      </c>
      <c r="G17" s="229" t="s">
        <v>60</v>
      </c>
      <c r="H17" s="229" t="s">
        <v>10</v>
      </c>
      <c r="I17" s="229" t="s">
        <v>57</v>
      </c>
      <c r="J17" s="229" t="s">
        <v>58</v>
      </c>
      <c r="K17" s="229" t="s">
        <v>59</v>
      </c>
      <c r="L17" s="229"/>
      <c r="M17" s="229"/>
      <c r="N17" s="229"/>
      <c r="O17" s="229"/>
      <c r="P17" s="230" t="s">
        <v>11</v>
      </c>
      <c r="Q17" s="164"/>
    </row>
    <row r="18" spans="2:17" s="5" customFormat="1" ht="41.4">
      <c r="B18" s="231" t="s">
        <v>12</v>
      </c>
      <c r="C18" s="232"/>
      <c r="D18" s="233" t="s">
        <v>195</v>
      </c>
      <c r="E18" s="234"/>
      <c r="F18" s="235">
        <v>53</v>
      </c>
      <c r="G18" s="235">
        <v>97</v>
      </c>
      <c r="H18" s="235">
        <v>209</v>
      </c>
      <c r="I18" s="235">
        <v>206</v>
      </c>
      <c r="J18" s="235">
        <v>104</v>
      </c>
      <c r="K18" s="235">
        <v>31</v>
      </c>
      <c r="L18" s="235"/>
      <c r="M18" s="235"/>
      <c r="N18" s="235"/>
      <c r="O18" s="235"/>
      <c r="P18" s="236">
        <f>SUM(E18:O18)</f>
        <v>700</v>
      </c>
      <c r="Q18" s="165"/>
    </row>
    <row r="19" spans="2:17" s="5" customFormat="1" ht="41.4">
      <c r="B19" s="231" t="s">
        <v>63</v>
      </c>
      <c r="C19" s="232"/>
      <c r="D19" s="233" t="str">
        <f>+D18</f>
        <v>BRIGHT WHITE</v>
      </c>
      <c r="E19" s="234"/>
      <c r="F19" s="235">
        <f>ROUND(F18*6%,0)</f>
        <v>3</v>
      </c>
      <c r="G19" s="235">
        <f t="shared" ref="G19:K19" si="0">ROUND(G18*6%,0)</f>
        <v>6</v>
      </c>
      <c r="H19" s="235">
        <f t="shared" si="0"/>
        <v>13</v>
      </c>
      <c r="I19" s="235">
        <f t="shared" si="0"/>
        <v>12</v>
      </c>
      <c r="J19" s="235">
        <f t="shared" si="0"/>
        <v>6</v>
      </c>
      <c r="K19" s="235">
        <f t="shared" si="0"/>
        <v>2</v>
      </c>
      <c r="L19" s="235"/>
      <c r="M19" s="235"/>
      <c r="N19" s="235"/>
      <c r="O19" s="235"/>
      <c r="P19" s="236">
        <f>SUM(E19:O19)</f>
        <v>42</v>
      </c>
      <c r="Q19" s="165"/>
    </row>
    <row r="20" spans="2:17" s="5" customFormat="1" ht="41.4">
      <c r="B20" s="231" t="s">
        <v>200</v>
      </c>
      <c r="C20" s="232"/>
      <c r="D20" s="233" t="str">
        <f>+D19</f>
        <v>BRIGHT WHITE</v>
      </c>
      <c r="E20" s="234"/>
      <c r="F20" s="235">
        <v>1</v>
      </c>
      <c r="G20" s="235">
        <v>2</v>
      </c>
      <c r="H20" s="235">
        <v>2</v>
      </c>
      <c r="I20" s="235">
        <v>1</v>
      </c>
      <c r="J20" s="235">
        <v>1</v>
      </c>
      <c r="K20" s="235">
        <v>1</v>
      </c>
      <c r="L20" s="235"/>
      <c r="M20" s="235"/>
      <c r="N20" s="235"/>
      <c r="O20" s="235"/>
      <c r="P20" s="236">
        <f t="shared" ref="P20:P21" si="1">SUM(E20:O20)</f>
        <v>8</v>
      </c>
      <c r="Q20" s="165"/>
    </row>
    <row r="21" spans="2:17" s="5" customFormat="1" ht="41.4">
      <c r="B21" s="231" t="s">
        <v>201</v>
      </c>
      <c r="C21" s="232"/>
      <c r="D21" s="233" t="str">
        <f>+D20</f>
        <v>BRIGHT WHITE</v>
      </c>
      <c r="E21" s="234"/>
      <c r="F21" s="235"/>
      <c r="G21" s="235">
        <v>0</v>
      </c>
      <c r="H21" s="235">
        <v>2</v>
      </c>
      <c r="I21" s="235">
        <v>0</v>
      </c>
      <c r="J21" s="235">
        <v>0</v>
      </c>
      <c r="K21" s="235"/>
      <c r="L21" s="235"/>
      <c r="M21" s="235"/>
      <c r="N21" s="235"/>
      <c r="O21" s="235"/>
      <c r="P21" s="236">
        <f t="shared" si="1"/>
        <v>2</v>
      </c>
      <c r="Q21" s="165"/>
    </row>
    <row r="22" spans="2:17" s="6" customFormat="1" ht="41.4">
      <c r="B22" s="237" t="s">
        <v>13</v>
      </c>
      <c r="C22" s="238"/>
      <c r="D22" s="239" t="str">
        <f>+D19</f>
        <v>BRIGHT WHITE</v>
      </c>
      <c r="E22" s="240"/>
      <c r="F22" s="241">
        <f>SUM(F18:F21)</f>
        <v>57</v>
      </c>
      <c r="G22" s="241">
        <f t="shared" ref="G22:K22" si="2">SUM(G18:G21)</f>
        <v>105</v>
      </c>
      <c r="H22" s="241">
        <f t="shared" si="2"/>
        <v>226</v>
      </c>
      <c r="I22" s="241">
        <f t="shared" si="2"/>
        <v>219</v>
      </c>
      <c r="J22" s="241">
        <f t="shared" si="2"/>
        <v>111</v>
      </c>
      <c r="K22" s="241">
        <f t="shared" si="2"/>
        <v>34</v>
      </c>
      <c r="L22" s="241"/>
      <c r="M22" s="241"/>
      <c r="N22" s="241"/>
      <c r="O22" s="241"/>
      <c r="P22" s="241">
        <f>SUM(P18:P21)</f>
        <v>752</v>
      </c>
      <c r="Q22" s="166"/>
    </row>
    <row r="23" spans="2:17" s="33" customFormat="1" ht="41.4">
      <c r="B23" s="226"/>
      <c r="C23" s="226"/>
      <c r="D23" s="226"/>
      <c r="E23" s="226"/>
      <c r="F23" s="226"/>
      <c r="G23" s="226"/>
      <c r="H23" s="226"/>
      <c r="I23" s="226"/>
      <c r="J23" s="226"/>
      <c r="K23" s="226"/>
      <c r="L23" s="226"/>
      <c r="M23" s="226"/>
      <c r="N23" s="226"/>
      <c r="O23" s="226"/>
      <c r="P23" s="226"/>
      <c r="Q23" s="34"/>
    </row>
    <row r="24" spans="2:17" s="5" customFormat="1" ht="38.4">
      <c r="B24" s="35"/>
      <c r="C24" s="129" t="s">
        <v>109</v>
      </c>
      <c r="D24" s="129" t="s">
        <v>9</v>
      </c>
      <c r="E24" s="36" t="s">
        <v>56</v>
      </c>
      <c r="F24" s="36" t="s">
        <v>68</v>
      </c>
      <c r="G24" s="36" t="s">
        <v>60</v>
      </c>
      <c r="H24" s="36" t="s">
        <v>10</v>
      </c>
      <c r="I24" s="36" t="s">
        <v>57</v>
      </c>
      <c r="J24" s="36" t="s">
        <v>58</v>
      </c>
      <c r="K24" s="36" t="s">
        <v>59</v>
      </c>
      <c r="L24" s="36"/>
      <c r="M24" s="36"/>
      <c r="N24" s="36"/>
      <c r="O24" s="36"/>
      <c r="P24" s="131" t="s">
        <v>11</v>
      </c>
      <c r="Q24" s="164"/>
    </row>
    <row r="25" spans="2:17" s="5" customFormat="1" ht="38.4">
      <c r="B25" s="130" t="s">
        <v>12</v>
      </c>
      <c r="C25" s="198"/>
      <c r="D25" s="37" t="s">
        <v>289</v>
      </c>
      <c r="E25" s="38"/>
      <c r="F25" s="39">
        <v>31</v>
      </c>
      <c r="G25" s="39">
        <v>43</v>
      </c>
      <c r="H25" s="39">
        <v>96</v>
      </c>
      <c r="I25" s="39">
        <v>92</v>
      </c>
      <c r="J25" s="39">
        <v>46</v>
      </c>
      <c r="K25" s="39">
        <v>14</v>
      </c>
      <c r="L25" s="39"/>
      <c r="M25" s="39"/>
      <c r="N25" s="39"/>
      <c r="O25" s="39"/>
      <c r="P25" s="40">
        <f>SUM(E25:O25)</f>
        <v>322</v>
      </c>
      <c r="Q25" s="165"/>
    </row>
    <row r="26" spans="2:17" s="5" customFormat="1" ht="41.4">
      <c r="B26" s="130" t="s">
        <v>63</v>
      </c>
      <c r="C26" s="198"/>
      <c r="D26" s="37" t="str">
        <f>+D25</f>
        <v>NAVY BLAZER</v>
      </c>
      <c r="E26" s="38"/>
      <c r="F26" s="235">
        <f t="shared" ref="F26:K26" si="3">ROUND(F25*6%,0)</f>
        <v>2</v>
      </c>
      <c r="G26" s="235">
        <f t="shared" si="3"/>
        <v>3</v>
      </c>
      <c r="H26" s="235">
        <f t="shared" si="3"/>
        <v>6</v>
      </c>
      <c r="I26" s="235">
        <f t="shared" si="3"/>
        <v>6</v>
      </c>
      <c r="J26" s="235">
        <f t="shared" si="3"/>
        <v>3</v>
      </c>
      <c r="K26" s="235">
        <f t="shared" si="3"/>
        <v>1</v>
      </c>
      <c r="L26" s="235"/>
      <c r="M26" s="235"/>
      <c r="N26" s="235"/>
      <c r="O26" s="235"/>
      <c r="P26" s="236">
        <f>SUM(E26:O26)</f>
        <v>21</v>
      </c>
      <c r="Q26" s="165"/>
    </row>
    <row r="27" spans="2:17" s="5" customFormat="1" ht="41.4">
      <c r="B27" s="130" t="s">
        <v>200</v>
      </c>
      <c r="C27" s="198"/>
      <c r="D27" s="37" t="str">
        <f>+D26</f>
        <v>NAVY BLAZER</v>
      </c>
      <c r="E27" s="38"/>
      <c r="F27" s="235">
        <v>1</v>
      </c>
      <c r="G27" s="235">
        <v>2</v>
      </c>
      <c r="H27" s="235">
        <v>2</v>
      </c>
      <c r="I27" s="235">
        <v>1</v>
      </c>
      <c r="J27" s="235">
        <v>1</v>
      </c>
      <c r="K27" s="235">
        <v>1</v>
      </c>
      <c r="L27" s="235"/>
      <c r="M27" s="235"/>
      <c r="N27" s="235"/>
      <c r="O27" s="235"/>
      <c r="P27" s="236">
        <f t="shared" ref="P27:P28" si="4">SUM(E27:O27)</f>
        <v>8</v>
      </c>
      <c r="Q27" s="165"/>
    </row>
    <row r="28" spans="2:17" s="5" customFormat="1" ht="41.4">
      <c r="B28" s="130" t="s">
        <v>201</v>
      </c>
      <c r="C28" s="198"/>
      <c r="D28" s="37" t="str">
        <f>+D27</f>
        <v>NAVY BLAZER</v>
      </c>
      <c r="E28" s="38"/>
      <c r="F28" s="235"/>
      <c r="G28" s="235">
        <v>0</v>
      </c>
      <c r="H28" s="235">
        <v>2</v>
      </c>
      <c r="I28" s="235">
        <v>0</v>
      </c>
      <c r="J28" s="235">
        <v>0</v>
      </c>
      <c r="K28" s="235"/>
      <c r="L28" s="235"/>
      <c r="M28" s="235"/>
      <c r="N28" s="235"/>
      <c r="O28" s="235"/>
      <c r="P28" s="236">
        <f t="shared" si="4"/>
        <v>2</v>
      </c>
      <c r="Q28" s="165"/>
    </row>
    <row r="29" spans="2:17" s="6" customFormat="1" ht="41.4">
      <c r="B29" s="133" t="s">
        <v>13</v>
      </c>
      <c r="C29" s="199"/>
      <c r="D29" s="158" t="str">
        <f>+D26</f>
        <v>NAVY BLAZER</v>
      </c>
      <c r="E29" s="134"/>
      <c r="F29" s="241">
        <f>SUM(F25:F28)</f>
        <v>34</v>
      </c>
      <c r="G29" s="241">
        <f t="shared" ref="G29:K29" si="5">SUM(G25:G28)</f>
        <v>48</v>
      </c>
      <c r="H29" s="241">
        <f t="shared" si="5"/>
        <v>106</v>
      </c>
      <c r="I29" s="241">
        <f t="shared" si="5"/>
        <v>99</v>
      </c>
      <c r="J29" s="241">
        <f t="shared" si="5"/>
        <v>50</v>
      </c>
      <c r="K29" s="241">
        <f t="shared" si="5"/>
        <v>16</v>
      </c>
      <c r="L29" s="241"/>
      <c r="M29" s="241"/>
      <c r="N29" s="241"/>
      <c r="O29" s="241"/>
      <c r="P29" s="241">
        <f>SUM(P25:P28)</f>
        <v>353</v>
      </c>
      <c r="Q29" s="166"/>
    </row>
    <row r="30" spans="2:17" s="5" customFormat="1" ht="41.4">
      <c r="B30" s="242"/>
      <c r="C30" s="242"/>
      <c r="D30" s="242"/>
      <c r="E30" s="243"/>
      <c r="F30" s="226"/>
      <c r="G30" s="244"/>
      <c r="H30" s="226"/>
      <c r="I30" s="226"/>
      <c r="J30" s="226"/>
      <c r="K30" s="226"/>
      <c r="L30" s="226"/>
      <c r="M30" s="245"/>
      <c r="N30" s="246"/>
      <c r="O30" s="246"/>
      <c r="P30" s="247"/>
      <c r="Q30" s="41"/>
    </row>
    <row r="31" spans="2:17" s="42" customFormat="1" ht="42.75" customHeight="1">
      <c r="B31" s="248" t="s">
        <v>14</v>
      </c>
      <c r="C31" s="249"/>
      <c r="D31" s="248"/>
      <c r="E31" s="250"/>
      <c r="F31" s="251">
        <f>F22+F29</f>
        <v>91</v>
      </c>
      <c r="G31" s="251">
        <f t="shared" ref="G31:K31" si="6">G22+G29</f>
        <v>153</v>
      </c>
      <c r="H31" s="251">
        <f t="shared" si="6"/>
        <v>332</v>
      </c>
      <c r="I31" s="251">
        <f t="shared" si="6"/>
        <v>318</v>
      </c>
      <c r="J31" s="251">
        <f t="shared" si="6"/>
        <v>161</v>
      </c>
      <c r="K31" s="251">
        <f t="shared" si="6"/>
        <v>50</v>
      </c>
      <c r="L31" s="251"/>
      <c r="M31" s="251"/>
      <c r="N31" s="251"/>
      <c r="O31" s="251"/>
      <c r="P31" s="251">
        <f>SUM(P22,P29)</f>
        <v>1105</v>
      </c>
      <c r="Q31" s="123"/>
    </row>
    <row r="32" spans="2:17" s="43" customFormat="1" ht="20.25" customHeight="1">
      <c r="B32" s="44"/>
      <c r="C32" s="44"/>
      <c r="D32" s="45"/>
      <c r="E32" s="46"/>
      <c r="F32" s="47"/>
      <c r="G32" s="48"/>
      <c r="H32" s="49"/>
      <c r="I32" s="49"/>
      <c r="J32" s="49"/>
      <c r="K32" s="49"/>
      <c r="L32" s="50"/>
      <c r="M32" s="51"/>
      <c r="N32" s="47"/>
      <c r="O32" s="47"/>
      <c r="P32" s="47"/>
      <c r="Q32" s="167"/>
    </row>
    <row r="33" spans="1:19" s="4" customFormat="1" ht="30.75" customHeight="1" thickBot="1">
      <c r="B33" s="124" t="s">
        <v>15</v>
      </c>
      <c r="C33" s="52"/>
      <c r="D33" s="52"/>
      <c r="E33" s="52"/>
      <c r="F33" s="53"/>
      <c r="G33" s="54"/>
      <c r="H33" s="53"/>
      <c r="I33" s="53"/>
      <c r="J33" s="53"/>
      <c r="K33" s="53"/>
      <c r="L33" s="53"/>
      <c r="N33" s="55"/>
      <c r="O33" s="55"/>
      <c r="P33" s="56"/>
      <c r="Q33" s="56"/>
    </row>
    <row r="34" spans="1:19" s="57" customFormat="1" ht="175.2" customHeight="1">
      <c r="A34" s="339" t="s">
        <v>16</v>
      </c>
      <c r="B34" s="339"/>
      <c r="C34" s="339"/>
      <c r="D34" s="156" t="s">
        <v>17</v>
      </c>
      <c r="E34" s="156" t="s">
        <v>18</v>
      </c>
      <c r="F34" s="156" t="s">
        <v>19</v>
      </c>
      <c r="G34" s="157" t="s">
        <v>20</v>
      </c>
      <c r="H34" s="157" t="s">
        <v>21</v>
      </c>
      <c r="I34" s="157" t="s">
        <v>35</v>
      </c>
      <c r="J34" s="215" t="s">
        <v>209</v>
      </c>
      <c r="K34" s="157" t="s">
        <v>210</v>
      </c>
      <c r="L34" s="157" t="s">
        <v>211</v>
      </c>
      <c r="M34" s="157" t="s">
        <v>36</v>
      </c>
      <c r="N34" s="361" t="s">
        <v>49</v>
      </c>
      <c r="O34" s="362"/>
      <c r="P34" s="363"/>
      <c r="Q34" s="168"/>
    </row>
    <row r="35" spans="1:19" s="15" customFormat="1" ht="58.8" customHeight="1">
      <c r="A35" s="355" t="str">
        <f>D18</f>
        <v>BRIGHT WHITE</v>
      </c>
      <c r="B35" s="356"/>
      <c r="C35" s="356"/>
      <c r="D35" s="356"/>
      <c r="E35" s="356"/>
      <c r="F35" s="356"/>
      <c r="G35" s="356"/>
      <c r="H35" s="356"/>
      <c r="I35" s="356"/>
      <c r="J35" s="356"/>
      <c r="K35" s="356"/>
      <c r="L35" s="356"/>
      <c r="M35" s="356"/>
      <c r="N35" s="356"/>
      <c r="O35" s="356"/>
      <c r="P35" s="357"/>
      <c r="Q35" s="170"/>
    </row>
    <row r="36" spans="1:19" s="15" customFormat="1" ht="141.6" customHeight="1">
      <c r="A36" s="135">
        <v>1</v>
      </c>
      <c r="B36" s="340" t="str">
        <f>L11</f>
        <v>TT - RIB300_RIB 2X2 100% COTTON</v>
      </c>
      <c r="C36" s="340"/>
      <c r="D36" s="152" t="s">
        <v>162</v>
      </c>
      <c r="E36" s="175" t="str">
        <f>A35</f>
        <v>BRIGHT WHITE</v>
      </c>
      <c r="F36" s="153" t="s">
        <v>10</v>
      </c>
      <c r="G36" s="154">
        <f>$P$22</f>
        <v>752</v>
      </c>
      <c r="H36" s="153">
        <v>0.63</v>
      </c>
      <c r="I36" s="155">
        <f>G36*H36</f>
        <v>473.76</v>
      </c>
      <c r="J36" s="218">
        <f>I36*5.4%+(I36/30)*0.5+2</f>
        <v>35.479040000000005</v>
      </c>
      <c r="K36" s="173"/>
      <c r="L36" s="66">
        <v>2</v>
      </c>
      <c r="M36" s="174">
        <f>K36+L36+J36+I36</f>
        <v>511.23903999999999</v>
      </c>
      <c r="N36" s="364" t="s">
        <v>339</v>
      </c>
      <c r="O36" s="365"/>
      <c r="P36" s="366"/>
      <c r="Q36" s="169"/>
      <c r="S36" s="171"/>
    </row>
    <row r="37" spans="1:19" s="15" customFormat="1" ht="52.2" customHeight="1">
      <c r="A37" s="358" t="str">
        <f>D25</f>
        <v>NAVY BLAZER</v>
      </c>
      <c r="B37" s="359"/>
      <c r="C37" s="359"/>
      <c r="D37" s="359"/>
      <c r="E37" s="359"/>
      <c r="F37" s="359"/>
      <c r="G37" s="359"/>
      <c r="H37" s="359"/>
      <c r="I37" s="359"/>
      <c r="J37" s="359"/>
      <c r="K37" s="359"/>
      <c r="L37" s="359"/>
      <c r="M37" s="359"/>
      <c r="N37" s="359"/>
      <c r="O37" s="359"/>
      <c r="P37" s="360"/>
      <c r="Q37" s="170"/>
    </row>
    <row r="38" spans="1:19" s="15" customFormat="1" ht="135.6" customHeight="1">
      <c r="A38" s="135">
        <v>1</v>
      </c>
      <c r="B38" s="340" t="str">
        <f>B36</f>
        <v>TT - RIB300_RIB 2X2 100% COTTON</v>
      </c>
      <c r="C38" s="340"/>
      <c r="D38" s="152" t="s">
        <v>162</v>
      </c>
      <c r="E38" s="175" t="str">
        <f>A37</f>
        <v>NAVY BLAZER</v>
      </c>
      <c r="F38" s="153" t="s">
        <v>10</v>
      </c>
      <c r="G38" s="154">
        <f>$P$29</f>
        <v>353</v>
      </c>
      <c r="H38" s="153">
        <v>0.63</v>
      </c>
      <c r="I38" s="155">
        <f>G38*H38</f>
        <v>222.39000000000001</v>
      </c>
      <c r="J38" s="218">
        <f>I38*2.5%+(I38/30)*0.5-4</f>
        <v>5.2662500000000012</v>
      </c>
      <c r="K38" s="252"/>
      <c r="L38" s="136">
        <v>2</v>
      </c>
      <c r="M38" s="253">
        <f>K38+L38+J38+I38</f>
        <v>229.65625000000003</v>
      </c>
      <c r="N38" s="367" t="s">
        <v>380</v>
      </c>
      <c r="O38" s="367"/>
      <c r="P38" s="367"/>
      <c r="Q38" s="169">
        <f>176+54</f>
        <v>230</v>
      </c>
      <c r="R38" s="171">
        <f>M38-Q38</f>
        <v>-0.34374999999997158</v>
      </c>
      <c r="S38" s="171"/>
    </row>
    <row r="39" spans="1:19" s="58" customFormat="1" ht="33" thickBot="1">
      <c r="B39" s="124" t="s">
        <v>22</v>
      </c>
      <c r="C39" s="59"/>
      <c r="D39" s="59"/>
      <c r="E39" s="59"/>
      <c r="G39" s="60"/>
      <c r="P39" s="61"/>
      <c r="Q39" s="61"/>
    </row>
    <row r="40" spans="1:19" s="74" customFormat="1" ht="72">
      <c r="A40" s="300" t="s">
        <v>23</v>
      </c>
      <c r="B40" s="301"/>
      <c r="C40" s="301"/>
      <c r="D40" s="301"/>
      <c r="E40" s="302"/>
      <c r="F40" s="120" t="s">
        <v>45</v>
      </c>
      <c r="G40" s="120" t="s">
        <v>24</v>
      </c>
      <c r="H40" s="303" t="s">
        <v>40</v>
      </c>
      <c r="I40" s="304"/>
      <c r="J40" s="121" t="s">
        <v>19</v>
      </c>
      <c r="K40" s="120" t="s">
        <v>46</v>
      </c>
      <c r="L40" s="120" t="s">
        <v>25</v>
      </c>
      <c r="M40" s="122" t="s">
        <v>26</v>
      </c>
      <c r="N40" s="122" t="s">
        <v>27</v>
      </c>
      <c r="O40" s="122" t="s">
        <v>28</v>
      </c>
      <c r="P40" s="122" t="s">
        <v>29</v>
      </c>
      <c r="Q40" s="168"/>
    </row>
    <row r="41" spans="1:19" s="15" customFormat="1" ht="64.8">
      <c r="A41" s="136">
        <v>1</v>
      </c>
      <c r="B41" s="306" t="s">
        <v>197</v>
      </c>
      <c r="C41" s="306"/>
      <c r="D41" s="306"/>
      <c r="E41" s="306"/>
      <c r="F41" s="137" t="str">
        <f>H41</f>
        <v>BRIGHT WHITE</v>
      </c>
      <c r="G41" s="138" t="s">
        <v>213</v>
      </c>
      <c r="H41" s="293" t="str">
        <f>$D$22</f>
        <v>BRIGHT WHITE</v>
      </c>
      <c r="I41" s="294"/>
      <c r="J41" s="139" t="s">
        <v>30</v>
      </c>
      <c r="K41" s="139">
        <f>$P$22</f>
        <v>752</v>
      </c>
      <c r="L41" s="220">
        <v>0.03</v>
      </c>
      <c r="M41" s="221">
        <f t="shared" ref="M41:M48" si="7">L41*K41</f>
        <v>22.56</v>
      </c>
      <c r="N41" s="221"/>
      <c r="O41" s="222">
        <f t="shared" ref="O41" si="8">ROUNDUP(N41+M41,0)</f>
        <v>23</v>
      </c>
      <c r="P41" s="368" t="s">
        <v>297</v>
      </c>
    </row>
    <row r="42" spans="1:19" s="15" customFormat="1" ht="84.6" customHeight="1">
      <c r="A42" s="136">
        <v>1</v>
      </c>
      <c r="B42" s="306" t="s">
        <v>197</v>
      </c>
      <c r="C42" s="306"/>
      <c r="D42" s="306"/>
      <c r="E42" s="306"/>
      <c r="F42" s="137" t="str">
        <f>H42</f>
        <v>NAVY BLAZER</v>
      </c>
      <c r="G42" s="138" t="s">
        <v>298</v>
      </c>
      <c r="H42" s="293" t="str">
        <f>A37</f>
        <v>NAVY BLAZER</v>
      </c>
      <c r="I42" s="294"/>
      <c r="J42" s="139" t="s">
        <v>30</v>
      </c>
      <c r="K42" s="139">
        <f>$P$29</f>
        <v>353</v>
      </c>
      <c r="L42" s="220">
        <v>0.03</v>
      </c>
      <c r="M42" s="221">
        <f t="shared" ref="M42" si="9">L42*K42</f>
        <v>10.59</v>
      </c>
      <c r="N42" s="221"/>
      <c r="O42" s="222">
        <f t="shared" ref="O42" si="10">ROUNDUP(N42+M42,0)</f>
        <v>11</v>
      </c>
      <c r="P42" s="369"/>
    </row>
    <row r="43" spans="1:19" s="15" customFormat="1" ht="39.75" customHeight="1">
      <c r="A43" s="136">
        <v>2</v>
      </c>
      <c r="B43" s="306" t="s">
        <v>240</v>
      </c>
      <c r="C43" s="306"/>
      <c r="D43" s="306"/>
      <c r="E43" s="306"/>
      <c r="F43" s="137" t="s">
        <v>54</v>
      </c>
      <c r="G43" s="138" t="s">
        <v>299</v>
      </c>
      <c r="H43" s="293" t="str">
        <f>$D$22</f>
        <v>BRIGHT WHITE</v>
      </c>
      <c r="I43" s="294"/>
      <c r="J43" s="139" t="s">
        <v>30</v>
      </c>
      <c r="K43" s="139">
        <f t="shared" ref="K43:K46" si="11">$P$22</f>
        <v>752</v>
      </c>
      <c r="L43" s="220">
        <v>0.01</v>
      </c>
      <c r="M43" s="221">
        <f t="shared" si="7"/>
        <v>7.5200000000000005</v>
      </c>
      <c r="N43" s="221"/>
      <c r="O43" s="222">
        <f t="shared" ref="O43" si="12">ROUNDUP(N43+M43,0)</f>
        <v>8</v>
      </c>
      <c r="P43" s="369"/>
    </row>
    <row r="44" spans="1:19" s="15" customFormat="1" ht="68.099999999999994" customHeight="1">
      <c r="A44" s="136">
        <v>2</v>
      </c>
      <c r="B44" s="306" t="s">
        <v>240</v>
      </c>
      <c r="C44" s="306"/>
      <c r="D44" s="306"/>
      <c r="E44" s="306"/>
      <c r="F44" s="137" t="s">
        <v>54</v>
      </c>
      <c r="G44" s="138" t="s">
        <v>299</v>
      </c>
      <c r="H44" s="293" t="str">
        <f>H42</f>
        <v>NAVY BLAZER</v>
      </c>
      <c r="I44" s="294"/>
      <c r="J44" s="139" t="s">
        <v>30</v>
      </c>
      <c r="K44" s="139">
        <f t="shared" si="11"/>
        <v>752</v>
      </c>
      <c r="L44" s="220">
        <v>0.01</v>
      </c>
      <c r="M44" s="136">
        <f t="shared" si="7"/>
        <v>7.5200000000000005</v>
      </c>
      <c r="N44" s="136"/>
      <c r="O44" s="69">
        <f t="shared" ref="O44:O45" si="13">ROUNDUP(N44+M44,0)</f>
        <v>8</v>
      </c>
      <c r="P44" s="370"/>
    </row>
    <row r="45" spans="1:19" s="15" customFormat="1" ht="39.75" customHeight="1">
      <c r="A45" s="136">
        <v>2</v>
      </c>
      <c r="B45" s="306" t="s">
        <v>241</v>
      </c>
      <c r="C45" s="306"/>
      <c r="D45" s="306"/>
      <c r="E45" s="306"/>
      <c r="F45" s="137" t="s">
        <v>54</v>
      </c>
      <c r="G45" s="138"/>
      <c r="H45" s="293" t="str">
        <f>$D$22</f>
        <v>BRIGHT WHITE</v>
      </c>
      <c r="I45" s="294"/>
      <c r="J45" s="139" t="s">
        <v>31</v>
      </c>
      <c r="K45" s="139">
        <f t="shared" si="11"/>
        <v>752</v>
      </c>
      <c r="L45" s="140">
        <v>1</v>
      </c>
      <c r="M45" s="136">
        <f t="shared" ref="M45:M46" si="14">L45*K45</f>
        <v>752</v>
      </c>
      <c r="N45" s="136"/>
      <c r="O45" s="69">
        <f t="shared" si="13"/>
        <v>752</v>
      </c>
      <c r="P45" s="297" t="s">
        <v>303</v>
      </c>
    </row>
    <row r="46" spans="1:19" s="15" customFormat="1" ht="68.099999999999994" customHeight="1">
      <c r="A46" s="136">
        <v>2</v>
      </c>
      <c r="B46" s="306" t="s">
        <v>241</v>
      </c>
      <c r="C46" s="306"/>
      <c r="D46" s="306"/>
      <c r="E46" s="306"/>
      <c r="F46" s="137" t="s">
        <v>54</v>
      </c>
      <c r="G46" s="138"/>
      <c r="H46" s="293" t="str">
        <f>H44</f>
        <v>NAVY BLAZER</v>
      </c>
      <c r="I46" s="294"/>
      <c r="J46" s="139" t="s">
        <v>31</v>
      </c>
      <c r="K46" s="139">
        <f t="shared" si="11"/>
        <v>752</v>
      </c>
      <c r="L46" s="140">
        <v>1</v>
      </c>
      <c r="M46" s="136">
        <f t="shared" si="14"/>
        <v>752</v>
      </c>
      <c r="N46" s="136"/>
      <c r="O46" s="69">
        <f t="shared" ref="O46" si="15">ROUNDUP(N46+M46,0)</f>
        <v>752</v>
      </c>
      <c r="P46" s="371"/>
    </row>
    <row r="47" spans="1:19" s="15" customFormat="1" ht="53.4" customHeight="1">
      <c r="A47" s="136">
        <v>2</v>
      </c>
      <c r="B47" s="306" t="s">
        <v>305</v>
      </c>
      <c r="C47" s="306"/>
      <c r="D47" s="306"/>
      <c r="E47" s="306"/>
      <c r="F47" s="137" t="s">
        <v>54</v>
      </c>
      <c r="G47" s="138"/>
      <c r="H47" s="293" t="str">
        <f>$D$22</f>
        <v>BRIGHT WHITE</v>
      </c>
      <c r="I47" s="294"/>
      <c r="J47" s="139" t="s">
        <v>31</v>
      </c>
      <c r="K47" s="139">
        <f>$P$22</f>
        <v>752</v>
      </c>
      <c r="L47" s="140">
        <v>1</v>
      </c>
      <c r="M47" s="136">
        <f t="shared" si="7"/>
        <v>752</v>
      </c>
      <c r="N47" s="136"/>
      <c r="O47" s="69">
        <f t="shared" ref="O47" si="16">ROUNDUP(N47+M47,0)</f>
        <v>752</v>
      </c>
      <c r="P47" s="254" t="s">
        <v>306</v>
      </c>
    </row>
    <row r="48" spans="1:19" s="15" customFormat="1" ht="60.6" customHeight="1">
      <c r="A48" s="136">
        <v>2</v>
      </c>
      <c r="B48" s="306" t="str">
        <f>B47</f>
        <v>NHÃN THÀNH PHẦN 100% COTTON ALD-COO-688</v>
      </c>
      <c r="C48" s="306"/>
      <c r="D48" s="306"/>
      <c r="E48" s="306"/>
      <c r="F48" s="137" t="s">
        <v>54</v>
      </c>
      <c r="G48" s="138"/>
      <c r="H48" s="293" t="str">
        <f>H44</f>
        <v>NAVY BLAZER</v>
      </c>
      <c r="I48" s="294"/>
      <c r="J48" s="139" t="s">
        <v>31</v>
      </c>
      <c r="K48" s="139">
        <f>$P$29</f>
        <v>353</v>
      </c>
      <c r="L48" s="140">
        <v>1</v>
      </c>
      <c r="M48" s="136">
        <f t="shared" si="7"/>
        <v>353</v>
      </c>
      <c r="N48" s="136"/>
      <c r="O48" s="69">
        <f t="shared" ref="O48" si="17">ROUNDUP(N48+M48,0)</f>
        <v>353</v>
      </c>
      <c r="P48" s="254" t="s">
        <v>306</v>
      </c>
    </row>
    <row r="49" spans="1:18" s="74" customFormat="1" ht="70.5" customHeight="1">
      <c r="A49" s="200">
        <v>3</v>
      </c>
      <c r="B49" s="290" t="s">
        <v>300</v>
      </c>
      <c r="C49" s="291" t="s">
        <v>242</v>
      </c>
      <c r="D49" s="291" t="s">
        <v>242</v>
      </c>
      <c r="E49" s="292" t="s">
        <v>242</v>
      </c>
      <c r="F49" s="137" t="s">
        <v>54</v>
      </c>
      <c r="G49" s="201"/>
      <c r="H49" s="293" t="str">
        <f>$D$22</f>
        <v>BRIGHT WHITE</v>
      </c>
      <c r="I49" s="294"/>
      <c r="J49" s="139" t="s">
        <v>198</v>
      </c>
      <c r="K49" s="139">
        <f>$P$22</f>
        <v>752</v>
      </c>
      <c r="L49" s="140">
        <v>1</v>
      </c>
      <c r="M49" s="202">
        <f>K49*L49</f>
        <v>752</v>
      </c>
      <c r="N49" s="203"/>
      <c r="O49" s="62">
        <f t="shared" ref="O49:O50" si="18">ROUNDUP(SUM(M49:N49),0)</f>
        <v>752</v>
      </c>
      <c r="P49" s="159" t="s">
        <v>340</v>
      </c>
      <c r="Q49" s="289"/>
      <c r="R49" s="289"/>
    </row>
    <row r="50" spans="1:18" s="15" customFormat="1" ht="70.5" customHeight="1">
      <c r="A50" s="136">
        <v>3</v>
      </c>
      <c r="B50" s="290" t="s">
        <v>300</v>
      </c>
      <c r="C50" s="291" t="s">
        <v>242</v>
      </c>
      <c r="D50" s="291" t="s">
        <v>242</v>
      </c>
      <c r="E50" s="292" t="s">
        <v>242</v>
      </c>
      <c r="F50" s="137" t="s">
        <v>54</v>
      </c>
      <c r="G50" s="138"/>
      <c r="H50" s="293" t="str">
        <f>H44</f>
        <v>NAVY BLAZER</v>
      </c>
      <c r="I50" s="294"/>
      <c r="J50" s="139" t="s">
        <v>198</v>
      </c>
      <c r="K50" s="139">
        <f>$P$29</f>
        <v>353</v>
      </c>
      <c r="L50" s="140">
        <v>1</v>
      </c>
      <c r="M50" s="202">
        <f>K50*L50</f>
        <v>353</v>
      </c>
      <c r="N50" s="136"/>
      <c r="O50" s="62">
        <f t="shared" si="18"/>
        <v>353</v>
      </c>
      <c r="P50" s="159" t="s">
        <v>340</v>
      </c>
    </row>
    <row r="51" spans="1:18" s="74" customFormat="1" ht="70.5" customHeight="1">
      <c r="A51" s="200">
        <v>3</v>
      </c>
      <c r="B51" s="290" t="s">
        <v>301</v>
      </c>
      <c r="C51" s="291"/>
      <c r="D51" s="291"/>
      <c r="E51" s="292"/>
      <c r="F51" s="137" t="s">
        <v>54</v>
      </c>
      <c r="G51" s="201"/>
      <c r="H51" s="293" t="str">
        <f>$D$22</f>
        <v>BRIGHT WHITE</v>
      </c>
      <c r="I51" s="294"/>
      <c r="J51" s="139" t="s">
        <v>198</v>
      </c>
      <c r="K51" s="139">
        <f>$P$22</f>
        <v>752</v>
      </c>
      <c r="L51" s="140">
        <v>1</v>
      </c>
      <c r="M51" s="202">
        <f>K51*L51</f>
        <v>752</v>
      </c>
      <c r="N51" s="203"/>
      <c r="O51" s="62">
        <f t="shared" ref="O51:O52" si="19">ROUNDUP(SUM(M51:N51),0)</f>
        <v>752</v>
      </c>
      <c r="P51" s="159" t="s">
        <v>340</v>
      </c>
      <c r="Q51" s="289"/>
      <c r="R51" s="289"/>
    </row>
    <row r="52" spans="1:18" s="15" customFormat="1" ht="55.2" customHeight="1">
      <c r="A52" s="136">
        <v>3</v>
      </c>
      <c r="B52" s="290" t="s">
        <v>301</v>
      </c>
      <c r="C52" s="291"/>
      <c r="D52" s="291"/>
      <c r="E52" s="292"/>
      <c r="F52" s="137" t="s">
        <v>54</v>
      </c>
      <c r="G52" s="138"/>
      <c r="H52" s="293" t="str">
        <f>H48</f>
        <v>NAVY BLAZER</v>
      </c>
      <c r="I52" s="294"/>
      <c r="J52" s="139" t="s">
        <v>198</v>
      </c>
      <c r="K52" s="139">
        <f>$P$29</f>
        <v>353</v>
      </c>
      <c r="L52" s="140">
        <v>1</v>
      </c>
      <c r="M52" s="202">
        <f>K52*L52</f>
        <v>353</v>
      </c>
      <c r="N52" s="136"/>
      <c r="O52" s="62">
        <f t="shared" si="19"/>
        <v>353</v>
      </c>
      <c r="P52" s="159" t="s">
        <v>340</v>
      </c>
    </row>
    <row r="53" spans="1:18" s="15" customFormat="1" ht="32.4">
      <c r="A53" s="66"/>
      <c r="B53" s="66"/>
      <c r="C53" s="66"/>
      <c r="D53" s="66"/>
      <c r="E53" s="66"/>
      <c r="F53" s="182"/>
      <c r="G53" s="183"/>
      <c r="H53" s="184"/>
      <c r="I53" s="184"/>
      <c r="J53" s="185"/>
      <c r="K53" s="185"/>
      <c r="L53" s="144"/>
      <c r="M53" s="66"/>
      <c r="N53" s="66"/>
      <c r="O53" s="70"/>
    </row>
    <row r="54" spans="1:18" s="58" customFormat="1" ht="33" thickBot="1">
      <c r="B54" s="132" t="s">
        <v>65</v>
      </c>
      <c r="C54" s="59"/>
      <c r="D54" s="59"/>
      <c r="E54" s="59"/>
      <c r="F54" s="63"/>
      <c r="G54" s="64"/>
      <c r="H54" s="63"/>
      <c r="I54" s="63"/>
      <c r="J54" s="63"/>
      <c r="K54" s="63"/>
      <c r="L54" s="63"/>
      <c r="M54" s="63"/>
      <c r="N54" s="63"/>
      <c r="O54" s="63"/>
      <c r="P54" s="61"/>
      <c r="Q54" s="61"/>
    </row>
    <row r="55" spans="1:18" s="74" customFormat="1" ht="72">
      <c r="A55" s="300" t="s">
        <v>23</v>
      </c>
      <c r="B55" s="301"/>
      <c r="C55" s="301"/>
      <c r="D55" s="301"/>
      <c r="E55" s="302"/>
      <c r="F55" s="120" t="s">
        <v>45</v>
      </c>
      <c r="G55" s="120" t="s">
        <v>24</v>
      </c>
      <c r="H55" s="303" t="s">
        <v>202</v>
      </c>
      <c r="I55" s="304"/>
      <c r="J55" s="121" t="s">
        <v>19</v>
      </c>
      <c r="K55" s="120" t="s">
        <v>46</v>
      </c>
      <c r="L55" s="120" t="s">
        <v>25</v>
      </c>
      <c r="M55" s="122" t="s">
        <v>26</v>
      </c>
      <c r="N55" s="122" t="s">
        <v>27</v>
      </c>
      <c r="O55" s="122" t="s">
        <v>28</v>
      </c>
      <c r="P55" s="122" t="s">
        <v>29</v>
      </c>
    </row>
    <row r="56" spans="1:18" s="66" customFormat="1" ht="92.4" customHeight="1">
      <c r="A56" s="136">
        <v>1</v>
      </c>
      <c r="B56" s="290" t="s">
        <v>302</v>
      </c>
      <c r="C56" s="291"/>
      <c r="D56" s="291"/>
      <c r="E56" s="292"/>
      <c r="F56" s="137" t="s">
        <v>37</v>
      </c>
      <c r="G56" s="137"/>
      <c r="H56" s="298" t="str">
        <f>$D$22</f>
        <v>BRIGHT WHITE</v>
      </c>
      <c r="I56" s="299"/>
      <c r="J56" s="139" t="s">
        <v>31</v>
      </c>
      <c r="K56" s="175">
        <f>$P$22</f>
        <v>752</v>
      </c>
      <c r="L56" s="139">
        <v>1</v>
      </c>
      <c r="M56" s="139">
        <f t="shared" ref="M56:M61" si="20">L56*K56</f>
        <v>752</v>
      </c>
      <c r="N56" s="141"/>
      <c r="O56" s="62">
        <f t="shared" ref="O56:O66" si="21">M56</f>
        <v>752</v>
      </c>
      <c r="P56" s="295" t="s">
        <v>304</v>
      </c>
      <c r="Q56" s="160"/>
    </row>
    <row r="57" spans="1:18" s="66" customFormat="1" ht="92.4" customHeight="1">
      <c r="A57" s="136">
        <v>1</v>
      </c>
      <c r="B57" s="290" t="str">
        <f>B56</f>
        <v>THẺ BÀI ALD-T06P-A, ALD Hang Tag + MLB Genuine Merchandise Hang Tag</v>
      </c>
      <c r="C57" s="291"/>
      <c r="D57" s="291"/>
      <c r="E57" s="292"/>
      <c r="F57" s="137" t="s">
        <v>37</v>
      </c>
      <c r="G57" s="137"/>
      <c r="H57" s="298" t="str">
        <f>$D$29</f>
        <v>NAVY BLAZER</v>
      </c>
      <c r="I57" s="299"/>
      <c r="J57" s="139" t="s">
        <v>31</v>
      </c>
      <c r="K57" s="175">
        <f>$P$29</f>
        <v>353</v>
      </c>
      <c r="L57" s="139">
        <v>1</v>
      </c>
      <c r="M57" s="139">
        <f t="shared" si="20"/>
        <v>353</v>
      </c>
      <c r="N57" s="141"/>
      <c r="O57" s="62">
        <f t="shared" si="21"/>
        <v>353</v>
      </c>
      <c r="P57" s="296"/>
      <c r="Q57" s="160"/>
    </row>
    <row r="58" spans="1:18" s="66" customFormat="1" ht="32.4">
      <c r="A58" s="136">
        <v>2</v>
      </c>
      <c r="B58" s="290" t="s">
        <v>203</v>
      </c>
      <c r="C58" s="291"/>
      <c r="D58" s="291"/>
      <c r="E58" s="292"/>
      <c r="F58" s="137" t="s">
        <v>37</v>
      </c>
      <c r="G58" s="137"/>
      <c r="H58" s="298" t="str">
        <f>$D$22</f>
        <v>BRIGHT WHITE</v>
      </c>
      <c r="I58" s="299"/>
      <c r="J58" s="139" t="s">
        <v>31</v>
      </c>
      <c r="K58" s="175">
        <f>$P$22</f>
        <v>752</v>
      </c>
      <c r="L58" s="139">
        <v>1</v>
      </c>
      <c r="M58" s="139">
        <f t="shared" si="20"/>
        <v>752</v>
      </c>
      <c r="N58" s="141"/>
      <c r="O58" s="62">
        <f t="shared" si="21"/>
        <v>752</v>
      </c>
      <c r="P58" s="159" t="s">
        <v>307</v>
      </c>
      <c r="Q58" s="160"/>
    </row>
    <row r="59" spans="1:18" s="66" customFormat="1" ht="32.4">
      <c r="A59" s="136">
        <v>2</v>
      </c>
      <c r="B59" s="290" t="str">
        <f>B58</f>
        <v>UPC STICKER 2X3"</v>
      </c>
      <c r="C59" s="291"/>
      <c r="D59" s="291"/>
      <c r="E59" s="292"/>
      <c r="F59" s="137" t="s">
        <v>37</v>
      </c>
      <c r="G59" s="137"/>
      <c r="H59" s="298" t="str">
        <f>$D$29</f>
        <v>NAVY BLAZER</v>
      </c>
      <c r="I59" s="299"/>
      <c r="J59" s="139" t="s">
        <v>31</v>
      </c>
      <c r="K59" s="175">
        <f>$P$29</f>
        <v>353</v>
      </c>
      <c r="L59" s="139">
        <v>1</v>
      </c>
      <c r="M59" s="139">
        <f t="shared" si="20"/>
        <v>353</v>
      </c>
      <c r="N59" s="141"/>
      <c r="O59" s="62">
        <f t="shared" si="21"/>
        <v>353</v>
      </c>
      <c r="P59" s="159" t="s">
        <v>307</v>
      </c>
      <c r="Q59" s="160"/>
    </row>
    <row r="60" spans="1:18" s="66" customFormat="1" ht="77.400000000000006" customHeight="1">
      <c r="A60" s="136">
        <v>3</v>
      </c>
      <c r="B60" s="305" t="s">
        <v>204</v>
      </c>
      <c r="C60" s="306"/>
      <c r="D60" s="306"/>
      <c r="E60" s="306"/>
      <c r="F60" s="137" t="s">
        <v>205</v>
      </c>
      <c r="G60" s="137"/>
      <c r="H60" s="298" t="str">
        <f t="shared" ref="H60" si="22">$D$22</f>
        <v>BRIGHT WHITE</v>
      </c>
      <c r="I60" s="299"/>
      <c r="J60" s="139" t="s">
        <v>31</v>
      </c>
      <c r="K60" s="175">
        <f t="shared" ref="K60" si="23">$P$22</f>
        <v>752</v>
      </c>
      <c r="L60" s="139">
        <v>1</v>
      </c>
      <c r="M60" s="139">
        <f t="shared" si="20"/>
        <v>752</v>
      </c>
      <c r="N60" s="141"/>
      <c r="O60" s="62">
        <f t="shared" si="21"/>
        <v>752</v>
      </c>
      <c r="P60" s="297" t="s">
        <v>303</v>
      </c>
      <c r="Q60" s="160"/>
    </row>
    <row r="61" spans="1:18" s="66" customFormat="1" ht="77.400000000000006" customHeight="1">
      <c r="A61" s="136">
        <v>3</v>
      </c>
      <c r="B61" s="305" t="str">
        <f>B60</f>
        <v>BAO NYLON ALD - 12" X 15" (RECYLCED)
CODE:   ALD-PB01-R</v>
      </c>
      <c r="C61" s="306"/>
      <c r="D61" s="306"/>
      <c r="E61" s="306"/>
      <c r="F61" s="137" t="s">
        <v>205</v>
      </c>
      <c r="G61" s="137"/>
      <c r="H61" s="298" t="str">
        <f t="shared" ref="H61" si="24">$D$29</f>
        <v>NAVY BLAZER</v>
      </c>
      <c r="I61" s="299"/>
      <c r="J61" s="139" t="s">
        <v>31</v>
      </c>
      <c r="K61" s="175">
        <f t="shared" ref="K61" si="25">$P$29</f>
        <v>353</v>
      </c>
      <c r="L61" s="139">
        <v>1</v>
      </c>
      <c r="M61" s="139">
        <f t="shared" si="20"/>
        <v>353</v>
      </c>
      <c r="N61" s="141"/>
      <c r="O61" s="62">
        <f t="shared" si="21"/>
        <v>353</v>
      </c>
      <c r="P61" s="296"/>
      <c r="Q61" s="160"/>
    </row>
    <row r="62" spans="1:18" s="66" customFormat="1" ht="32.4">
      <c r="A62" s="136">
        <v>4</v>
      </c>
      <c r="B62" s="305" t="s">
        <v>121</v>
      </c>
      <c r="C62" s="306"/>
      <c r="D62" s="306"/>
      <c r="E62" s="306"/>
      <c r="F62" s="137" t="s">
        <v>205</v>
      </c>
      <c r="G62" s="137"/>
      <c r="H62" s="298" t="str">
        <f t="shared" ref="H62" si="26">$D$22</f>
        <v>BRIGHT WHITE</v>
      </c>
      <c r="I62" s="299"/>
      <c r="J62" s="139" t="s">
        <v>31</v>
      </c>
      <c r="K62" s="175">
        <f t="shared" ref="K62" si="27">$P$22</f>
        <v>752</v>
      </c>
      <c r="L62" s="140">
        <f>L64</f>
        <v>2.5000000000000001E-2</v>
      </c>
      <c r="M62" s="139">
        <f t="shared" ref="M62:M65" si="28">ROUNDUP(L62*K62,0)</f>
        <v>19</v>
      </c>
      <c r="N62" s="141"/>
      <c r="O62" s="62">
        <f t="shared" si="21"/>
        <v>19</v>
      </c>
      <c r="P62" s="159"/>
      <c r="Q62" s="160"/>
    </row>
    <row r="63" spans="1:18" s="66" customFormat="1" ht="32.4">
      <c r="A63" s="136">
        <v>4</v>
      </c>
      <c r="B63" s="305" t="str">
        <f>B62</f>
        <v>BAO BIG POLYBAG 100X120CM</v>
      </c>
      <c r="C63" s="306"/>
      <c r="D63" s="306"/>
      <c r="E63" s="306"/>
      <c r="F63" s="137" t="s">
        <v>205</v>
      </c>
      <c r="G63" s="137"/>
      <c r="H63" s="298" t="str">
        <f t="shared" ref="H63" si="29">$D$29</f>
        <v>NAVY BLAZER</v>
      </c>
      <c r="I63" s="299"/>
      <c r="J63" s="139" t="s">
        <v>31</v>
      </c>
      <c r="K63" s="175">
        <f t="shared" ref="K63" si="30">$P$29</f>
        <v>353</v>
      </c>
      <c r="L63" s="140">
        <f>L65</f>
        <v>2.5000000000000001E-2</v>
      </c>
      <c r="M63" s="139">
        <f t="shared" si="28"/>
        <v>9</v>
      </c>
      <c r="N63" s="141"/>
      <c r="O63" s="62">
        <f>M63</f>
        <v>9</v>
      </c>
      <c r="P63" s="159"/>
      <c r="Q63" s="160"/>
    </row>
    <row r="64" spans="1:18" s="66" customFormat="1" ht="32.4">
      <c r="A64" s="136">
        <v>5</v>
      </c>
      <c r="B64" s="305" t="s">
        <v>206</v>
      </c>
      <c r="C64" s="306"/>
      <c r="D64" s="306"/>
      <c r="E64" s="306"/>
      <c r="F64" s="137" t="s">
        <v>54</v>
      </c>
      <c r="G64" s="137"/>
      <c r="H64" s="298" t="str">
        <f t="shared" ref="H64" si="31">$D$22</f>
        <v>BRIGHT WHITE</v>
      </c>
      <c r="I64" s="299"/>
      <c r="J64" s="139" t="s">
        <v>31</v>
      </c>
      <c r="K64" s="175">
        <f t="shared" ref="K64" si="32">$P$22</f>
        <v>752</v>
      </c>
      <c r="L64" s="140">
        <f t="shared" ref="L64:L65" si="33">1/40</f>
        <v>2.5000000000000001E-2</v>
      </c>
      <c r="M64" s="139">
        <f t="shared" si="28"/>
        <v>19</v>
      </c>
      <c r="N64" s="141"/>
      <c r="O64" s="62">
        <f t="shared" si="21"/>
        <v>19</v>
      </c>
      <c r="P64" s="142"/>
      <c r="Q64" s="160"/>
    </row>
    <row r="65" spans="1:17" s="66" customFormat="1" ht="32.4">
      <c r="A65" s="136">
        <v>5</v>
      </c>
      <c r="B65" s="305" t="str">
        <f>B64</f>
        <v xml:space="preserve">THÙNG CARTON </v>
      </c>
      <c r="C65" s="306"/>
      <c r="D65" s="306"/>
      <c r="E65" s="306"/>
      <c r="F65" s="137" t="s">
        <v>54</v>
      </c>
      <c r="G65" s="137"/>
      <c r="H65" s="298" t="str">
        <f t="shared" ref="H65" si="34">$D$29</f>
        <v>NAVY BLAZER</v>
      </c>
      <c r="I65" s="299"/>
      <c r="J65" s="139" t="s">
        <v>31</v>
      </c>
      <c r="K65" s="175">
        <f t="shared" ref="K65" si="35">$P$29</f>
        <v>353</v>
      </c>
      <c r="L65" s="140">
        <f t="shared" si="33"/>
        <v>2.5000000000000001E-2</v>
      </c>
      <c r="M65" s="139">
        <f t="shared" si="28"/>
        <v>9</v>
      </c>
      <c r="N65" s="141"/>
      <c r="O65" s="62">
        <f>M65</f>
        <v>9</v>
      </c>
      <c r="P65" s="142"/>
      <c r="Q65" s="160"/>
    </row>
    <row r="66" spans="1:17" s="66" customFormat="1" ht="32.4">
      <c r="A66" s="136">
        <v>6</v>
      </c>
      <c r="B66" s="290" t="str">
        <f>B67</f>
        <v>TẤM LÓT THÙNG</v>
      </c>
      <c r="C66" s="291"/>
      <c r="D66" s="291"/>
      <c r="E66" s="292"/>
      <c r="F66" s="137" t="s">
        <v>54</v>
      </c>
      <c r="G66" s="137"/>
      <c r="H66" s="298" t="str">
        <f t="shared" ref="H66" si="36">$D$22</f>
        <v>BRIGHT WHITE</v>
      </c>
      <c r="I66" s="299"/>
      <c r="J66" s="139" t="s">
        <v>31</v>
      </c>
      <c r="K66" s="175">
        <f t="shared" ref="K66" si="37">$P$22</f>
        <v>752</v>
      </c>
      <c r="L66" s="140">
        <f>L64*2</f>
        <v>0.05</v>
      </c>
      <c r="M66" s="139">
        <f>ROUNDUP(M64*2,0)</f>
        <v>38</v>
      </c>
      <c r="N66" s="141"/>
      <c r="O66" s="62">
        <f t="shared" si="21"/>
        <v>38</v>
      </c>
      <c r="P66" s="142"/>
      <c r="Q66" s="160"/>
    </row>
    <row r="67" spans="1:17" s="66" customFormat="1" ht="32.4">
      <c r="A67" s="136">
        <v>6</v>
      </c>
      <c r="B67" s="290" t="s">
        <v>53</v>
      </c>
      <c r="C67" s="291"/>
      <c r="D67" s="291"/>
      <c r="E67" s="292"/>
      <c r="F67" s="137" t="s">
        <v>54</v>
      </c>
      <c r="G67" s="137"/>
      <c r="H67" s="298" t="str">
        <f t="shared" ref="H67" si="38">$D$29</f>
        <v>NAVY BLAZER</v>
      </c>
      <c r="I67" s="299"/>
      <c r="J67" s="139" t="s">
        <v>31</v>
      </c>
      <c r="K67" s="175">
        <f t="shared" ref="K67" si="39">$P$29</f>
        <v>353</v>
      </c>
      <c r="L67" s="140">
        <f>L65*2</f>
        <v>0.05</v>
      </c>
      <c r="M67" s="139">
        <f>ROUNDUP(M65*2,0)</f>
        <v>18</v>
      </c>
      <c r="N67" s="141"/>
      <c r="O67" s="62">
        <f>M67</f>
        <v>18</v>
      </c>
      <c r="P67" s="142"/>
      <c r="Q67" s="160"/>
    </row>
    <row r="68" spans="1:17" s="15" customFormat="1" ht="32.4">
      <c r="B68" s="143"/>
      <c r="C68" s="143"/>
      <c r="G68" s="67"/>
      <c r="N68" s="144"/>
      <c r="O68" s="144"/>
      <c r="P68" s="66"/>
      <c r="Q68" s="66"/>
    </row>
    <row r="69" spans="1:17" s="15" customFormat="1" ht="32.4">
      <c r="B69" s="124" t="s">
        <v>66</v>
      </c>
      <c r="C69" s="125"/>
      <c r="D69" s="126"/>
      <c r="E69" s="126"/>
      <c r="F69" s="126"/>
      <c r="G69" s="127"/>
      <c r="H69" s="126"/>
      <c r="I69" s="126"/>
      <c r="J69" s="322" t="s">
        <v>32</v>
      </c>
      <c r="K69" s="322"/>
      <c r="L69" s="322"/>
      <c r="M69" s="322"/>
      <c r="N69" s="65"/>
      <c r="O69" s="65"/>
      <c r="P69" s="66"/>
      <c r="Q69" s="66"/>
    </row>
    <row r="70" spans="1:17" s="143" customFormat="1" ht="32.4">
      <c r="A70" s="143">
        <v>1</v>
      </c>
      <c r="B70" s="145" t="s">
        <v>117</v>
      </c>
      <c r="C70" s="18" t="s">
        <v>243</v>
      </c>
      <c r="D70" s="15"/>
      <c r="E70" s="15"/>
      <c r="F70" s="15"/>
      <c r="G70" s="67"/>
      <c r="H70" s="67"/>
      <c r="I70" s="67"/>
      <c r="J70" s="322"/>
      <c r="K70" s="322"/>
      <c r="L70" s="322"/>
      <c r="M70" s="322"/>
      <c r="N70" s="67"/>
      <c r="O70" s="67"/>
      <c r="P70" s="67"/>
      <c r="Q70" s="67"/>
    </row>
    <row r="71" spans="1:17" s="15" customFormat="1" ht="32.4">
      <c r="A71" s="143"/>
      <c r="B71" s="313" t="s">
        <v>47</v>
      </c>
      <c r="C71" s="314"/>
      <c r="D71" s="314"/>
      <c r="E71" s="314"/>
      <c r="F71" s="314"/>
      <c r="G71" s="314"/>
      <c r="H71" s="314"/>
      <c r="I71" s="329"/>
      <c r="J71" s="67"/>
      <c r="K71" s="19"/>
      <c r="L71" s="67"/>
      <c r="M71" s="67"/>
      <c r="N71" s="67"/>
      <c r="O71" s="67"/>
      <c r="P71" s="67"/>
      <c r="Q71" s="67"/>
    </row>
    <row r="72" spans="1:17" s="15" customFormat="1" ht="32.4">
      <c r="A72" s="143"/>
      <c r="B72" s="146" t="s">
        <v>40</v>
      </c>
      <c r="C72" s="177" t="s">
        <v>131</v>
      </c>
      <c r="D72" s="330" t="s">
        <v>51</v>
      </c>
      <c r="E72" s="331"/>
      <c r="F72" s="331"/>
      <c r="G72" s="331"/>
      <c r="H72" s="331"/>
      <c r="I72" s="332"/>
      <c r="J72" s="67"/>
      <c r="K72" s="67"/>
      <c r="L72" s="67"/>
      <c r="M72" s="67"/>
      <c r="N72" s="67"/>
      <c r="O72" s="67"/>
      <c r="P72" s="67"/>
      <c r="Q72" s="67"/>
    </row>
    <row r="73" spans="1:17" s="15" customFormat="1" ht="32.4">
      <c r="A73" s="143"/>
      <c r="B73" s="178" t="s">
        <v>195</v>
      </c>
      <c r="C73" s="204"/>
      <c r="D73" s="293" t="s">
        <v>377</v>
      </c>
      <c r="E73" s="333"/>
      <c r="F73" s="333"/>
      <c r="G73" s="333"/>
      <c r="H73" s="333"/>
      <c r="I73" s="294"/>
      <c r="J73" s="67"/>
      <c r="K73" s="67"/>
      <c r="L73"/>
      <c r="M73" s="67"/>
      <c r="N73" s="67"/>
    </row>
    <row r="74" spans="1:17" s="15" customFormat="1" ht="32.4" customHeight="1">
      <c r="A74" s="143"/>
      <c r="B74" s="178" t="s">
        <v>139</v>
      </c>
      <c r="C74" s="204"/>
      <c r="D74" s="293" t="s">
        <v>377</v>
      </c>
      <c r="E74" s="333"/>
      <c r="F74" s="333"/>
      <c r="G74" s="333"/>
      <c r="H74" s="333"/>
      <c r="I74" s="294"/>
      <c r="J74" s="67"/>
      <c r="K74" s="67"/>
      <c r="L74" s="67"/>
      <c r="M74" s="67"/>
      <c r="N74" s="67"/>
    </row>
    <row r="75" spans="1:17" s="15" customFormat="1" ht="32.4">
      <c r="A75" s="143"/>
      <c r="B75" s="313" t="s">
        <v>52</v>
      </c>
      <c r="C75" s="314"/>
      <c r="D75" s="315"/>
      <c r="E75" s="315"/>
      <c r="F75" s="315"/>
      <c r="G75" s="315"/>
      <c r="H75" s="315"/>
      <c r="I75" s="316"/>
      <c r="J75" s="67"/>
      <c r="K75" s="67"/>
    </row>
    <row r="76" spans="1:17" s="15" customFormat="1" ht="32.4">
      <c r="A76" s="143"/>
      <c r="B76" s="290"/>
      <c r="C76" s="292"/>
      <c r="D76" s="148" t="s">
        <v>56</v>
      </c>
      <c r="E76" s="148" t="s">
        <v>68</v>
      </c>
      <c r="F76" s="148" t="s">
        <v>60</v>
      </c>
      <c r="G76" s="148" t="s">
        <v>10</v>
      </c>
      <c r="H76" s="148" t="s">
        <v>57</v>
      </c>
      <c r="I76" s="148" t="s">
        <v>58</v>
      </c>
      <c r="J76" s="148" t="s">
        <v>59</v>
      </c>
      <c r="K76" s="67"/>
    </row>
    <row r="77" spans="1:17" s="15" customFormat="1" ht="174" customHeight="1">
      <c r="A77" s="143"/>
      <c r="B77" s="324" t="str">
        <f>'BULK SPEC'!C20&amp;'BULK SPEC'!F20</f>
        <v>ĐỊNH VỊ HÌNH IN THÂN SAU  TỪ MÉP CỔ ĐẾN MÉP LOGOTỪ GIỮA ĐƯỜNG MAY CỔ SAU ĐẾN ĐỈNH HÌNH IN</v>
      </c>
      <c r="C77" s="325"/>
      <c r="D77" s="223" t="s">
        <v>378</v>
      </c>
      <c r="E77" s="217" t="str">
        <f>'BULK SPEC'!J20</f>
        <v>1 in</v>
      </c>
      <c r="F77" s="217" t="str">
        <f>'BULK SPEC'!K20</f>
        <v>1 in</v>
      </c>
      <c r="G77" s="217" t="str">
        <f>'BULK SPEC'!L20</f>
        <v>1 in</v>
      </c>
      <c r="H77" s="217" t="str">
        <f>'BULK SPEC'!M20</f>
        <v>1 in</v>
      </c>
      <c r="I77" s="217" t="str">
        <f>'BULK SPEC'!N20</f>
        <v>1 in</v>
      </c>
      <c r="J77" s="217" t="str">
        <f>'BULK SPEC'!O20</f>
        <v>1 in</v>
      </c>
      <c r="K77" s="67"/>
    </row>
    <row r="78" spans="1:17" s="15" customFormat="1" ht="32.4" hidden="1">
      <c r="A78" s="143"/>
      <c r="B78" s="313" t="s">
        <v>47</v>
      </c>
      <c r="C78" s="314"/>
      <c r="D78" s="314"/>
      <c r="E78" s="314"/>
      <c r="F78" s="314"/>
      <c r="G78" s="314"/>
      <c r="H78" s="314"/>
      <c r="I78" s="329"/>
      <c r="J78" s="67"/>
      <c r="K78" s="67"/>
      <c r="L78" s="67"/>
      <c r="M78" s="67"/>
      <c r="N78" s="67"/>
      <c r="O78" s="67"/>
      <c r="P78" s="67"/>
      <c r="Q78" s="67"/>
    </row>
    <row r="79" spans="1:17" s="15" customFormat="1" ht="29.1" hidden="1" customHeight="1">
      <c r="A79" s="143"/>
      <c r="B79" s="146" t="s">
        <v>40</v>
      </c>
      <c r="C79" s="70" t="s">
        <v>132</v>
      </c>
      <c r="D79" s="177" t="s">
        <v>131</v>
      </c>
      <c r="E79" s="69" t="s">
        <v>130</v>
      </c>
      <c r="F79" s="330" t="s">
        <v>51</v>
      </c>
      <c r="G79" s="331"/>
      <c r="H79" s="331"/>
      <c r="I79" s="332"/>
      <c r="J79" s="67"/>
      <c r="K79" s="67"/>
      <c r="L79" s="67"/>
      <c r="M79" s="67"/>
      <c r="N79" s="67"/>
      <c r="O79" s="67"/>
      <c r="P79" s="67"/>
      <c r="Q79" s="67"/>
    </row>
    <row r="80" spans="1:17" s="15" customFormat="1" ht="63" hidden="1" customHeight="1">
      <c r="A80" s="143"/>
      <c r="B80" s="178" t="s">
        <v>128</v>
      </c>
      <c r="C80" s="308"/>
      <c r="D80" s="179" t="s">
        <v>136</v>
      </c>
      <c r="E80" s="179" t="s">
        <v>134</v>
      </c>
      <c r="F80" s="310" t="s">
        <v>129</v>
      </c>
      <c r="G80" s="311"/>
      <c r="H80" s="311"/>
      <c r="I80" s="312"/>
      <c r="J80" s="67"/>
      <c r="K80" s="67"/>
      <c r="L80" s="67"/>
      <c r="M80" s="67"/>
      <c r="N80" s="67"/>
    </row>
    <row r="81" spans="1:17" s="15" customFormat="1" ht="63" hidden="1" customHeight="1">
      <c r="A81" s="143"/>
      <c r="B81" s="178" t="s">
        <v>127</v>
      </c>
      <c r="C81" s="309"/>
      <c r="D81" s="179" t="s">
        <v>136</v>
      </c>
      <c r="E81" s="179" t="s">
        <v>133</v>
      </c>
      <c r="F81" s="310" t="s">
        <v>129</v>
      </c>
      <c r="G81" s="311"/>
      <c r="H81" s="311"/>
      <c r="I81" s="312"/>
      <c r="J81" s="67"/>
      <c r="K81" s="67"/>
      <c r="L81" s="67"/>
      <c r="M81" s="67"/>
      <c r="N81" s="67"/>
    </row>
    <row r="82" spans="1:17" s="15" customFormat="1" ht="32.4" hidden="1">
      <c r="A82" s="143"/>
      <c r="B82" s="313" t="s">
        <v>52</v>
      </c>
      <c r="C82" s="314"/>
      <c r="D82" s="315"/>
      <c r="E82" s="315"/>
      <c r="F82" s="315"/>
      <c r="G82" s="315"/>
      <c r="H82" s="315"/>
      <c r="I82" s="316"/>
      <c r="J82" s="67"/>
      <c r="K82" s="67"/>
    </row>
    <row r="83" spans="1:17" s="15" customFormat="1" ht="32.4" hidden="1">
      <c r="A83" s="143"/>
      <c r="B83" s="290"/>
      <c r="C83" s="292"/>
      <c r="D83" s="148" t="s">
        <v>56</v>
      </c>
      <c r="E83" s="148" t="s">
        <v>68</v>
      </c>
      <c r="F83" s="148" t="s">
        <v>60</v>
      </c>
      <c r="G83" s="148" t="s">
        <v>10</v>
      </c>
      <c r="H83" s="148" t="s">
        <v>57</v>
      </c>
      <c r="I83" s="148" t="s">
        <v>58</v>
      </c>
      <c r="J83" s="148" t="s">
        <v>59</v>
      </c>
      <c r="K83" s="67"/>
    </row>
    <row r="84" spans="1:17" s="15" customFormat="1" ht="93" hidden="1" customHeight="1">
      <c r="A84" s="143"/>
      <c r="B84" s="317" t="s">
        <v>137</v>
      </c>
      <c r="C84" s="318"/>
      <c r="D84" s="319" t="s">
        <v>138</v>
      </c>
      <c r="E84" s="320"/>
      <c r="F84" s="320"/>
      <c r="G84" s="320"/>
      <c r="H84" s="320"/>
      <c r="I84" s="320"/>
      <c r="J84" s="321"/>
      <c r="K84" s="67"/>
    </row>
    <row r="85" spans="1:17" s="15" customFormat="1" ht="23.1" hidden="1" customHeight="1">
      <c r="A85" s="143"/>
      <c r="B85" s="180"/>
      <c r="C85" s="180"/>
      <c r="D85" s="181"/>
      <c r="E85" s="181"/>
      <c r="F85" s="181"/>
      <c r="G85" s="181"/>
      <c r="H85" s="181"/>
      <c r="I85" s="181"/>
      <c r="J85" s="181"/>
      <c r="K85" s="67"/>
    </row>
    <row r="86" spans="1:17" s="143" customFormat="1" ht="46.5" customHeight="1">
      <c r="A86" s="143">
        <v>2</v>
      </c>
      <c r="B86" s="145" t="s">
        <v>135</v>
      </c>
      <c r="C86" s="18" t="s">
        <v>192</v>
      </c>
      <c r="D86" s="15"/>
      <c r="E86" s="15"/>
      <c r="F86" s="15"/>
      <c r="G86" s="67"/>
      <c r="H86" s="67"/>
      <c r="I86" s="67"/>
      <c r="J86" s="67"/>
      <c r="K86" s="67"/>
      <c r="L86" s="67"/>
      <c r="M86" s="67"/>
      <c r="N86" s="67"/>
      <c r="O86" s="67"/>
      <c r="P86" s="67"/>
      <c r="Q86" s="67"/>
    </row>
    <row r="87" spans="1:17" s="15" customFormat="1" ht="32.4">
      <c r="A87" s="143"/>
      <c r="B87" s="313" t="s">
        <v>47</v>
      </c>
      <c r="C87" s="314"/>
      <c r="D87" s="314"/>
      <c r="E87" s="314"/>
      <c r="F87" s="314"/>
      <c r="G87" s="314"/>
      <c r="H87" s="314"/>
      <c r="I87" s="329"/>
      <c r="J87" s="67"/>
      <c r="K87" s="67"/>
      <c r="L87" s="67"/>
      <c r="M87" s="67"/>
      <c r="N87" s="67"/>
      <c r="O87" s="67"/>
      <c r="P87" s="67"/>
      <c r="Q87" s="67"/>
    </row>
    <row r="88" spans="1:17" s="15" customFormat="1" ht="35.25" customHeight="1">
      <c r="A88" s="143"/>
      <c r="B88" s="146" t="s">
        <v>40</v>
      </c>
      <c r="C88" s="177" t="s">
        <v>131</v>
      </c>
      <c r="D88" s="330" t="s">
        <v>51</v>
      </c>
      <c r="E88" s="331"/>
      <c r="F88" s="331"/>
      <c r="G88" s="331"/>
      <c r="H88" s="331"/>
      <c r="I88" s="332"/>
      <c r="J88" s="67"/>
      <c r="K88" s="67"/>
      <c r="L88" s="67"/>
      <c r="M88" s="67"/>
      <c r="N88" s="67"/>
      <c r="O88" s="67"/>
      <c r="P88" s="67"/>
      <c r="Q88" s="67"/>
    </row>
    <row r="89" spans="1:17" s="15" customFormat="1" ht="32.4" customHeight="1">
      <c r="A89" s="143"/>
      <c r="B89" s="178" t="s">
        <v>195</v>
      </c>
      <c r="C89" s="204"/>
      <c r="D89" s="293" t="s">
        <v>377</v>
      </c>
      <c r="E89" s="333"/>
      <c r="F89" s="333"/>
      <c r="G89" s="333"/>
      <c r="H89" s="333"/>
      <c r="I89" s="294"/>
      <c r="J89" s="67"/>
      <c r="K89" s="67"/>
      <c r="L89"/>
      <c r="M89" s="67"/>
      <c r="N89" s="67"/>
    </row>
    <row r="90" spans="1:17" s="15" customFormat="1" ht="32.4" customHeight="1">
      <c r="A90" s="143"/>
      <c r="B90" s="178" t="str">
        <f>H67</f>
        <v>NAVY BLAZER</v>
      </c>
      <c r="C90" s="204"/>
      <c r="D90" s="293" t="s">
        <v>377</v>
      </c>
      <c r="E90" s="333"/>
      <c r="F90" s="333"/>
      <c r="G90" s="333"/>
      <c r="H90" s="333"/>
      <c r="I90" s="294"/>
      <c r="J90" s="67"/>
      <c r="K90" s="67"/>
      <c r="L90" s="67"/>
      <c r="M90" s="67"/>
      <c r="N90" s="67"/>
    </row>
    <row r="91" spans="1:17" s="15" customFormat="1" ht="32.4">
      <c r="A91" s="143"/>
      <c r="B91" s="313" t="s">
        <v>52</v>
      </c>
      <c r="C91" s="314"/>
      <c r="D91" s="315"/>
      <c r="E91" s="315"/>
      <c r="F91" s="315"/>
      <c r="G91" s="315"/>
      <c r="H91" s="315"/>
      <c r="I91" s="316"/>
      <c r="J91" s="67"/>
      <c r="K91" s="67"/>
    </row>
    <row r="92" spans="1:17" s="15" customFormat="1" ht="32.4">
      <c r="A92" s="143"/>
      <c r="B92" s="290"/>
      <c r="C92" s="292"/>
      <c r="D92" s="216" t="s">
        <v>56</v>
      </c>
      <c r="E92" s="216" t="s">
        <v>68</v>
      </c>
      <c r="F92" s="216" t="s">
        <v>60</v>
      </c>
      <c r="G92" s="216" t="s">
        <v>10</v>
      </c>
      <c r="H92" s="216" t="s">
        <v>57</v>
      </c>
      <c r="I92" s="216" t="s">
        <v>58</v>
      </c>
      <c r="J92" s="216" t="s">
        <v>59</v>
      </c>
      <c r="K92" s="67"/>
    </row>
    <row r="93" spans="1:17" s="15" customFormat="1" ht="142.5" customHeight="1">
      <c r="A93" s="143"/>
      <c r="B93" s="324" t="str">
        <f>'BULK SPEC'!C19</f>
        <v>ĐỊNH VỊ HÌNH THÊU THÂN TRƯỚC TỪ MÉP CẠNH VIỀN CỔ ĐẾN CẠNH  LOGO</v>
      </c>
      <c r="C93" s="325"/>
      <c r="D93" s="224" t="s">
        <v>308</v>
      </c>
      <c r="E93" s="217" t="str">
        <f>'BULK SPEC'!J19</f>
        <v>1 3/8 in</v>
      </c>
      <c r="F93" s="217" t="str">
        <f>'BULK SPEC'!K19</f>
        <v>1 1/2 in</v>
      </c>
      <c r="G93" s="217" t="str">
        <f>'BULK SPEC'!L19</f>
        <v>1 5/8 in</v>
      </c>
      <c r="H93" s="217" t="str">
        <f>'BULK SPEC'!M19</f>
        <v>1 3/4 in</v>
      </c>
      <c r="I93" s="217" t="str">
        <f>'BULK SPEC'!N19</f>
        <v>1 7/8 in</v>
      </c>
      <c r="J93" s="217" t="str">
        <f>'BULK SPEC'!O19</f>
        <v>2 in</v>
      </c>
      <c r="K93" s="67"/>
    </row>
    <row r="94" spans="1:17" s="143" customFormat="1" ht="34.5" customHeight="1">
      <c r="A94" s="16">
        <v>3</v>
      </c>
      <c r="B94" s="145" t="s">
        <v>118</v>
      </c>
      <c r="C94" s="18" t="s">
        <v>125</v>
      </c>
      <c r="D94" s="18"/>
      <c r="E94" s="18"/>
      <c r="F94" s="18"/>
      <c r="G94" s="67"/>
      <c r="H94" s="67"/>
      <c r="I94" s="67"/>
      <c r="J94" s="67"/>
      <c r="K94" s="67"/>
      <c r="L94" s="67"/>
      <c r="M94" s="67"/>
      <c r="N94" s="67"/>
      <c r="O94" s="67"/>
      <c r="P94" s="67"/>
      <c r="Q94" s="67"/>
    </row>
    <row r="95" spans="1:17" s="15" customFormat="1" ht="34.5" hidden="1" customHeight="1">
      <c r="A95" s="143"/>
      <c r="B95" s="146" t="s">
        <v>40</v>
      </c>
      <c r="C95" s="330" t="s">
        <v>69</v>
      </c>
      <c r="D95" s="331"/>
      <c r="E95" s="331"/>
      <c r="F95" s="331"/>
      <c r="G95" s="331"/>
      <c r="H95" s="331"/>
      <c r="I95" s="332"/>
      <c r="J95" s="67"/>
      <c r="K95" s="67"/>
      <c r="L95" s="67"/>
      <c r="M95" s="67"/>
      <c r="N95" s="67"/>
      <c r="O95" s="67"/>
      <c r="P95" s="67"/>
      <c r="Q95" s="67"/>
    </row>
    <row r="96" spans="1:17" s="15" customFormat="1" ht="95.1" hidden="1" customHeight="1">
      <c r="A96" s="143"/>
      <c r="B96" s="147" t="s">
        <v>38</v>
      </c>
      <c r="C96" s="326" t="s">
        <v>123</v>
      </c>
      <c r="D96" s="327"/>
      <c r="E96" s="327"/>
      <c r="F96" s="327"/>
      <c r="G96" s="327"/>
      <c r="H96" s="327"/>
      <c r="I96" s="328"/>
      <c r="J96" s="67"/>
      <c r="K96" s="67"/>
      <c r="L96" s="67"/>
      <c r="M96" s="67"/>
      <c r="N96" s="67"/>
    </row>
    <row r="97" spans="1:17" s="15" customFormat="1" ht="29.25" customHeight="1">
      <c r="B97" s="322" t="s">
        <v>115</v>
      </c>
      <c r="C97" s="322"/>
      <c r="D97" s="322"/>
      <c r="E97" s="322"/>
      <c r="G97" s="67"/>
      <c r="M97" s="66"/>
      <c r="N97" s="65"/>
      <c r="O97" s="65"/>
      <c r="P97" s="66"/>
      <c r="Q97" s="66"/>
    </row>
    <row r="98" spans="1:17" s="15" customFormat="1" ht="48.6" customHeight="1">
      <c r="A98" s="143">
        <v>1</v>
      </c>
      <c r="B98" s="186" t="s">
        <v>193</v>
      </c>
      <c r="C98" s="143"/>
      <c r="D98" s="143"/>
      <c r="G98" s="67"/>
      <c r="M98" s="66"/>
      <c r="N98" s="65"/>
      <c r="O98" s="65"/>
      <c r="P98" s="66"/>
      <c r="Q98" s="66"/>
    </row>
    <row r="99" spans="1:17" s="15" customFormat="1" ht="14.1" hidden="1" customHeight="1">
      <c r="A99" s="143">
        <v>2</v>
      </c>
      <c r="B99" s="149" t="s">
        <v>124</v>
      </c>
      <c r="C99" s="143"/>
      <c r="D99" s="143"/>
      <c r="G99" s="67"/>
      <c r="M99" s="66"/>
      <c r="N99" s="65"/>
      <c r="O99" s="65"/>
      <c r="P99" s="66"/>
      <c r="Q99" s="66"/>
    </row>
    <row r="100" spans="1:17" s="15" customFormat="1" ht="35.25" customHeight="1">
      <c r="A100" s="143">
        <v>3</v>
      </c>
      <c r="B100" s="161" t="s">
        <v>67</v>
      </c>
      <c r="C100" s="143"/>
      <c r="D100" s="143"/>
      <c r="G100" s="67"/>
      <c r="M100" s="66"/>
      <c r="N100" s="65"/>
      <c r="O100" s="65"/>
      <c r="P100" s="66"/>
      <c r="Q100" s="66"/>
    </row>
    <row r="101" spans="1:17" s="18" customFormat="1" ht="32.4">
      <c r="A101" s="16"/>
      <c r="B101" s="68" t="s">
        <v>61</v>
      </c>
      <c r="C101" s="69" t="s">
        <v>68</v>
      </c>
      <c r="D101" s="69" t="s">
        <v>60</v>
      </c>
      <c r="E101" s="69" t="s">
        <v>10</v>
      </c>
      <c r="F101" s="69" t="s">
        <v>57</v>
      </c>
      <c r="G101" s="69" t="s">
        <v>58</v>
      </c>
      <c r="H101" s="69" t="s">
        <v>120</v>
      </c>
      <c r="I101" s="69" t="s">
        <v>119</v>
      </c>
      <c r="J101" s="69" t="s">
        <v>11</v>
      </c>
      <c r="L101" s="70"/>
      <c r="M101" s="71"/>
      <c r="N101" s="71"/>
      <c r="O101" s="70"/>
    </row>
    <row r="102" spans="1:17" s="18" customFormat="1" ht="32.4">
      <c r="A102" s="16"/>
      <c r="B102" s="68" t="s">
        <v>62</v>
      </c>
      <c r="C102" s="62">
        <f t="shared" ref="C102:I102" si="40">F31</f>
        <v>91</v>
      </c>
      <c r="D102" s="62">
        <f t="shared" si="40"/>
        <v>153</v>
      </c>
      <c r="E102" s="62">
        <f t="shared" si="40"/>
        <v>332</v>
      </c>
      <c r="F102" s="62">
        <f t="shared" si="40"/>
        <v>318</v>
      </c>
      <c r="G102" s="62">
        <f t="shared" si="40"/>
        <v>161</v>
      </c>
      <c r="H102" s="62">
        <f t="shared" si="40"/>
        <v>50</v>
      </c>
      <c r="I102" s="62">
        <f t="shared" si="40"/>
        <v>0</v>
      </c>
      <c r="J102" s="62">
        <f>P31</f>
        <v>1105</v>
      </c>
      <c r="L102" s="70"/>
      <c r="M102" s="71"/>
      <c r="N102" s="71"/>
      <c r="O102" s="70"/>
    </row>
    <row r="103" spans="1:17" s="150" customFormat="1" ht="139.80000000000001" customHeight="1">
      <c r="B103" s="323" t="s">
        <v>309</v>
      </c>
      <c r="C103" s="323"/>
      <c r="D103" s="323"/>
      <c r="E103" s="323"/>
      <c r="F103" s="323"/>
      <c r="G103" s="323"/>
      <c r="H103" s="323"/>
      <c r="I103" s="323"/>
      <c r="J103" s="323"/>
      <c r="K103" s="323"/>
      <c r="L103" s="323"/>
      <c r="M103" s="323"/>
      <c r="N103" s="323"/>
      <c r="O103" s="323"/>
      <c r="P103" s="323"/>
    </row>
    <row r="104" spans="1:17" s="15" customFormat="1" ht="158.4" customHeight="1">
      <c r="A104" s="143"/>
      <c r="B104" s="307"/>
      <c r="C104" s="307"/>
      <c r="D104" s="307"/>
      <c r="E104" s="307"/>
      <c r="F104" s="307"/>
      <c r="G104" s="307"/>
      <c r="H104" s="307"/>
      <c r="I104" s="307"/>
      <c r="J104" s="307"/>
      <c r="K104" s="307"/>
      <c r="L104" s="307"/>
      <c r="M104" s="307"/>
      <c r="N104" s="307"/>
      <c r="O104" s="307"/>
      <c r="P104" s="307"/>
      <c r="Q104" s="66"/>
    </row>
    <row r="105" spans="1:17" s="15" customFormat="1" ht="48.6" customHeight="1">
      <c r="A105" s="143"/>
      <c r="B105" s="186"/>
      <c r="C105" s="143"/>
      <c r="D105" s="143"/>
      <c r="G105" s="67"/>
      <c r="M105" s="66"/>
      <c r="N105" s="65"/>
      <c r="O105" s="65"/>
      <c r="P105" s="66"/>
      <c r="Q105" s="66"/>
    </row>
    <row r="106" spans="1:17" s="150" customFormat="1" ht="38.4">
      <c r="B106" s="172"/>
      <c r="G106" s="151"/>
    </row>
    <row r="107" spans="1:17" s="150" customFormat="1" ht="38.4">
      <c r="B107" s="172"/>
      <c r="G107" s="151"/>
    </row>
    <row r="108" spans="1:17" s="150" customFormat="1" ht="32.4">
      <c r="G108" s="151"/>
    </row>
    <row r="109" spans="1:17" s="150" customFormat="1" ht="32.4">
      <c r="G109" s="151"/>
    </row>
    <row r="110" spans="1:17" s="150" customFormat="1" ht="32.4">
      <c r="G110" s="151"/>
    </row>
    <row r="111" spans="1:17" s="150" customFormat="1" ht="32.4">
      <c r="G111" s="151"/>
    </row>
    <row r="112" spans="1:17" s="150" customFormat="1" ht="32.4">
      <c r="G112" s="151"/>
    </row>
    <row r="113" spans="7:7" s="150" customFormat="1" ht="32.4">
      <c r="G113" s="151"/>
    </row>
    <row r="114" spans="7:7" s="150" customFormat="1" ht="32.4">
      <c r="G114" s="151"/>
    </row>
    <row r="115" spans="7:7" s="150" customFormat="1" ht="32.4">
      <c r="G115" s="151"/>
    </row>
    <row r="116" spans="7:7" s="150" customFormat="1" ht="32.4">
      <c r="G116" s="151"/>
    </row>
    <row r="117" spans="7:7" s="150" customFormat="1" ht="32.4">
      <c r="G117" s="151"/>
    </row>
    <row r="118" spans="7:7" s="150" customFormat="1" ht="32.4">
      <c r="G118" s="151"/>
    </row>
    <row r="119" spans="7:7" s="150" customFormat="1" ht="32.4">
      <c r="G119" s="151"/>
    </row>
    <row r="120" spans="7:7" s="150" customFormat="1" ht="32.4">
      <c r="G120" s="151"/>
    </row>
    <row r="121" spans="7:7" s="150" customFormat="1" ht="32.4">
      <c r="G121" s="151"/>
    </row>
  </sheetData>
  <autoFilter ref="A40:S52" xr:uid="{00000000-0001-0000-0000-000000000000}">
    <filterColumn colId="0" showButton="0"/>
    <filterColumn colId="1" showButton="0"/>
    <filterColumn colId="2" showButton="0"/>
    <filterColumn colId="3" showButton="0"/>
    <filterColumn colId="7" showButton="0"/>
  </autoFilter>
  <mergeCells count="107">
    <mergeCell ref="B48:E48"/>
    <mergeCell ref="D8:F8"/>
    <mergeCell ref="G5:L8"/>
    <mergeCell ref="A40:E40"/>
    <mergeCell ref="L11:P11"/>
    <mergeCell ref="D11:F11"/>
    <mergeCell ref="B47:E47"/>
    <mergeCell ref="H47:I47"/>
    <mergeCell ref="B43:E43"/>
    <mergeCell ref="H43:I43"/>
    <mergeCell ref="A35:P35"/>
    <mergeCell ref="A37:P37"/>
    <mergeCell ref="N34:P34"/>
    <mergeCell ref="N36:P36"/>
    <mergeCell ref="N38:P38"/>
    <mergeCell ref="B45:E45"/>
    <mergeCell ref="H45:I45"/>
    <mergeCell ref="B46:E46"/>
    <mergeCell ref="H46:I46"/>
    <mergeCell ref="P41:P44"/>
    <mergeCell ref="P45:P46"/>
    <mergeCell ref="O1:P1"/>
    <mergeCell ref="M2:N2"/>
    <mergeCell ref="O2:P2"/>
    <mergeCell ref="M3:N3"/>
    <mergeCell ref="O3:P3"/>
    <mergeCell ref="M1:N1"/>
    <mergeCell ref="H42:I42"/>
    <mergeCell ref="B44:E44"/>
    <mergeCell ref="H44:I44"/>
    <mergeCell ref="B41:E41"/>
    <mergeCell ref="H40:I40"/>
    <mergeCell ref="H41:I41"/>
    <mergeCell ref="B13:F13"/>
    <mergeCell ref="A34:C34"/>
    <mergeCell ref="B36:C36"/>
    <mergeCell ref="B38:C38"/>
    <mergeCell ref="B42:E42"/>
    <mergeCell ref="B76:C76"/>
    <mergeCell ref="B93:C93"/>
    <mergeCell ref="C96:I96"/>
    <mergeCell ref="B78:I78"/>
    <mergeCell ref="F79:I79"/>
    <mergeCell ref="D90:I90"/>
    <mergeCell ref="C95:I95"/>
    <mergeCell ref="J69:M69"/>
    <mergeCell ref="B77:C77"/>
    <mergeCell ref="B87:I87"/>
    <mergeCell ref="D88:I88"/>
    <mergeCell ref="D89:I89"/>
    <mergeCell ref="B71:I71"/>
    <mergeCell ref="B75:I75"/>
    <mergeCell ref="D72:I72"/>
    <mergeCell ref="D73:I73"/>
    <mergeCell ref="D74:I74"/>
    <mergeCell ref="J70:M70"/>
    <mergeCell ref="B104:P104"/>
    <mergeCell ref="B92:C92"/>
    <mergeCell ref="C80:C81"/>
    <mergeCell ref="F80:I80"/>
    <mergeCell ref="F81:I81"/>
    <mergeCell ref="B82:I82"/>
    <mergeCell ref="B83:C83"/>
    <mergeCell ref="B84:C84"/>
    <mergeCell ref="D84:J84"/>
    <mergeCell ref="B91:I91"/>
    <mergeCell ref="B97:E97"/>
    <mergeCell ref="B103:P103"/>
    <mergeCell ref="B61:E61"/>
    <mergeCell ref="H61:I61"/>
    <mergeCell ref="H62:I62"/>
    <mergeCell ref="B63:E63"/>
    <mergeCell ref="H63:I63"/>
    <mergeCell ref="B64:E64"/>
    <mergeCell ref="H64:I64"/>
    <mergeCell ref="B51:E51"/>
    <mergeCell ref="H51:I51"/>
    <mergeCell ref="B52:E52"/>
    <mergeCell ref="H52:I52"/>
    <mergeCell ref="B60:E60"/>
    <mergeCell ref="H60:I60"/>
    <mergeCell ref="H58:I58"/>
    <mergeCell ref="B59:E59"/>
    <mergeCell ref="Q49:R49"/>
    <mergeCell ref="B50:E50"/>
    <mergeCell ref="H50:I50"/>
    <mergeCell ref="H48:I48"/>
    <mergeCell ref="P56:P57"/>
    <mergeCell ref="P60:P61"/>
    <mergeCell ref="B67:E67"/>
    <mergeCell ref="H67:I67"/>
    <mergeCell ref="B66:E66"/>
    <mergeCell ref="H66:I66"/>
    <mergeCell ref="H59:I59"/>
    <mergeCell ref="A55:E55"/>
    <mergeCell ref="H55:I55"/>
    <mergeCell ref="B56:E56"/>
    <mergeCell ref="H56:I56"/>
    <mergeCell ref="B57:E57"/>
    <mergeCell ref="H57:I57"/>
    <mergeCell ref="B58:E58"/>
    <mergeCell ref="Q51:R51"/>
    <mergeCell ref="B49:E49"/>
    <mergeCell ref="H49:I49"/>
    <mergeCell ref="B65:E65"/>
    <mergeCell ref="H65:I65"/>
    <mergeCell ref="B62:E62"/>
  </mergeCells>
  <printOptions horizontalCentered="1"/>
  <pageMargins left="0.25" right="0" top="0.61388888888888893" bottom="0.75" header="0" footer="0"/>
  <pageSetup paperSize="9" scale="27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1" manualBreakCount="1">
    <brk id="52" max="15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30"/>
  <sheetViews>
    <sheetView view="pageBreakPreview" zoomScale="40" zoomScaleNormal="40" zoomScaleSheetLayoutView="40" zoomScalePageLayoutView="25" workbookViewId="0">
      <pane ySplit="5" topLeftCell="A17" activePane="bottomLeft" state="frozen"/>
      <selection pane="bottomLeft" activeCell="A18" sqref="A18"/>
    </sheetView>
  </sheetViews>
  <sheetFormatPr defaultColWidth="9.109375" defaultRowHeight="24"/>
  <cols>
    <col min="1" max="1" width="69.88671875" style="118" customWidth="1"/>
    <col min="2" max="2" width="110.6640625" style="119" customWidth="1"/>
    <col min="3" max="3" width="174.6640625" style="119" customWidth="1"/>
    <col min="4" max="16384" width="9.109375" style="119"/>
  </cols>
  <sheetData>
    <row r="1" spans="1:10" s="108" customFormat="1" ht="45.75" customHeight="1">
      <c r="A1" s="106"/>
      <c r="B1" s="107"/>
      <c r="C1" s="107"/>
    </row>
    <row r="2" spans="1:10" s="108" customFormat="1" ht="37.5" customHeight="1">
      <c r="A2" s="107" t="str">
        <f>'1. CUTTING DOCKET'!B6</f>
        <v xml:space="preserve">JOB NUMBER:  </v>
      </c>
      <c r="B2" s="107" t="str">
        <f>'1. CUTTING DOCKET'!D6</f>
        <v>A15 SS25 G2735</v>
      </c>
      <c r="C2" s="107" t="s">
        <v>215</v>
      </c>
    </row>
    <row r="3" spans="1:10" s="108" customFormat="1" ht="37.5" customHeight="1">
      <c r="A3" s="109" t="str">
        <f>'1. CUTTING DOCKET'!B7</f>
        <v xml:space="preserve">STYLE NUMBER: </v>
      </c>
      <c r="B3" s="109" t="str">
        <f>'1. CUTTING DOCKET'!D7</f>
        <v>SS25CT035</v>
      </c>
      <c r="C3" s="109" t="str">
        <f>'1. CUTTING DOCKET'!D7</f>
        <v>SS25CT035</v>
      </c>
    </row>
    <row r="4" spans="1:10" s="108" customFormat="1" ht="37.5" customHeight="1">
      <c r="A4" s="109" t="str">
        <f>'1. CUTTING DOCKET'!B8</f>
        <v xml:space="preserve">STYLE NAME : </v>
      </c>
      <c r="B4" s="109" t="str">
        <f>'1. CUTTING DOCKET'!D8</f>
        <v>Mets_Tank_Top</v>
      </c>
      <c r="C4" s="109" t="str" cm="1">
        <f t="array" ref="C4:E4">'1. CUTTING DOCKET'!D8:F8</f>
        <v>Mets_Tank_Top</v>
      </c>
      <c r="D4" s="108">
        <v>0</v>
      </c>
      <c r="E4" s="108">
        <v>0</v>
      </c>
    </row>
    <row r="5" spans="1:10" s="108" customFormat="1" ht="76.349999999999994" customHeight="1">
      <c r="A5" s="110"/>
      <c r="B5" s="128" t="str">
        <f>'1. CUTTING DOCKET'!D22</f>
        <v>BRIGHT WHITE</v>
      </c>
      <c r="C5" s="128" t="str">
        <f>'1. CUTTING DOCKET'!D25</f>
        <v>NAVY BLAZER</v>
      </c>
    </row>
    <row r="6" spans="1:10" s="112" customFormat="1" ht="69.75" customHeight="1">
      <c r="A6" s="111" t="s">
        <v>33</v>
      </c>
      <c r="B6" s="176" t="str">
        <f>'1. CUTTING DOCKET'!E36</f>
        <v>BRIGHT WHITE</v>
      </c>
      <c r="C6" s="111" t="str">
        <f>C5</f>
        <v>NAVY BLAZER</v>
      </c>
    </row>
    <row r="7" spans="1:10" s="112" customFormat="1" ht="58.5" customHeight="1">
      <c r="A7" s="113" t="s">
        <v>34</v>
      </c>
      <c r="B7" s="372" t="str">
        <f>'1. CUTTING DOCKET'!L11</f>
        <v>TT - RIB300_RIB 2X2 100% COTTON</v>
      </c>
      <c r="C7" s="373"/>
    </row>
    <row r="8" spans="1:10" s="112" customFormat="1" ht="288" customHeight="1">
      <c r="A8" s="114" t="str">
        <f>'1. CUTTING DOCKET'!D36</f>
        <v>VẢI CHÍNH + VIỀN ÁO</v>
      </c>
      <c r="B8" s="115"/>
      <c r="C8" s="115"/>
      <c r="J8" s="116"/>
    </row>
    <row r="9" spans="1:10" s="112" customFormat="1" ht="69.599999999999994" hidden="1" customHeight="1">
      <c r="A9" s="111" t="s">
        <v>144</v>
      </c>
      <c r="B9" s="176" t="e">
        <f>'1. CUTTING DOCKET'!#REF!</f>
        <v>#REF!</v>
      </c>
      <c r="C9" s="111" t="s">
        <v>140</v>
      </c>
    </row>
    <row r="10" spans="1:10" s="112" customFormat="1" ht="325.35000000000002" hidden="1" customHeight="1">
      <c r="A10" s="114" t="s">
        <v>143</v>
      </c>
      <c r="B10" s="115"/>
      <c r="C10" s="115"/>
      <c r="J10" s="116"/>
    </row>
    <row r="11" spans="1:10" s="112" customFormat="1" ht="44.25" customHeight="1">
      <c r="A11" s="111" t="s">
        <v>50</v>
      </c>
      <c r="B11" s="176" t="str">
        <f>B5</f>
        <v>BRIGHT WHITE</v>
      </c>
      <c r="C11" s="176" t="str">
        <f>C5</f>
        <v>NAVY BLAZER</v>
      </c>
    </row>
    <row r="12" spans="1:10" s="112" customFormat="1" ht="157.19999999999999" customHeight="1">
      <c r="A12" s="114" t="str">
        <f>'1. CUTTING DOCKET'!B41</f>
        <v>CHỈ 40/2 MAY CHÍNH + VẮT SỔ</v>
      </c>
      <c r="B12" s="117" t="s">
        <v>213</v>
      </c>
      <c r="C12" s="117" t="s">
        <v>298</v>
      </c>
    </row>
    <row r="13" spans="1:10" s="112" customFormat="1" ht="41.4">
      <c r="A13" s="111" t="str">
        <f>'1. CUTTING DOCKET'!$B$43</f>
        <v xml:space="preserve">CHỈ 40/2 MAY NHÃN </v>
      </c>
      <c r="B13" s="176" t="str">
        <f>'1. CUTTING DOCKET'!F43</f>
        <v>NATURAL</v>
      </c>
      <c r="C13" s="176" t="str">
        <f>B13</f>
        <v>NATURAL</v>
      </c>
    </row>
    <row r="14" spans="1:10" s="112" customFormat="1" ht="195.75" customHeight="1">
      <c r="A14" s="114" t="s">
        <v>244</v>
      </c>
      <c r="B14" s="374" t="s">
        <v>299</v>
      </c>
      <c r="C14" s="375"/>
    </row>
    <row r="15" spans="1:10" s="112" customFormat="1" ht="41.4">
      <c r="A15" s="111" t="str">
        <f>'1. CUTTING DOCKET'!B45</f>
        <v>NHÃN CỜ ML02</v>
      </c>
      <c r="B15" s="176" t="str">
        <f>'1. CUTTING DOCKET'!F45</f>
        <v>NATURAL</v>
      </c>
      <c r="C15" s="176" t="str">
        <f>B15</f>
        <v>NATURAL</v>
      </c>
    </row>
    <row r="16" spans="1:10" s="112" customFormat="1" ht="195.75" customHeight="1">
      <c r="A16" s="114" t="s">
        <v>194</v>
      </c>
      <c r="B16" s="374"/>
      <c r="C16" s="375"/>
    </row>
    <row r="17" spans="1:4" s="112" customFormat="1" ht="138.75" customHeight="1">
      <c r="A17" s="111" t="str">
        <f>'1. CUTTING DOCKET'!B47</f>
        <v>NHÃN THÀNH PHẦN 100% COTTON ALD-COO-688</v>
      </c>
      <c r="B17" s="378" t="str">
        <f>'1. CUTTING DOCKET'!F47</f>
        <v>NATURAL</v>
      </c>
      <c r="C17" s="379"/>
    </row>
    <row r="18" spans="1:4" s="112" customFormat="1" ht="263.25" customHeight="1">
      <c r="A18" s="114" t="s">
        <v>141</v>
      </c>
      <c r="B18" s="374"/>
      <c r="C18" s="375"/>
    </row>
    <row r="19" spans="1:4" s="112" customFormat="1" ht="222" customHeight="1">
      <c r="A19" s="111" t="str">
        <f>'1. CUTTING DOCKET'!B49</f>
        <v>NHÃN CHÍNH   ALD X MLB Genuine Merchandise Woven Main Label  ALD-ML115</v>
      </c>
      <c r="B19" s="378" t="s">
        <v>37</v>
      </c>
      <c r="C19" s="379"/>
      <c r="D19" s="176"/>
    </row>
    <row r="20" spans="1:4" s="112" customFormat="1" ht="254.25" customHeight="1">
      <c r="A20" s="225" t="s">
        <v>291</v>
      </c>
      <c r="B20" s="374"/>
      <c r="C20" s="375"/>
      <c r="D20" s="117"/>
    </row>
    <row r="21" spans="1:4" s="112" customFormat="1" ht="131.25" customHeight="1">
      <c r="A21" s="111" t="str">
        <f>'1. CUTTING DOCKET'!B51</f>
        <v>NHÃN SIZE ALD X MLB Yankee Woven Size Labels, ALD-SL10</v>
      </c>
      <c r="D21" s="176"/>
    </row>
    <row r="22" spans="1:4" s="112" customFormat="1" ht="206.4" customHeight="1">
      <c r="A22" s="225" t="s">
        <v>292</v>
      </c>
      <c r="B22" s="378" t="s">
        <v>37</v>
      </c>
      <c r="C22" s="379"/>
      <c r="D22" s="117"/>
    </row>
    <row r="23" spans="1:4" s="112" customFormat="1" ht="189.6" customHeight="1">
      <c r="A23" s="111" t="str">
        <f>'1. CUTTING DOCKET'!$B$56</f>
        <v>THẺ BÀI ALD-T06P-A, ALD Hang Tag + MLB Genuine Merchandise Hang Tag</v>
      </c>
      <c r="B23" s="376" t="s">
        <v>37</v>
      </c>
      <c r="C23" s="376"/>
      <c r="D23" s="376"/>
    </row>
    <row r="24" spans="1:4" s="112" customFormat="1" ht="183.6" customHeight="1">
      <c r="A24" s="213" t="s">
        <v>207</v>
      </c>
      <c r="B24" s="377"/>
      <c r="C24" s="377"/>
      <c r="D24" s="377"/>
    </row>
    <row r="25" spans="1:4" s="112" customFormat="1" ht="118.5" customHeight="1">
      <c r="A25" s="111" t="str">
        <f>'1. CUTTING DOCKET'!$B$58</f>
        <v>UPC STICKER 2X3"</v>
      </c>
      <c r="B25" s="376" t="s">
        <v>37</v>
      </c>
      <c r="C25" s="376"/>
      <c r="D25" s="376"/>
    </row>
    <row r="26" spans="1:4" s="112" customFormat="1" ht="214.2" customHeight="1">
      <c r="A26" s="114" t="s">
        <v>208</v>
      </c>
      <c r="B26" s="377"/>
      <c r="C26" s="377"/>
      <c r="D26" s="377"/>
    </row>
    <row r="27" spans="1:4" s="112" customFormat="1" ht="145.19999999999999" customHeight="1">
      <c r="A27" s="111" t="str">
        <f>'1. CUTTING DOCKET'!$B$60</f>
        <v>BAO NYLON ALD - 12" X 15" (RECYLCED)
CODE:   ALD-PB01-R</v>
      </c>
      <c r="B27" s="376" t="s">
        <v>205</v>
      </c>
      <c r="C27" s="376"/>
      <c r="D27" s="376"/>
    </row>
    <row r="28" spans="1:4" s="112" customFormat="1" ht="147.75" customHeight="1">
      <c r="A28" s="214"/>
      <c r="B28" s="377"/>
      <c r="C28" s="377"/>
      <c r="D28" s="377"/>
    </row>
    <row r="29" spans="1:4" s="112" customFormat="1" ht="192.6" customHeight="1">
      <c r="A29" s="111" t="s">
        <v>212</v>
      </c>
      <c r="B29" s="376" t="s">
        <v>54</v>
      </c>
      <c r="C29" s="376"/>
      <c r="D29" s="376"/>
    </row>
    <row r="30" spans="1:4" s="112" customFormat="1" ht="126.75" customHeight="1">
      <c r="A30" s="214"/>
      <c r="B30" s="377"/>
      <c r="C30" s="377"/>
      <c r="D30" s="377"/>
    </row>
  </sheetData>
  <mergeCells count="16">
    <mergeCell ref="B30:D30"/>
    <mergeCell ref="B17:C17"/>
    <mergeCell ref="B22:C22"/>
    <mergeCell ref="B25:D25"/>
    <mergeCell ref="B26:D26"/>
    <mergeCell ref="B27:D27"/>
    <mergeCell ref="B28:D28"/>
    <mergeCell ref="B29:D29"/>
    <mergeCell ref="B18:C18"/>
    <mergeCell ref="B19:C19"/>
    <mergeCell ref="B20:C20"/>
    <mergeCell ref="B7:C7"/>
    <mergeCell ref="B14:C14"/>
    <mergeCell ref="B23:D23"/>
    <mergeCell ref="B24:D24"/>
    <mergeCell ref="B16:C16"/>
  </mergeCells>
  <printOptions horizontalCentered="1"/>
  <pageMargins left="0.25" right="0" top="0.60416666666666663" bottom="0.75" header="0" footer="0"/>
  <pageSetup paperSize="9" scale="28" fitToHeight="0" orientation="portrait" r:id="rId1"/>
  <headerFooter>
    <oddHeader>&amp;L&amp;G&amp;R&amp;"Muli,Bold"&amp;42[TRIMS CARD]</oddHeader>
    <oddFooter>&amp;L&amp;"Euclid Circular A SemiBold,Bold"&amp;28[UA]
&amp;G&amp;R&amp;G</oddFooter>
  </headerFooter>
  <rowBreaks count="1" manualBreakCount="1">
    <brk id="18" max="2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66C64-036D-406A-8ECE-F2EB3CB74F63}">
  <sheetPr>
    <pageSetUpPr fitToPage="1"/>
  </sheetPr>
  <dimension ref="A1:N84"/>
  <sheetViews>
    <sheetView view="pageBreakPreview" topLeftCell="A14" zoomScale="55" zoomScaleNormal="85" zoomScaleSheetLayoutView="55" workbookViewId="0">
      <selection activeCell="D19" sqref="D19"/>
    </sheetView>
  </sheetViews>
  <sheetFormatPr defaultColWidth="8.88671875" defaultRowHeight="13.2"/>
  <cols>
    <col min="1" max="1" width="50.109375" style="197" customWidth="1"/>
    <col min="2" max="2" width="50.6640625" style="197" customWidth="1"/>
    <col min="3" max="3" width="19" style="197" hidden="1" customWidth="1"/>
    <col min="4" max="4" width="50" style="197" customWidth="1"/>
    <col min="5" max="5" width="52.109375" style="197" customWidth="1"/>
    <col min="6" max="6" width="23" style="197" customWidth="1"/>
    <col min="7" max="7" width="13.6640625" style="197" customWidth="1"/>
    <col min="8" max="8" width="27" style="197" customWidth="1"/>
    <col min="9" max="9" width="22.109375" style="206" customWidth="1"/>
    <col min="10" max="10" width="19.5546875" style="206" customWidth="1"/>
    <col min="11" max="13" width="22.109375" style="206" customWidth="1"/>
    <col min="14" max="14" width="40.88671875" style="197" customWidth="1"/>
    <col min="15" max="15" width="8.88671875" style="197"/>
    <col min="16" max="16" width="29.5546875" style="197" customWidth="1"/>
    <col min="17" max="16384" width="8.88671875" style="197"/>
  </cols>
  <sheetData>
    <row r="1" spans="1:14" s="188" customFormat="1" ht="61.2">
      <c r="A1" s="187" t="str">
        <f>'1. CUTTING DOCKET'!D7</f>
        <v>SS25CT035</v>
      </c>
      <c r="B1" s="207"/>
      <c r="D1" s="187" t="s">
        <v>237</v>
      </c>
      <c r="E1" s="189"/>
      <c r="F1" s="189"/>
      <c r="G1" s="189"/>
      <c r="H1" s="189"/>
      <c r="I1" s="205"/>
      <c r="J1" s="205"/>
      <c r="K1" s="205"/>
      <c r="L1" s="205"/>
      <c r="M1" s="205"/>
    </row>
    <row r="2" spans="1:14" s="192" customFormat="1" ht="56.4">
      <c r="A2" s="190" t="s">
        <v>166</v>
      </c>
      <c r="B2" s="191"/>
      <c r="C2" s="191" t="s">
        <v>167</v>
      </c>
      <c r="D2" s="191" t="s">
        <v>168</v>
      </c>
      <c r="E2" s="191"/>
      <c r="F2" s="191" t="s">
        <v>169</v>
      </c>
      <c r="G2" s="191" t="s">
        <v>170</v>
      </c>
      <c r="H2" s="191" t="s">
        <v>171</v>
      </c>
      <c r="I2" s="191" t="s">
        <v>245</v>
      </c>
      <c r="J2" s="191" t="s">
        <v>249</v>
      </c>
      <c r="K2" s="191" t="s">
        <v>246</v>
      </c>
      <c r="L2" s="191" t="s">
        <v>239</v>
      </c>
      <c r="M2" s="191" t="s">
        <v>247</v>
      </c>
      <c r="N2" s="191" t="s">
        <v>248</v>
      </c>
    </row>
    <row r="3" spans="1:14" s="195" customFormat="1" ht="56.4">
      <c r="A3" s="193" t="s">
        <v>145</v>
      </c>
      <c r="B3" s="194" t="s">
        <v>180</v>
      </c>
      <c r="C3" s="193"/>
      <c r="D3" s="193" t="s">
        <v>172</v>
      </c>
      <c r="E3" s="194" t="s">
        <v>187</v>
      </c>
      <c r="F3" s="219" t="s">
        <v>216</v>
      </c>
      <c r="G3" s="219" t="s">
        <v>217</v>
      </c>
      <c r="H3" s="219" t="s">
        <v>218</v>
      </c>
      <c r="I3" s="219" t="s">
        <v>219</v>
      </c>
      <c r="J3" s="211" t="s">
        <v>219</v>
      </c>
      <c r="K3" s="212" t="s">
        <v>256</v>
      </c>
      <c r="L3" s="211" t="s">
        <v>256</v>
      </c>
      <c r="M3" s="211" t="s">
        <v>219</v>
      </c>
      <c r="N3" s="211"/>
    </row>
    <row r="4" spans="1:14" s="195" customFormat="1" ht="64.8">
      <c r="A4" s="193" t="s">
        <v>146</v>
      </c>
      <c r="B4" s="194" t="s">
        <v>181</v>
      </c>
      <c r="C4" s="193"/>
      <c r="D4" s="193" t="s">
        <v>173</v>
      </c>
      <c r="E4" s="194" t="s">
        <v>188</v>
      </c>
      <c r="F4" s="219" t="s">
        <v>216</v>
      </c>
      <c r="G4" s="219" t="s">
        <v>217</v>
      </c>
      <c r="H4" s="219" t="s">
        <v>218</v>
      </c>
      <c r="I4" s="219" t="s">
        <v>220</v>
      </c>
      <c r="J4" s="211" t="s">
        <v>257</v>
      </c>
      <c r="K4" s="212" t="s">
        <v>222</v>
      </c>
      <c r="L4" s="211" t="s">
        <v>256</v>
      </c>
      <c r="M4" s="211" t="s">
        <v>220</v>
      </c>
      <c r="N4" s="211"/>
    </row>
    <row r="5" spans="1:14" s="195" customFormat="1" ht="64.8">
      <c r="A5" s="193" t="s">
        <v>151</v>
      </c>
      <c r="B5" s="194" t="s">
        <v>152</v>
      </c>
      <c r="C5" s="193"/>
      <c r="D5" s="193" t="s">
        <v>174</v>
      </c>
      <c r="E5" s="194" t="s">
        <v>189</v>
      </c>
      <c r="F5" s="219" t="s">
        <v>221</v>
      </c>
      <c r="G5" s="219" t="s">
        <v>217</v>
      </c>
      <c r="H5" s="219" t="s">
        <v>224</v>
      </c>
      <c r="I5" s="219" t="s">
        <v>218</v>
      </c>
      <c r="J5" s="211" t="s">
        <v>218</v>
      </c>
      <c r="K5" s="212" t="s">
        <v>256</v>
      </c>
      <c r="L5" s="211" t="s">
        <v>256</v>
      </c>
      <c r="M5" s="211" t="s">
        <v>218</v>
      </c>
      <c r="N5" s="211"/>
    </row>
    <row r="6" spans="1:14" s="195" customFormat="1" ht="73.8">
      <c r="A6" s="193" t="s">
        <v>250</v>
      </c>
      <c r="B6" s="194" t="s">
        <v>271</v>
      </c>
      <c r="C6" s="193"/>
      <c r="D6" s="193" t="s">
        <v>176</v>
      </c>
      <c r="E6" s="194" t="s">
        <v>199</v>
      </c>
      <c r="F6" s="219" t="s">
        <v>216</v>
      </c>
      <c r="G6" s="219" t="s">
        <v>217</v>
      </c>
      <c r="H6" s="219" t="s">
        <v>222</v>
      </c>
      <c r="I6" s="219" t="s">
        <v>233</v>
      </c>
      <c r="J6" s="211" t="s">
        <v>260</v>
      </c>
      <c r="K6" s="212" t="s">
        <v>218</v>
      </c>
      <c r="L6" s="211" t="s">
        <v>226</v>
      </c>
      <c r="M6" s="211" t="s">
        <v>258</v>
      </c>
      <c r="N6" s="211" t="s">
        <v>284</v>
      </c>
    </row>
    <row r="7" spans="1:14" s="195" customFormat="1" ht="98.4">
      <c r="A7" s="193" t="s">
        <v>147</v>
      </c>
      <c r="B7" s="194" t="s">
        <v>94</v>
      </c>
      <c r="C7" s="193"/>
      <c r="D7" s="196" t="s">
        <v>278</v>
      </c>
      <c r="E7" s="194" t="s">
        <v>293</v>
      </c>
      <c r="F7" s="219" t="s">
        <v>221</v>
      </c>
      <c r="G7" s="219" t="s">
        <v>217</v>
      </c>
      <c r="H7" s="219" t="s">
        <v>222</v>
      </c>
      <c r="I7" s="219" t="s">
        <v>259</v>
      </c>
      <c r="J7" s="211" t="s">
        <v>262</v>
      </c>
      <c r="K7" s="212" t="s">
        <v>222</v>
      </c>
      <c r="L7" s="211" t="s">
        <v>256</v>
      </c>
      <c r="M7" s="211" t="s">
        <v>259</v>
      </c>
      <c r="N7" s="211" t="s">
        <v>285</v>
      </c>
    </row>
    <row r="8" spans="1:14" s="195" customFormat="1" ht="123">
      <c r="A8" s="193" t="s">
        <v>148</v>
      </c>
      <c r="B8" s="194" t="s">
        <v>96</v>
      </c>
      <c r="C8" s="193"/>
      <c r="D8" s="193" t="s">
        <v>278</v>
      </c>
      <c r="E8" s="194" t="s">
        <v>293</v>
      </c>
      <c r="F8" s="219" t="s">
        <v>221</v>
      </c>
      <c r="G8" s="219" t="s">
        <v>217</v>
      </c>
      <c r="H8" s="219" t="s">
        <v>222</v>
      </c>
      <c r="I8" s="219" t="s">
        <v>223</v>
      </c>
      <c r="J8" s="211" t="s">
        <v>260</v>
      </c>
      <c r="K8" s="212" t="s">
        <v>261</v>
      </c>
      <c r="L8" s="211" t="s">
        <v>280</v>
      </c>
      <c r="M8" s="211" t="s">
        <v>233</v>
      </c>
      <c r="N8" s="211" t="s">
        <v>286</v>
      </c>
    </row>
    <row r="9" spans="1:14" s="195" customFormat="1" ht="172.2">
      <c r="A9" s="193" t="s">
        <v>149</v>
      </c>
      <c r="B9" s="194" t="s">
        <v>150</v>
      </c>
      <c r="C9" s="193"/>
      <c r="D9" s="193" t="s">
        <v>279</v>
      </c>
      <c r="E9" s="194" t="s">
        <v>294</v>
      </c>
      <c r="F9" s="219" t="s">
        <v>221</v>
      </c>
      <c r="G9" s="219" t="s">
        <v>217</v>
      </c>
      <c r="H9" s="219" t="s">
        <v>224</v>
      </c>
      <c r="I9" s="219" t="s">
        <v>263</v>
      </c>
      <c r="J9" s="211" t="s">
        <v>234</v>
      </c>
      <c r="K9" s="212" t="s">
        <v>264</v>
      </c>
      <c r="L9" s="211" t="s">
        <v>267</v>
      </c>
      <c r="M9" s="211" t="s">
        <v>259</v>
      </c>
      <c r="N9" s="211" t="s">
        <v>287</v>
      </c>
    </row>
    <row r="10" spans="1:14" s="195" customFormat="1" ht="32.4">
      <c r="A10" s="193" t="s">
        <v>161</v>
      </c>
      <c r="B10" s="194" t="s">
        <v>272</v>
      </c>
      <c r="C10" s="193"/>
      <c r="D10" s="193"/>
      <c r="E10" s="194"/>
      <c r="F10" s="219" t="s">
        <v>221</v>
      </c>
      <c r="G10" s="219" t="s">
        <v>217</v>
      </c>
      <c r="H10" s="219" t="s">
        <v>222</v>
      </c>
      <c r="I10" s="219" t="s">
        <v>232</v>
      </c>
      <c r="J10" s="211" t="s">
        <v>232</v>
      </c>
      <c r="K10" s="212" t="s">
        <v>256</v>
      </c>
      <c r="L10" s="211" t="s">
        <v>256</v>
      </c>
      <c r="M10" s="211" t="s">
        <v>232</v>
      </c>
      <c r="N10" s="211"/>
    </row>
    <row r="11" spans="1:14" s="195" customFormat="1" ht="65.25" customHeight="1">
      <c r="A11" s="193" t="s">
        <v>153</v>
      </c>
      <c r="B11" s="194" t="s">
        <v>98</v>
      </c>
      <c r="C11" s="193"/>
      <c r="D11" s="193" t="s">
        <v>175</v>
      </c>
      <c r="E11" s="194" t="s">
        <v>199</v>
      </c>
      <c r="F11" s="219" t="s">
        <v>221</v>
      </c>
      <c r="G11" s="219" t="s">
        <v>225</v>
      </c>
      <c r="H11" s="219" t="s">
        <v>226</v>
      </c>
      <c r="I11" s="219" t="s">
        <v>227</v>
      </c>
      <c r="J11" s="211" t="s">
        <v>227</v>
      </c>
      <c r="K11" s="212" t="s">
        <v>256</v>
      </c>
      <c r="L11" s="211" t="s">
        <v>256</v>
      </c>
      <c r="M11" s="211" t="s">
        <v>227</v>
      </c>
      <c r="N11" s="211"/>
    </row>
    <row r="12" spans="1:14" s="195" customFormat="1" ht="100.5" customHeight="1">
      <c r="A12" s="193" t="s">
        <v>251</v>
      </c>
      <c r="B12" s="194" t="s">
        <v>273</v>
      </c>
      <c r="C12" s="193"/>
      <c r="D12" s="193"/>
      <c r="E12" s="194"/>
      <c r="F12" s="219" t="s">
        <v>216</v>
      </c>
      <c r="G12" s="219" t="s">
        <v>217</v>
      </c>
      <c r="H12" s="219" t="s">
        <v>256</v>
      </c>
      <c r="I12" s="219" t="s">
        <v>265</v>
      </c>
      <c r="J12" s="211" t="s">
        <v>265</v>
      </c>
      <c r="K12" s="212" t="s">
        <v>256</v>
      </c>
      <c r="L12" s="211" t="s">
        <v>256</v>
      </c>
      <c r="M12" s="211" t="s">
        <v>265</v>
      </c>
      <c r="N12" s="211"/>
    </row>
    <row r="13" spans="1:14" s="195" customFormat="1" ht="64.8">
      <c r="A13" s="193" t="s">
        <v>154</v>
      </c>
      <c r="B13" s="194" t="s">
        <v>182</v>
      </c>
      <c r="C13" s="193"/>
      <c r="D13" s="193" t="s">
        <v>254</v>
      </c>
      <c r="E13" s="194" t="s">
        <v>277</v>
      </c>
      <c r="F13" s="219" t="s">
        <v>216</v>
      </c>
      <c r="G13" s="219" t="s">
        <v>217</v>
      </c>
      <c r="H13" s="219" t="s">
        <v>224</v>
      </c>
      <c r="I13" s="219" t="s">
        <v>228</v>
      </c>
      <c r="J13" s="211" t="s">
        <v>266</v>
      </c>
      <c r="K13" s="212" t="s">
        <v>261</v>
      </c>
      <c r="L13" s="211" t="s">
        <v>226</v>
      </c>
      <c r="M13" s="211" t="s">
        <v>229</v>
      </c>
      <c r="N13" s="211" t="s">
        <v>288</v>
      </c>
    </row>
    <row r="14" spans="1:14" s="195" customFormat="1" ht="64.8">
      <c r="A14" s="193" t="s">
        <v>155</v>
      </c>
      <c r="B14" s="194" t="s">
        <v>183</v>
      </c>
      <c r="C14" s="193"/>
      <c r="D14" s="193" t="s">
        <v>254</v>
      </c>
      <c r="E14" s="194" t="s">
        <v>277</v>
      </c>
      <c r="F14" s="219" t="s">
        <v>221</v>
      </c>
      <c r="G14" s="219" t="s">
        <v>217</v>
      </c>
      <c r="H14" s="219" t="s">
        <v>224</v>
      </c>
      <c r="I14" s="219" t="s">
        <v>229</v>
      </c>
      <c r="J14" s="211" t="s">
        <v>281</v>
      </c>
      <c r="K14" s="212" t="s">
        <v>264</v>
      </c>
      <c r="L14" s="211" t="s">
        <v>256</v>
      </c>
      <c r="M14" s="211" t="s">
        <v>229</v>
      </c>
      <c r="N14" s="211"/>
    </row>
    <row r="15" spans="1:14" s="195" customFormat="1" ht="64.8">
      <c r="A15" s="193" t="s">
        <v>156</v>
      </c>
      <c r="B15" s="194" t="s">
        <v>184</v>
      </c>
      <c r="C15" s="193"/>
      <c r="D15" s="193" t="s">
        <v>177</v>
      </c>
      <c r="E15" s="194" t="s">
        <v>190</v>
      </c>
      <c r="F15" s="219" t="s">
        <v>216</v>
      </c>
      <c r="G15" s="219" t="s">
        <v>225</v>
      </c>
      <c r="H15" s="219" t="s">
        <v>218</v>
      </c>
      <c r="I15" s="219" t="s">
        <v>230</v>
      </c>
      <c r="J15" s="211" t="s">
        <v>268</v>
      </c>
      <c r="K15" s="212" t="s">
        <v>264</v>
      </c>
      <c r="L15" s="211" t="s">
        <v>256</v>
      </c>
      <c r="M15" s="211" t="s">
        <v>230</v>
      </c>
      <c r="N15" s="211"/>
    </row>
    <row r="16" spans="1:14" s="195" customFormat="1" ht="64.8">
      <c r="A16" s="193" t="s">
        <v>157</v>
      </c>
      <c r="B16" s="194" t="s">
        <v>185</v>
      </c>
      <c r="C16" s="193"/>
      <c r="D16" s="193" t="s">
        <v>178</v>
      </c>
      <c r="E16" s="194" t="s">
        <v>163</v>
      </c>
      <c r="F16" s="219" t="s">
        <v>216</v>
      </c>
      <c r="G16" s="219" t="s">
        <v>225</v>
      </c>
      <c r="H16" s="219" t="s">
        <v>218</v>
      </c>
      <c r="I16" s="219" t="s">
        <v>230</v>
      </c>
      <c r="J16" s="211" t="s">
        <v>230</v>
      </c>
      <c r="K16" s="212" t="s">
        <v>256</v>
      </c>
      <c r="L16" s="211" t="s">
        <v>256</v>
      </c>
      <c r="M16" s="211" t="s">
        <v>230</v>
      </c>
      <c r="N16" s="211"/>
    </row>
    <row r="17" spans="1:14" s="195" customFormat="1" ht="64.8">
      <c r="A17" s="193" t="s">
        <v>158</v>
      </c>
      <c r="B17" s="194" t="s">
        <v>186</v>
      </c>
      <c r="C17" s="193"/>
      <c r="D17" s="193" t="s">
        <v>179</v>
      </c>
      <c r="E17" s="194" t="s">
        <v>191</v>
      </c>
      <c r="F17" s="219" t="s">
        <v>221</v>
      </c>
      <c r="G17" s="219" t="s">
        <v>217</v>
      </c>
      <c r="H17" s="219" t="s">
        <v>222</v>
      </c>
      <c r="I17" s="219" t="s">
        <v>231</v>
      </c>
      <c r="J17" s="211" t="s">
        <v>231</v>
      </c>
      <c r="K17" s="212" t="s">
        <v>256</v>
      </c>
      <c r="L17" s="211" t="s">
        <v>256</v>
      </c>
      <c r="M17" s="211" t="s">
        <v>231</v>
      </c>
      <c r="N17" s="211"/>
    </row>
    <row r="18" spans="1:14" s="210" customFormat="1" ht="64.8">
      <c r="A18" s="208" t="s">
        <v>159</v>
      </c>
      <c r="B18" s="209" t="s">
        <v>160</v>
      </c>
      <c r="C18" s="208"/>
      <c r="D18" s="208" t="s">
        <v>255</v>
      </c>
      <c r="E18" s="209" t="s">
        <v>295</v>
      </c>
      <c r="F18" s="219" t="s">
        <v>221</v>
      </c>
      <c r="G18" s="219" t="s">
        <v>217</v>
      </c>
      <c r="H18" s="219" t="s">
        <v>224</v>
      </c>
      <c r="I18" s="219" t="s">
        <v>269</v>
      </c>
      <c r="J18" s="211" t="s">
        <v>269</v>
      </c>
      <c r="K18" s="212" t="s">
        <v>256</v>
      </c>
      <c r="L18" s="211" t="s">
        <v>256</v>
      </c>
      <c r="M18" s="211" t="s">
        <v>269</v>
      </c>
      <c r="N18" s="211"/>
    </row>
    <row r="19" spans="1:14" s="210" customFormat="1" ht="111.75" customHeight="1">
      <c r="A19" s="208" t="s">
        <v>252</v>
      </c>
      <c r="B19" s="209" t="s">
        <v>274</v>
      </c>
      <c r="C19" s="208"/>
      <c r="D19" s="208"/>
      <c r="E19" s="209"/>
      <c r="F19" s="219" t="s">
        <v>221</v>
      </c>
      <c r="G19" s="219" t="s">
        <v>217</v>
      </c>
      <c r="H19" s="219" t="s">
        <v>222</v>
      </c>
      <c r="I19" s="219" t="s">
        <v>233</v>
      </c>
      <c r="J19" s="211" t="s">
        <v>233</v>
      </c>
      <c r="K19" s="212" t="s">
        <v>256</v>
      </c>
      <c r="L19" s="211" t="s">
        <v>256</v>
      </c>
      <c r="M19" s="211" t="s">
        <v>233</v>
      </c>
      <c r="N19" s="211"/>
    </row>
    <row r="20" spans="1:14" s="210" customFormat="1" ht="111.75" customHeight="1">
      <c r="A20" s="208" t="s">
        <v>253</v>
      </c>
      <c r="B20" s="209" t="s">
        <v>275</v>
      </c>
      <c r="C20" s="208"/>
      <c r="D20" s="208" t="s">
        <v>238</v>
      </c>
      <c r="E20" s="209" t="s">
        <v>276</v>
      </c>
      <c r="F20" s="219" t="s">
        <v>221</v>
      </c>
      <c r="G20" s="219" t="s">
        <v>217</v>
      </c>
      <c r="H20" s="219" t="s">
        <v>222</v>
      </c>
      <c r="I20" s="219" t="s">
        <v>218</v>
      </c>
      <c r="J20" s="211" t="s">
        <v>282</v>
      </c>
      <c r="K20" s="212" t="s">
        <v>270</v>
      </c>
      <c r="L20" s="211" t="s">
        <v>224</v>
      </c>
      <c r="M20" s="211" t="s">
        <v>283</v>
      </c>
      <c r="N20" s="211" t="s">
        <v>284</v>
      </c>
    </row>
    <row r="84" spans="6:6">
      <c r="F84" s="197" t="s">
        <v>165</v>
      </c>
    </row>
  </sheetData>
  <pageMargins left="0.25" right="0.25" top="0.75" bottom="0.75" header="0.3" footer="0.3"/>
  <pageSetup paperSize="9" scale="3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2A48A-E1DF-4BF5-8724-40E9EF6A60ED}">
  <sheetPr>
    <pageSetUpPr fitToPage="1"/>
  </sheetPr>
  <dimension ref="A1:O25"/>
  <sheetViews>
    <sheetView zoomScale="40" zoomScaleNormal="40" zoomScaleSheetLayoutView="40" workbookViewId="0">
      <selection activeCell="C24" sqref="C24"/>
    </sheetView>
  </sheetViews>
  <sheetFormatPr defaultColWidth="8.6640625" defaultRowHeight="13.2"/>
  <cols>
    <col min="1" max="1" width="8.6640625" style="197"/>
    <col min="2" max="2" width="67.33203125" style="197" customWidth="1"/>
    <col min="3" max="3" width="57.6640625" style="197" customWidth="1"/>
    <col min="4" max="4" width="19" style="197" customWidth="1"/>
    <col min="5" max="5" width="57.88671875" style="197" customWidth="1"/>
    <col min="6" max="6" width="71.109375" style="197" customWidth="1"/>
    <col min="7" max="8" width="15.88671875" style="197" customWidth="1"/>
    <col min="9" max="15" width="20.44140625" style="259" customWidth="1"/>
    <col min="16" max="16384" width="8.6640625" style="197"/>
  </cols>
  <sheetData>
    <row r="1" spans="1:15" s="188" customFormat="1" ht="61.2">
      <c r="B1" s="187" t="s">
        <v>236</v>
      </c>
      <c r="C1" s="255"/>
      <c r="E1" s="187" t="s">
        <v>310</v>
      </c>
      <c r="F1" s="189"/>
      <c r="G1" s="284">
        <v>45614</v>
      </c>
      <c r="H1" s="189"/>
      <c r="I1" s="189"/>
      <c r="J1" s="256"/>
      <c r="K1" s="256"/>
      <c r="L1" s="256"/>
      <c r="M1" s="256"/>
      <c r="N1" s="256"/>
      <c r="O1" s="256"/>
    </row>
    <row r="2" spans="1:15" s="192" customFormat="1" ht="55.2">
      <c r="A2" s="285" t="s">
        <v>311</v>
      </c>
      <c r="B2" s="286" t="s">
        <v>312</v>
      </c>
      <c r="C2" s="286" t="s">
        <v>313</v>
      </c>
      <c r="D2" s="287" t="s">
        <v>314</v>
      </c>
      <c r="E2" s="286" t="s">
        <v>315</v>
      </c>
      <c r="F2" s="286" t="s">
        <v>316</v>
      </c>
      <c r="G2" s="288" t="s">
        <v>169</v>
      </c>
      <c r="H2" s="288" t="s">
        <v>170</v>
      </c>
      <c r="I2" s="288" t="s">
        <v>171</v>
      </c>
      <c r="J2" s="288" t="s">
        <v>68</v>
      </c>
      <c r="K2" s="288" t="s">
        <v>60</v>
      </c>
      <c r="L2" s="288" t="s">
        <v>10</v>
      </c>
      <c r="M2" s="288" t="s">
        <v>57</v>
      </c>
      <c r="N2" s="288" t="s">
        <v>58</v>
      </c>
      <c r="O2" s="288" t="s">
        <v>59</v>
      </c>
    </row>
    <row r="3" spans="1:15" s="195" customFormat="1" ht="44.4" customHeight="1">
      <c r="A3" s="257">
        <v>1</v>
      </c>
      <c r="B3" s="193" t="s">
        <v>145</v>
      </c>
      <c r="C3" s="194" t="s">
        <v>180</v>
      </c>
      <c r="D3" s="193"/>
      <c r="E3" s="193" t="s">
        <v>172</v>
      </c>
      <c r="F3" s="194" t="s">
        <v>187</v>
      </c>
      <c r="G3" s="193" t="s">
        <v>216</v>
      </c>
      <c r="H3" s="193" t="s">
        <v>217</v>
      </c>
      <c r="I3" s="193" t="s">
        <v>218</v>
      </c>
      <c r="J3" s="258" t="s">
        <v>341</v>
      </c>
      <c r="K3" s="258" t="s">
        <v>347</v>
      </c>
      <c r="L3" s="258" t="s">
        <v>219</v>
      </c>
      <c r="M3" s="258" t="s">
        <v>354</v>
      </c>
      <c r="N3" s="258" t="s">
        <v>361</v>
      </c>
      <c r="O3" s="258" t="s">
        <v>368</v>
      </c>
    </row>
    <row r="4" spans="1:15" s="195" customFormat="1" ht="79.2" customHeight="1">
      <c r="A4" s="257">
        <v>2</v>
      </c>
      <c r="B4" s="193" t="s">
        <v>146</v>
      </c>
      <c r="C4" s="194" t="s">
        <v>181</v>
      </c>
      <c r="D4" s="193"/>
      <c r="E4" s="193" t="s">
        <v>173</v>
      </c>
      <c r="F4" s="194" t="s">
        <v>188</v>
      </c>
      <c r="G4" s="193" t="s">
        <v>216</v>
      </c>
      <c r="H4" s="193" t="s">
        <v>217</v>
      </c>
      <c r="I4" s="193" t="s">
        <v>218</v>
      </c>
      <c r="J4" s="258" t="s">
        <v>342</v>
      </c>
      <c r="K4" s="258" t="s">
        <v>348</v>
      </c>
      <c r="L4" s="258" t="s">
        <v>220</v>
      </c>
      <c r="M4" s="258" t="s">
        <v>355</v>
      </c>
      <c r="N4" s="258" t="s">
        <v>362</v>
      </c>
      <c r="O4" s="258" t="s">
        <v>369</v>
      </c>
    </row>
    <row r="5" spans="1:15" s="195" customFormat="1" ht="68.400000000000006" customHeight="1">
      <c r="A5" s="257">
        <v>3</v>
      </c>
      <c r="B5" s="193" t="s">
        <v>151</v>
      </c>
      <c r="C5" s="194" t="s">
        <v>152</v>
      </c>
      <c r="D5" s="193"/>
      <c r="E5" s="193" t="s">
        <v>174</v>
      </c>
      <c r="F5" s="194" t="s">
        <v>189</v>
      </c>
      <c r="G5" s="193" t="s">
        <v>221</v>
      </c>
      <c r="H5" s="193" t="s">
        <v>217</v>
      </c>
      <c r="I5" s="193" t="s">
        <v>224</v>
      </c>
      <c r="J5" s="258" t="s">
        <v>218</v>
      </c>
      <c r="K5" s="258" t="s">
        <v>218</v>
      </c>
      <c r="L5" s="258" t="s">
        <v>218</v>
      </c>
      <c r="M5" s="258" t="s">
        <v>218</v>
      </c>
      <c r="N5" s="258" t="s">
        <v>218</v>
      </c>
      <c r="O5" s="258" t="s">
        <v>218</v>
      </c>
    </row>
    <row r="6" spans="1:15" s="195" customFormat="1" ht="44.4" customHeight="1">
      <c r="A6" s="257">
        <v>4</v>
      </c>
      <c r="B6" s="193" t="s">
        <v>250</v>
      </c>
      <c r="C6" s="194" t="s">
        <v>271</v>
      </c>
      <c r="D6" s="193"/>
      <c r="E6" s="193" t="s">
        <v>176</v>
      </c>
      <c r="F6" s="194" t="s">
        <v>199</v>
      </c>
      <c r="G6" s="193" t="s">
        <v>216</v>
      </c>
      <c r="H6" s="193" t="s">
        <v>217</v>
      </c>
      <c r="I6" s="193" t="s">
        <v>222</v>
      </c>
      <c r="J6" s="258" t="s">
        <v>258</v>
      </c>
      <c r="K6" s="258" t="s">
        <v>258</v>
      </c>
      <c r="L6" s="258" t="s">
        <v>258</v>
      </c>
      <c r="M6" s="258" t="s">
        <v>258</v>
      </c>
      <c r="N6" s="258" t="s">
        <v>258</v>
      </c>
      <c r="O6" s="258" t="s">
        <v>258</v>
      </c>
    </row>
    <row r="7" spans="1:15" s="195" customFormat="1" ht="44.4" customHeight="1">
      <c r="A7" s="257">
        <v>5</v>
      </c>
      <c r="B7" s="193" t="s">
        <v>147</v>
      </c>
      <c r="C7" s="194" t="s">
        <v>94</v>
      </c>
      <c r="D7" s="193"/>
      <c r="E7" s="196" t="s">
        <v>278</v>
      </c>
      <c r="F7" s="194" t="s">
        <v>293</v>
      </c>
      <c r="G7" s="193" t="s">
        <v>221</v>
      </c>
      <c r="H7" s="193" t="s">
        <v>217</v>
      </c>
      <c r="I7" s="193" t="s">
        <v>222</v>
      </c>
      <c r="J7" s="258" t="s">
        <v>343</v>
      </c>
      <c r="K7" s="258" t="s">
        <v>349</v>
      </c>
      <c r="L7" s="258" t="s">
        <v>350</v>
      </c>
      <c r="M7" s="258" t="s">
        <v>356</v>
      </c>
      <c r="N7" s="258" t="s">
        <v>259</v>
      </c>
      <c r="O7" s="258" t="s">
        <v>262</v>
      </c>
    </row>
    <row r="8" spans="1:15" s="195" customFormat="1" ht="44.4" customHeight="1">
      <c r="A8" s="257">
        <v>6</v>
      </c>
      <c r="B8" s="193" t="s">
        <v>148</v>
      </c>
      <c r="C8" s="194" t="s">
        <v>96</v>
      </c>
      <c r="D8" s="193"/>
      <c r="E8" s="193" t="s">
        <v>278</v>
      </c>
      <c r="F8" s="194" t="s">
        <v>293</v>
      </c>
      <c r="G8" s="193" t="s">
        <v>221</v>
      </c>
      <c r="H8" s="193" t="s">
        <v>217</v>
      </c>
      <c r="I8" s="193" t="s">
        <v>222</v>
      </c>
      <c r="J8" s="258" t="s">
        <v>282</v>
      </c>
      <c r="K8" s="258" t="s">
        <v>282</v>
      </c>
      <c r="L8" s="258" t="s">
        <v>282</v>
      </c>
      <c r="M8" s="258" t="s">
        <v>282</v>
      </c>
      <c r="N8" s="258" t="s">
        <v>282</v>
      </c>
      <c r="O8" s="258" t="s">
        <v>282</v>
      </c>
    </row>
    <row r="9" spans="1:15" s="195" customFormat="1" ht="44.4" customHeight="1">
      <c r="A9" s="257">
        <v>7</v>
      </c>
      <c r="B9" s="193" t="s">
        <v>149</v>
      </c>
      <c r="C9" s="194" t="s">
        <v>150</v>
      </c>
      <c r="D9" s="193"/>
      <c r="E9" s="193" t="s">
        <v>279</v>
      </c>
      <c r="F9" s="194" t="s">
        <v>294</v>
      </c>
      <c r="G9" s="193" t="s">
        <v>221</v>
      </c>
      <c r="H9" s="193" t="s">
        <v>217</v>
      </c>
      <c r="I9" s="193" t="s">
        <v>224</v>
      </c>
      <c r="J9" s="258" t="s">
        <v>343</v>
      </c>
      <c r="K9" s="258" t="s">
        <v>350</v>
      </c>
      <c r="L9" s="258" t="s">
        <v>259</v>
      </c>
      <c r="M9" s="258" t="s">
        <v>234</v>
      </c>
      <c r="N9" s="258" t="s">
        <v>263</v>
      </c>
      <c r="O9" s="258" t="s">
        <v>265</v>
      </c>
    </row>
    <row r="10" spans="1:15" s="195" customFormat="1" ht="44.4" customHeight="1">
      <c r="A10" s="257">
        <v>8</v>
      </c>
      <c r="B10" s="193" t="s">
        <v>161</v>
      </c>
      <c r="C10" s="194" t="s">
        <v>272</v>
      </c>
      <c r="D10" s="193"/>
      <c r="E10" s="193"/>
      <c r="F10" s="194"/>
      <c r="G10" s="193" t="s">
        <v>221</v>
      </c>
      <c r="H10" s="193" t="s">
        <v>217</v>
      </c>
      <c r="I10" s="193" t="s">
        <v>222</v>
      </c>
      <c r="J10" s="258" t="s">
        <v>232</v>
      </c>
      <c r="K10" s="258" t="s">
        <v>232</v>
      </c>
      <c r="L10" s="258" t="s">
        <v>232</v>
      </c>
      <c r="M10" s="258" t="s">
        <v>232</v>
      </c>
      <c r="N10" s="258" t="s">
        <v>232</v>
      </c>
      <c r="O10" s="258" t="s">
        <v>232</v>
      </c>
    </row>
    <row r="11" spans="1:15" s="195" customFormat="1" ht="32.4">
      <c r="A11" s="257">
        <v>9</v>
      </c>
      <c r="B11" s="193" t="s">
        <v>153</v>
      </c>
      <c r="C11" s="194" t="s">
        <v>98</v>
      </c>
      <c r="D11" s="193"/>
      <c r="E11" s="193" t="s">
        <v>175</v>
      </c>
      <c r="F11" s="194" t="s">
        <v>199</v>
      </c>
      <c r="G11" s="193" t="s">
        <v>221</v>
      </c>
      <c r="H11" s="193" t="s">
        <v>225</v>
      </c>
      <c r="I11" s="193" t="s">
        <v>226</v>
      </c>
      <c r="J11" s="258" t="s">
        <v>344</v>
      </c>
      <c r="K11" s="258" t="s">
        <v>351</v>
      </c>
      <c r="L11" s="258" t="s">
        <v>227</v>
      </c>
      <c r="M11" s="258" t="s">
        <v>345</v>
      </c>
      <c r="N11" s="258" t="s">
        <v>363</v>
      </c>
      <c r="O11" s="258" t="s">
        <v>370</v>
      </c>
    </row>
    <row r="12" spans="1:15" s="195" customFormat="1" ht="84.6">
      <c r="A12" s="257">
        <v>10</v>
      </c>
      <c r="B12" s="193" t="s">
        <v>251</v>
      </c>
      <c r="C12" s="194" t="s">
        <v>273</v>
      </c>
      <c r="D12" s="193"/>
      <c r="E12" s="193"/>
      <c r="F12" s="194"/>
      <c r="G12" s="193" t="s">
        <v>216</v>
      </c>
      <c r="H12" s="193" t="s">
        <v>217</v>
      </c>
      <c r="I12" s="193" t="s">
        <v>256</v>
      </c>
      <c r="J12" s="258" t="s">
        <v>234</v>
      </c>
      <c r="K12" s="258" t="s">
        <v>263</v>
      </c>
      <c r="L12" s="258" t="s">
        <v>265</v>
      </c>
      <c r="M12" s="258" t="s">
        <v>357</v>
      </c>
      <c r="N12" s="258" t="s">
        <v>364</v>
      </c>
      <c r="O12" s="258" t="s">
        <v>371</v>
      </c>
    </row>
    <row r="13" spans="1:15" s="195" customFormat="1" ht="64.8">
      <c r="A13" s="257">
        <v>11</v>
      </c>
      <c r="B13" s="193" t="s">
        <v>154</v>
      </c>
      <c r="C13" s="194" t="s">
        <v>182</v>
      </c>
      <c r="D13" s="193"/>
      <c r="E13" s="193" t="s">
        <v>254</v>
      </c>
      <c r="F13" s="194" t="s">
        <v>277</v>
      </c>
      <c r="G13" s="193" t="s">
        <v>216</v>
      </c>
      <c r="H13" s="193" t="s">
        <v>217</v>
      </c>
      <c r="I13" s="193" t="s">
        <v>224</v>
      </c>
      <c r="J13" s="258" t="s">
        <v>266</v>
      </c>
      <c r="K13" s="258" t="s">
        <v>281</v>
      </c>
      <c r="L13" s="258" t="s">
        <v>229</v>
      </c>
      <c r="M13" s="258" t="s">
        <v>358</v>
      </c>
      <c r="N13" s="258" t="s">
        <v>351</v>
      </c>
      <c r="O13" s="258" t="s">
        <v>345</v>
      </c>
    </row>
    <row r="14" spans="1:15" s="195" customFormat="1" ht="64.8">
      <c r="A14" s="257">
        <v>12</v>
      </c>
      <c r="B14" s="193" t="s">
        <v>155</v>
      </c>
      <c r="C14" s="194" t="s">
        <v>183</v>
      </c>
      <c r="D14" s="193"/>
      <c r="E14" s="193" t="s">
        <v>254</v>
      </c>
      <c r="F14" s="194" t="s">
        <v>277</v>
      </c>
      <c r="G14" s="193" t="s">
        <v>221</v>
      </c>
      <c r="H14" s="193" t="s">
        <v>217</v>
      </c>
      <c r="I14" s="193" t="s">
        <v>224</v>
      </c>
      <c r="J14" s="258" t="s">
        <v>266</v>
      </c>
      <c r="K14" s="258" t="s">
        <v>281</v>
      </c>
      <c r="L14" s="258" t="s">
        <v>229</v>
      </c>
      <c r="M14" s="258" t="s">
        <v>358</v>
      </c>
      <c r="N14" s="258" t="s">
        <v>351</v>
      </c>
      <c r="O14" s="258" t="s">
        <v>345</v>
      </c>
    </row>
    <row r="15" spans="1:15" s="195" customFormat="1" ht="64.8">
      <c r="A15" s="257">
        <v>13</v>
      </c>
      <c r="B15" s="193" t="s">
        <v>156</v>
      </c>
      <c r="C15" s="194" t="s">
        <v>184</v>
      </c>
      <c r="D15" s="193"/>
      <c r="E15" s="193" t="s">
        <v>177</v>
      </c>
      <c r="F15" s="194" t="s">
        <v>190</v>
      </c>
      <c r="G15" s="193" t="s">
        <v>216</v>
      </c>
      <c r="H15" s="193" t="s">
        <v>225</v>
      </c>
      <c r="I15" s="193" t="s">
        <v>218</v>
      </c>
      <c r="J15" s="258" t="s">
        <v>227</v>
      </c>
      <c r="K15" s="258" t="s">
        <v>269</v>
      </c>
      <c r="L15" s="258" t="s">
        <v>230</v>
      </c>
      <c r="M15" s="258" t="s">
        <v>359</v>
      </c>
      <c r="N15" s="258" t="s">
        <v>365</v>
      </c>
      <c r="O15" s="258" t="s">
        <v>372</v>
      </c>
    </row>
    <row r="16" spans="1:15" s="195" customFormat="1" ht="64.8">
      <c r="A16" s="257">
        <v>14</v>
      </c>
      <c r="B16" s="193" t="s">
        <v>157</v>
      </c>
      <c r="C16" s="194" t="s">
        <v>185</v>
      </c>
      <c r="D16" s="193"/>
      <c r="E16" s="193" t="s">
        <v>178</v>
      </c>
      <c r="F16" s="194" t="s">
        <v>163</v>
      </c>
      <c r="G16" s="193" t="s">
        <v>216</v>
      </c>
      <c r="H16" s="193" t="s">
        <v>225</v>
      </c>
      <c r="I16" s="193" t="s">
        <v>218</v>
      </c>
      <c r="J16" s="258" t="s">
        <v>227</v>
      </c>
      <c r="K16" s="258" t="s">
        <v>269</v>
      </c>
      <c r="L16" s="258" t="s">
        <v>230</v>
      </c>
      <c r="M16" s="258" t="s">
        <v>359</v>
      </c>
      <c r="N16" s="258" t="s">
        <v>365</v>
      </c>
      <c r="O16" s="258" t="s">
        <v>372</v>
      </c>
    </row>
    <row r="17" spans="1:15" s="195" customFormat="1" ht="64.8">
      <c r="A17" s="257">
        <v>15</v>
      </c>
      <c r="B17" s="193" t="s">
        <v>158</v>
      </c>
      <c r="C17" s="194" t="s">
        <v>186</v>
      </c>
      <c r="D17" s="193"/>
      <c r="E17" s="193" t="s">
        <v>179</v>
      </c>
      <c r="F17" s="194" t="s">
        <v>191</v>
      </c>
      <c r="G17" s="193" t="s">
        <v>221</v>
      </c>
      <c r="H17" s="193" t="s">
        <v>217</v>
      </c>
      <c r="I17" s="193" t="s">
        <v>222</v>
      </c>
      <c r="J17" s="258" t="s">
        <v>231</v>
      </c>
      <c r="K17" s="258" t="s">
        <v>231</v>
      </c>
      <c r="L17" s="258" t="s">
        <v>231</v>
      </c>
      <c r="M17" s="258" t="s">
        <v>231</v>
      </c>
      <c r="N17" s="258" t="s">
        <v>231</v>
      </c>
      <c r="O17" s="258" t="s">
        <v>231</v>
      </c>
    </row>
    <row r="18" spans="1:15" s="195" customFormat="1" ht="52.2" customHeight="1">
      <c r="A18" s="257">
        <v>16</v>
      </c>
      <c r="B18" s="193" t="s">
        <v>159</v>
      </c>
      <c r="C18" s="194" t="s">
        <v>160</v>
      </c>
      <c r="D18" s="193"/>
      <c r="E18" s="193" t="s">
        <v>255</v>
      </c>
      <c r="F18" s="194" t="s">
        <v>295</v>
      </c>
      <c r="G18" s="193" t="s">
        <v>221</v>
      </c>
      <c r="H18" s="193" t="s">
        <v>217</v>
      </c>
      <c r="I18" s="193" t="s">
        <v>224</v>
      </c>
      <c r="J18" s="258" t="s">
        <v>345</v>
      </c>
      <c r="K18" s="258" t="s">
        <v>352</v>
      </c>
      <c r="L18" s="258" t="s">
        <v>269</v>
      </c>
      <c r="M18" s="258" t="s">
        <v>360</v>
      </c>
      <c r="N18" s="258" t="s">
        <v>366</v>
      </c>
      <c r="O18" s="258" t="s">
        <v>373</v>
      </c>
    </row>
    <row r="19" spans="1:15" s="195" customFormat="1" ht="112.8">
      <c r="A19" s="257">
        <v>17</v>
      </c>
      <c r="B19" s="193" t="s">
        <v>252</v>
      </c>
      <c r="C19" s="194" t="s">
        <v>376</v>
      </c>
      <c r="D19" s="193"/>
      <c r="E19" s="193"/>
      <c r="F19" s="194"/>
      <c r="G19" s="193" t="s">
        <v>221</v>
      </c>
      <c r="H19" s="193" t="s">
        <v>217</v>
      </c>
      <c r="I19" s="193" t="s">
        <v>222</v>
      </c>
      <c r="J19" s="258" t="s">
        <v>346</v>
      </c>
      <c r="K19" s="258" t="s">
        <v>282</v>
      </c>
      <c r="L19" s="258" t="s">
        <v>353</v>
      </c>
      <c r="M19" s="258" t="s">
        <v>233</v>
      </c>
      <c r="N19" s="258" t="s">
        <v>367</v>
      </c>
      <c r="O19" s="258" t="s">
        <v>374</v>
      </c>
    </row>
    <row r="20" spans="1:15" s="195" customFormat="1" ht="97.2">
      <c r="A20" s="257">
        <v>18</v>
      </c>
      <c r="B20" s="193" t="s">
        <v>253</v>
      </c>
      <c r="C20" s="194" t="s">
        <v>375</v>
      </c>
      <c r="D20" s="193"/>
      <c r="E20" s="193" t="s">
        <v>238</v>
      </c>
      <c r="F20" s="194" t="s">
        <v>276</v>
      </c>
      <c r="G20" s="193" t="s">
        <v>221</v>
      </c>
      <c r="H20" s="193" t="s">
        <v>217</v>
      </c>
      <c r="I20" s="193" t="s">
        <v>222</v>
      </c>
      <c r="J20" s="258" t="s">
        <v>270</v>
      </c>
      <c r="K20" s="258" t="s">
        <v>270</v>
      </c>
      <c r="L20" s="258" t="s">
        <v>270</v>
      </c>
      <c r="M20" s="258" t="s">
        <v>270</v>
      </c>
      <c r="N20" s="258" t="s">
        <v>270</v>
      </c>
      <c r="O20" s="258" t="s">
        <v>270</v>
      </c>
    </row>
    <row r="21" spans="1:15" s="195" customFormat="1" ht="32.4">
      <c r="A21" s="257"/>
      <c r="B21" s="193"/>
      <c r="C21" s="194"/>
      <c r="D21" s="193"/>
      <c r="E21" s="193"/>
      <c r="F21" s="194"/>
      <c r="G21" s="193"/>
      <c r="H21" s="193"/>
      <c r="I21" s="193"/>
      <c r="J21" s="258"/>
      <c r="K21" s="258"/>
      <c r="L21" s="258"/>
      <c r="M21" s="258"/>
      <c r="N21" s="258"/>
      <c r="O21" s="258"/>
    </row>
    <row r="22" spans="1:15" s="195" customFormat="1" ht="32.4">
      <c r="A22" s="257"/>
      <c r="B22" s="193"/>
      <c r="C22" s="194"/>
      <c r="D22" s="193"/>
      <c r="E22" s="193"/>
      <c r="F22" s="194"/>
      <c r="G22" s="193"/>
      <c r="H22" s="193"/>
      <c r="I22" s="193"/>
      <c r="J22" s="258"/>
      <c r="K22" s="258"/>
      <c r="L22" s="258"/>
      <c r="M22" s="258"/>
      <c r="N22" s="258"/>
      <c r="O22" s="258"/>
    </row>
    <row r="23" spans="1:15" s="195" customFormat="1" ht="32.4">
      <c r="A23" s="257"/>
      <c r="B23" s="193"/>
      <c r="C23" s="194"/>
      <c r="D23" s="193"/>
      <c r="E23" s="193"/>
      <c r="F23" s="194"/>
      <c r="G23" s="193"/>
      <c r="H23" s="193"/>
      <c r="I23" s="193"/>
      <c r="J23" s="258"/>
      <c r="K23" s="258"/>
      <c r="L23" s="258"/>
      <c r="M23" s="258"/>
      <c r="N23" s="258"/>
      <c r="O23" s="258"/>
    </row>
    <row r="24" spans="1:15" s="195" customFormat="1" ht="32.4">
      <c r="A24" s="257"/>
      <c r="B24" s="193"/>
      <c r="C24" s="194"/>
      <c r="D24" s="193"/>
      <c r="E24" s="193"/>
      <c r="G24" s="193"/>
      <c r="H24" s="193"/>
      <c r="I24" s="193"/>
      <c r="J24" s="258"/>
      <c r="K24" s="258"/>
      <c r="L24" s="258"/>
      <c r="M24" s="258"/>
      <c r="N24" s="258"/>
      <c r="O24" s="258"/>
    </row>
    <row r="25" spans="1:15" s="195" customFormat="1" ht="32.4">
      <c r="A25" s="257"/>
      <c r="B25" s="193"/>
      <c r="C25" s="194"/>
      <c r="D25" s="193"/>
      <c r="E25" s="193"/>
      <c r="F25" s="194"/>
      <c r="G25" s="193"/>
      <c r="H25" s="193"/>
      <c r="I25" s="193"/>
      <c r="J25" s="258"/>
      <c r="K25" s="258"/>
      <c r="L25" s="258"/>
      <c r="M25" s="258"/>
      <c r="N25" s="258"/>
      <c r="O25" s="258"/>
    </row>
  </sheetData>
  <conditionalFormatting sqref="B3:B25">
    <cfRule type="duplicateValues" dxfId="0" priority="1"/>
  </conditionalFormatting>
  <pageMargins left="0.25" right="0.25" top="0.75" bottom="0.75" header="0.3" footer="0.3"/>
  <pageSetup paperSize="9" scale="31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F20B2-8ACD-4080-A60F-28BE72183662}">
  <sheetPr>
    <pageSetUpPr fitToPage="1"/>
  </sheetPr>
  <dimension ref="A1:I62"/>
  <sheetViews>
    <sheetView zoomScale="85" zoomScaleNormal="85" zoomScaleSheetLayoutView="85" zoomScalePageLayoutView="70" workbookViewId="0">
      <selection activeCell="C11" sqref="C11:F11"/>
    </sheetView>
  </sheetViews>
  <sheetFormatPr defaultColWidth="9.88671875" defaultRowHeight="18.600000000000001"/>
  <cols>
    <col min="1" max="1" width="5.44140625" style="281" bestFit="1" customWidth="1"/>
    <col min="2" max="2" width="19.6640625" style="281" customWidth="1"/>
    <col min="3" max="3" width="10.5546875" style="281" customWidth="1"/>
    <col min="4" max="4" width="20" style="281" customWidth="1"/>
    <col min="5" max="5" width="2.33203125" style="281" customWidth="1"/>
    <col min="6" max="6" width="15.88671875" style="281" customWidth="1"/>
    <col min="7" max="7" width="19.33203125" style="281" customWidth="1"/>
    <col min="8" max="8" width="45.5546875" style="281" customWidth="1"/>
    <col min="9" max="254" width="9.88671875" style="281"/>
    <col min="255" max="255" width="3.88671875" style="281" customWidth="1"/>
    <col min="256" max="257" width="9.5546875" style="281" customWidth="1"/>
    <col min="258" max="259" width="14.6640625" style="281" customWidth="1"/>
    <col min="260" max="260" width="0" style="281" hidden="1" customWidth="1"/>
    <col min="261" max="267" width="9.5546875" style="281" customWidth="1"/>
    <col min="268" max="510" width="9.88671875" style="281"/>
    <col min="511" max="511" width="3.88671875" style="281" customWidth="1"/>
    <col min="512" max="513" width="9.5546875" style="281" customWidth="1"/>
    <col min="514" max="515" width="14.6640625" style="281" customWidth="1"/>
    <col min="516" max="516" width="0" style="281" hidden="1" customWidth="1"/>
    <col min="517" max="523" width="9.5546875" style="281" customWidth="1"/>
    <col min="524" max="766" width="9.88671875" style="281"/>
    <col min="767" max="767" width="3.88671875" style="281" customWidth="1"/>
    <col min="768" max="769" width="9.5546875" style="281" customWidth="1"/>
    <col min="770" max="771" width="14.6640625" style="281" customWidth="1"/>
    <col min="772" max="772" width="0" style="281" hidden="1" customWidth="1"/>
    <col min="773" max="779" width="9.5546875" style="281" customWidth="1"/>
    <col min="780" max="1022" width="9.88671875" style="281"/>
    <col min="1023" max="1023" width="3.88671875" style="281" customWidth="1"/>
    <col min="1024" max="1025" width="9.5546875" style="281" customWidth="1"/>
    <col min="1026" max="1027" width="14.6640625" style="281" customWidth="1"/>
    <col min="1028" max="1028" width="0" style="281" hidden="1" customWidth="1"/>
    <col min="1029" max="1035" width="9.5546875" style="281" customWidth="1"/>
    <col min="1036" max="1278" width="9.88671875" style="281"/>
    <col min="1279" max="1279" width="3.88671875" style="281" customWidth="1"/>
    <col min="1280" max="1281" width="9.5546875" style="281" customWidth="1"/>
    <col min="1282" max="1283" width="14.6640625" style="281" customWidth="1"/>
    <col min="1284" max="1284" width="0" style="281" hidden="1" customWidth="1"/>
    <col min="1285" max="1291" width="9.5546875" style="281" customWidth="1"/>
    <col min="1292" max="1534" width="9.88671875" style="281"/>
    <col min="1535" max="1535" width="3.88671875" style="281" customWidth="1"/>
    <col min="1536" max="1537" width="9.5546875" style="281" customWidth="1"/>
    <col min="1538" max="1539" width="14.6640625" style="281" customWidth="1"/>
    <col min="1540" max="1540" width="0" style="281" hidden="1" customWidth="1"/>
    <col min="1541" max="1547" width="9.5546875" style="281" customWidth="1"/>
    <col min="1548" max="1790" width="9.88671875" style="281"/>
    <col min="1791" max="1791" width="3.88671875" style="281" customWidth="1"/>
    <col min="1792" max="1793" width="9.5546875" style="281" customWidth="1"/>
    <col min="1794" max="1795" width="14.6640625" style="281" customWidth="1"/>
    <col min="1796" max="1796" width="0" style="281" hidden="1" customWidth="1"/>
    <col min="1797" max="1803" width="9.5546875" style="281" customWidth="1"/>
    <col min="1804" max="2046" width="9.88671875" style="281"/>
    <col min="2047" max="2047" width="3.88671875" style="281" customWidth="1"/>
    <col min="2048" max="2049" width="9.5546875" style="281" customWidth="1"/>
    <col min="2050" max="2051" width="14.6640625" style="281" customWidth="1"/>
    <col min="2052" max="2052" width="0" style="281" hidden="1" customWidth="1"/>
    <col min="2053" max="2059" width="9.5546875" style="281" customWidth="1"/>
    <col min="2060" max="2302" width="9.88671875" style="281"/>
    <col min="2303" max="2303" width="3.88671875" style="281" customWidth="1"/>
    <col min="2304" max="2305" width="9.5546875" style="281" customWidth="1"/>
    <col min="2306" max="2307" width="14.6640625" style="281" customWidth="1"/>
    <col min="2308" max="2308" width="0" style="281" hidden="1" customWidth="1"/>
    <col min="2309" max="2315" width="9.5546875" style="281" customWidth="1"/>
    <col min="2316" max="2558" width="9.88671875" style="281"/>
    <col min="2559" max="2559" width="3.88671875" style="281" customWidth="1"/>
    <col min="2560" max="2561" width="9.5546875" style="281" customWidth="1"/>
    <col min="2562" max="2563" width="14.6640625" style="281" customWidth="1"/>
    <col min="2564" max="2564" width="0" style="281" hidden="1" customWidth="1"/>
    <col min="2565" max="2571" width="9.5546875" style="281" customWidth="1"/>
    <col min="2572" max="2814" width="9.88671875" style="281"/>
    <col min="2815" max="2815" width="3.88671875" style="281" customWidth="1"/>
    <col min="2816" max="2817" width="9.5546875" style="281" customWidth="1"/>
    <col min="2818" max="2819" width="14.6640625" style="281" customWidth="1"/>
    <col min="2820" max="2820" width="0" style="281" hidden="1" customWidth="1"/>
    <col min="2821" max="2827" width="9.5546875" style="281" customWidth="1"/>
    <col min="2828" max="3070" width="9.88671875" style="281"/>
    <col min="3071" max="3071" width="3.88671875" style="281" customWidth="1"/>
    <col min="3072" max="3073" width="9.5546875" style="281" customWidth="1"/>
    <col min="3074" max="3075" width="14.6640625" style="281" customWidth="1"/>
    <col min="3076" max="3076" width="0" style="281" hidden="1" customWidth="1"/>
    <col min="3077" max="3083" width="9.5546875" style="281" customWidth="1"/>
    <col min="3084" max="3326" width="9.88671875" style="281"/>
    <col min="3327" max="3327" width="3.88671875" style="281" customWidth="1"/>
    <col min="3328" max="3329" width="9.5546875" style="281" customWidth="1"/>
    <col min="3330" max="3331" width="14.6640625" style="281" customWidth="1"/>
    <col min="3332" max="3332" width="0" style="281" hidden="1" customWidth="1"/>
    <col min="3333" max="3339" width="9.5546875" style="281" customWidth="1"/>
    <col min="3340" max="3582" width="9.88671875" style="281"/>
    <col min="3583" max="3583" width="3.88671875" style="281" customWidth="1"/>
    <col min="3584" max="3585" width="9.5546875" style="281" customWidth="1"/>
    <col min="3586" max="3587" width="14.6640625" style="281" customWidth="1"/>
    <col min="3588" max="3588" width="0" style="281" hidden="1" customWidth="1"/>
    <col min="3589" max="3595" width="9.5546875" style="281" customWidth="1"/>
    <col min="3596" max="3838" width="9.88671875" style="281"/>
    <col min="3839" max="3839" width="3.88671875" style="281" customWidth="1"/>
    <col min="3840" max="3841" width="9.5546875" style="281" customWidth="1"/>
    <col min="3842" max="3843" width="14.6640625" style="281" customWidth="1"/>
    <col min="3844" max="3844" width="0" style="281" hidden="1" customWidth="1"/>
    <col min="3845" max="3851" width="9.5546875" style="281" customWidth="1"/>
    <col min="3852" max="4094" width="9.88671875" style="281"/>
    <col min="4095" max="4095" width="3.88671875" style="281" customWidth="1"/>
    <col min="4096" max="4097" width="9.5546875" style="281" customWidth="1"/>
    <col min="4098" max="4099" width="14.6640625" style="281" customWidth="1"/>
    <col min="4100" max="4100" width="0" style="281" hidden="1" customWidth="1"/>
    <col min="4101" max="4107" width="9.5546875" style="281" customWidth="1"/>
    <col min="4108" max="4350" width="9.88671875" style="281"/>
    <col min="4351" max="4351" width="3.88671875" style="281" customWidth="1"/>
    <col min="4352" max="4353" width="9.5546875" style="281" customWidth="1"/>
    <col min="4354" max="4355" width="14.6640625" style="281" customWidth="1"/>
    <col min="4356" max="4356" width="0" style="281" hidden="1" customWidth="1"/>
    <col min="4357" max="4363" width="9.5546875" style="281" customWidth="1"/>
    <col min="4364" max="4606" width="9.88671875" style="281"/>
    <col min="4607" max="4607" width="3.88671875" style="281" customWidth="1"/>
    <col min="4608" max="4609" width="9.5546875" style="281" customWidth="1"/>
    <col min="4610" max="4611" width="14.6640625" style="281" customWidth="1"/>
    <col min="4612" max="4612" width="0" style="281" hidden="1" customWidth="1"/>
    <col min="4613" max="4619" width="9.5546875" style="281" customWidth="1"/>
    <col min="4620" max="4862" width="9.88671875" style="281"/>
    <col min="4863" max="4863" width="3.88671875" style="281" customWidth="1"/>
    <col min="4864" max="4865" width="9.5546875" style="281" customWidth="1"/>
    <col min="4866" max="4867" width="14.6640625" style="281" customWidth="1"/>
    <col min="4868" max="4868" width="0" style="281" hidden="1" customWidth="1"/>
    <col min="4869" max="4875" width="9.5546875" style="281" customWidth="1"/>
    <col min="4876" max="5118" width="9.88671875" style="281"/>
    <col min="5119" max="5119" width="3.88671875" style="281" customWidth="1"/>
    <col min="5120" max="5121" width="9.5546875" style="281" customWidth="1"/>
    <col min="5122" max="5123" width="14.6640625" style="281" customWidth="1"/>
    <col min="5124" max="5124" width="0" style="281" hidden="1" customWidth="1"/>
    <col min="5125" max="5131" width="9.5546875" style="281" customWidth="1"/>
    <col min="5132" max="5374" width="9.88671875" style="281"/>
    <col min="5375" max="5375" width="3.88671875" style="281" customWidth="1"/>
    <col min="5376" max="5377" width="9.5546875" style="281" customWidth="1"/>
    <col min="5378" max="5379" width="14.6640625" style="281" customWidth="1"/>
    <col min="5380" max="5380" width="0" style="281" hidden="1" customWidth="1"/>
    <col min="5381" max="5387" width="9.5546875" style="281" customWidth="1"/>
    <col min="5388" max="5630" width="9.88671875" style="281"/>
    <col min="5631" max="5631" width="3.88671875" style="281" customWidth="1"/>
    <col min="5632" max="5633" width="9.5546875" style="281" customWidth="1"/>
    <col min="5634" max="5635" width="14.6640625" style="281" customWidth="1"/>
    <col min="5636" max="5636" width="0" style="281" hidden="1" customWidth="1"/>
    <col min="5637" max="5643" width="9.5546875" style="281" customWidth="1"/>
    <col min="5644" max="5886" width="9.88671875" style="281"/>
    <col min="5887" max="5887" width="3.88671875" style="281" customWidth="1"/>
    <col min="5888" max="5889" width="9.5546875" style="281" customWidth="1"/>
    <col min="5890" max="5891" width="14.6640625" style="281" customWidth="1"/>
    <col min="5892" max="5892" width="0" style="281" hidden="1" customWidth="1"/>
    <col min="5893" max="5899" width="9.5546875" style="281" customWidth="1"/>
    <col min="5900" max="6142" width="9.88671875" style="281"/>
    <col min="6143" max="6143" width="3.88671875" style="281" customWidth="1"/>
    <col min="6144" max="6145" width="9.5546875" style="281" customWidth="1"/>
    <col min="6146" max="6147" width="14.6640625" style="281" customWidth="1"/>
    <col min="6148" max="6148" width="0" style="281" hidden="1" customWidth="1"/>
    <col min="6149" max="6155" width="9.5546875" style="281" customWidth="1"/>
    <col min="6156" max="6398" width="9.88671875" style="281"/>
    <col min="6399" max="6399" width="3.88671875" style="281" customWidth="1"/>
    <col min="6400" max="6401" width="9.5546875" style="281" customWidth="1"/>
    <col min="6402" max="6403" width="14.6640625" style="281" customWidth="1"/>
    <col min="6404" max="6404" width="0" style="281" hidden="1" customWidth="1"/>
    <col min="6405" max="6411" width="9.5546875" style="281" customWidth="1"/>
    <col min="6412" max="6654" width="9.88671875" style="281"/>
    <col min="6655" max="6655" width="3.88671875" style="281" customWidth="1"/>
    <col min="6656" max="6657" width="9.5546875" style="281" customWidth="1"/>
    <col min="6658" max="6659" width="14.6640625" style="281" customWidth="1"/>
    <col min="6660" max="6660" width="0" style="281" hidden="1" customWidth="1"/>
    <col min="6661" max="6667" width="9.5546875" style="281" customWidth="1"/>
    <col min="6668" max="6910" width="9.88671875" style="281"/>
    <col min="6911" max="6911" width="3.88671875" style="281" customWidth="1"/>
    <col min="6912" max="6913" width="9.5546875" style="281" customWidth="1"/>
    <col min="6914" max="6915" width="14.6640625" style="281" customWidth="1"/>
    <col min="6916" max="6916" width="0" style="281" hidden="1" customWidth="1"/>
    <col min="6917" max="6923" width="9.5546875" style="281" customWidth="1"/>
    <col min="6924" max="7166" width="9.88671875" style="281"/>
    <col min="7167" max="7167" width="3.88671875" style="281" customWidth="1"/>
    <col min="7168" max="7169" width="9.5546875" style="281" customWidth="1"/>
    <col min="7170" max="7171" width="14.6640625" style="281" customWidth="1"/>
    <col min="7172" max="7172" width="0" style="281" hidden="1" customWidth="1"/>
    <col min="7173" max="7179" width="9.5546875" style="281" customWidth="1"/>
    <col min="7180" max="7422" width="9.88671875" style="281"/>
    <col min="7423" max="7423" width="3.88671875" style="281" customWidth="1"/>
    <col min="7424" max="7425" width="9.5546875" style="281" customWidth="1"/>
    <col min="7426" max="7427" width="14.6640625" style="281" customWidth="1"/>
    <col min="7428" max="7428" width="0" style="281" hidden="1" customWidth="1"/>
    <col min="7429" max="7435" width="9.5546875" style="281" customWidth="1"/>
    <col min="7436" max="7678" width="9.88671875" style="281"/>
    <col min="7679" max="7679" width="3.88671875" style="281" customWidth="1"/>
    <col min="7680" max="7681" width="9.5546875" style="281" customWidth="1"/>
    <col min="7682" max="7683" width="14.6640625" style="281" customWidth="1"/>
    <col min="7684" max="7684" width="0" style="281" hidden="1" customWidth="1"/>
    <col min="7685" max="7691" width="9.5546875" style="281" customWidth="1"/>
    <col min="7692" max="7934" width="9.88671875" style="281"/>
    <col min="7935" max="7935" width="3.88671875" style="281" customWidth="1"/>
    <col min="7936" max="7937" width="9.5546875" style="281" customWidth="1"/>
    <col min="7938" max="7939" width="14.6640625" style="281" customWidth="1"/>
    <col min="7940" max="7940" width="0" style="281" hidden="1" customWidth="1"/>
    <col min="7941" max="7947" width="9.5546875" style="281" customWidth="1"/>
    <col min="7948" max="8190" width="9.88671875" style="281"/>
    <col min="8191" max="8191" width="3.88671875" style="281" customWidth="1"/>
    <col min="8192" max="8193" width="9.5546875" style="281" customWidth="1"/>
    <col min="8194" max="8195" width="14.6640625" style="281" customWidth="1"/>
    <col min="8196" max="8196" width="0" style="281" hidden="1" customWidth="1"/>
    <col min="8197" max="8203" width="9.5546875" style="281" customWidth="1"/>
    <col min="8204" max="8446" width="9.88671875" style="281"/>
    <col min="8447" max="8447" width="3.88671875" style="281" customWidth="1"/>
    <col min="8448" max="8449" width="9.5546875" style="281" customWidth="1"/>
    <col min="8450" max="8451" width="14.6640625" style="281" customWidth="1"/>
    <col min="8452" max="8452" width="0" style="281" hidden="1" customWidth="1"/>
    <col min="8453" max="8459" width="9.5546875" style="281" customWidth="1"/>
    <col min="8460" max="8702" width="9.88671875" style="281"/>
    <col min="8703" max="8703" width="3.88671875" style="281" customWidth="1"/>
    <col min="8704" max="8705" width="9.5546875" style="281" customWidth="1"/>
    <col min="8706" max="8707" width="14.6640625" style="281" customWidth="1"/>
    <col min="8708" max="8708" width="0" style="281" hidden="1" customWidth="1"/>
    <col min="8709" max="8715" width="9.5546875" style="281" customWidth="1"/>
    <col min="8716" max="8958" width="9.88671875" style="281"/>
    <col min="8959" max="8959" width="3.88671875" style="281" customWidth="1"/>
    <col min="8960" max="8961" width="9.5546875" style="281" customWidth="1"/>
    <col min="8962" max="8963" width="14.6640625" style="281" customWidth="1"/>
    <col min="8964" max="8964" width="0" style="281" hidden="1" customWidth="1"/>
    <col min="8965" max="8971" width="9.5546875" style="281" customWidth="1"/>
    <col min="8972" max="9214" width="9.88671875" style="281"/>
    <col min="9215" max="9215" width="3.88671875" style="281" customWidth="1"/>
    <col min="9216" max="9217" width="9.5546875" style="281" customWidth="1"/>
    <col min="9218" max="9219" width="14.6640625" style="281" customWidth="1"/>
    <col min="9220" max="9220" width="0" style="281" hidden="1" customWidth="1"/>
    <col min="9221" max="9227" width="9.5546875" style="281" customWidth="1"/>
    <col min="9228" max="9470" width="9.88671875" style="281"/>
    <col min="9471" max="9471" width="3.88671875" style="281" customWidth="1"/>
    <col min="9472" max="9473" width="9.5546875" style="281" customWidth="1"/>
    <col min="9474" max="9475" width="14.6640625" style="281" customWidth="1"/>
    <col min="9476" max="9476" width="0" style="281" hidden="1" customWidth="1"/>
    <col min="9477" max="9483" width="9.5546875" style="281" customWidth="1"/>
    <col min="9484" max="9726" width="9.88671875" style="281"/>
    <col min="9727" max="9727" width="3.88671875" style="281" customWidth="1"/>
    <col min="9728" max="9729" width="9.5546875" style="281" customWidth="1"/>
    <col min="9730" max="9731" width="14.6640625" style="281" customWidth="1"/>
    <col min="9732" max="9732" width="0" style="281" hidden="1" customWidth="1"/>
    <col min="9733" max="9739" width="9.5546875" style="281" customWidth="1"/>
    <col min="9740" max="9982" width="9.88671875" style="281"/>
    <col min="9983" max="9983" width="3.88671875" style="281" customWidth="1"/>
    <col min="9984" max="9985" width="9.5546875" style="281" customWidth="1"/>
    <col min="9986" max="9987" width="14.6640625" style="281" customWidth="1"/>
    <col min="9988" max="9988" width="0" style="281" hidden="1" customWidth="1"/>
    <col min="9989" max="9995" width="9.5546875" style="281" customWidth="1"/>
    <col min="9996" max="10238" width="9.88671875" style="281"/>
    <col min="10239" max="10239" width="3.88671875" style="281" customWidth="1"/>
    <col min="10240" max="10241" width="9.5546875" style="281" customWidth="1"/>
    <col min="10242" max="10243" width="14.6640625" style="281" customWidth="1"/>
    <col min="10244" max="10244" width="0" style="281" hidden="1" customWidth="1"/>
    <col min="10245" max="10251" width="9.5546875" style="281" customWidth="1"/>
    <col min="10252" max="10494" width="9.88671875" style="281"/>
    <col min="10495" max="10495" width="3.88671875" style="281" customWidth="1"/>
    <col min="10496" max="10497" width="9.5546875" style="281" customWidth="1"/>
    <col min="10498" max="10499" width="14.6640625" style="281" customWidth="1"/>
    <col min="10500" max="10500" width="0" style="281" hidden="1" customWidth="1"/>
    <col min="10501" max="10507" width="9.5546875" style="281" customWidth="1"/>
    <col min="10508" max="10750" width="9.88671875" style="281"/>
    <col min="10751" max="10751" width="3.88671875" style="281" customWidth="1"/>
    <col min="10752" max="10753" width="9.5546875" style="281" customWidth="1"/>
    <col min="10754" max="10755" width="14.6640625" style="281" customWidth="1"/>
    <col min="10756" max="10756" width="0" style="281" hidden="1" customWidth="1"/>
    <col min="10757" max="10763" width="9.5546875" style="281" customWidth="1"/>
    <col min="10764" max="11006" width="9.88671875" style="281"/>
    <col min="11007" max="11007" width="3.88671875" style="281" customWidth="1"/>
    <col min="11008" max="11009" width="9.5546875" style="281" customWidth="1"/>
    <col min="11010" max="11011" width="14.6640625" style="281" customWidth="1"/>
    <col min="11012" max="11012" width="0" style="281" hidden="1" customWidth="1"/>
    <col min="11013" max="11019" width="9.5546875" style="281" customWidth="1"/>
    <col min="11020" max="11262" width="9.88671875" style="281"/>
    <col min="11263" max="11263" width="3.88671875" style="281" customWidth="1"/>
    <col min="11264" max="11265" width="9.5546875" style="281" customWidth="1"/>
    <col min="11266" max="11267" width="14.6640625" style="281" customWidth="1"/>
    <col min="11268" max="11268" width="0" style="281" hidden="1" customWidth="1"/>
    <col min="11269" max="11275" width="9.5546875" style="281" customWidth="1"/>
    <col min="11276" max="11518" width="9.88671875" style="281"/>
    <col min="11519" max="11519" width="3.88671875" style="281" customWidth="1"/>
    <col min="11520" max="11521" width="9.5546875" style="281" customWidth="1"/>
    <col min="11522" max="11523" width="14.6640625" style="281" customWidth="1"/>
    <col min="11524" max="11524" width="0" style="281" hidden="1" customWidth="1"/>
    <col min="11525" max="11531" width="9.5546875" style="281" customWidth="1"/>
    <col min="11532" max="11774" width="9.88671875" style="281"/>
    <col min="11775" max="11775" width="3.88671875" style="281" customWidth="1"/>
    <col min="11776" max="11777" width="9.5546875" style="281" customWidth="1"/>
    <col min="11778" max="11779" width="14.6640625" style="281" customWidth="1"/>
    <col min="11780" max="11780" width="0" style="281" hidden="1" customWidth="1"/>
    <col min="11781" max="11787" width="9.5546875" style="281" customWidth="1"/>
    <col min="11788" max="12030" width="9.88671875" style="281"/>
    <col min="12031" max="12031" width="3.88671875" style="281" customWidth="1"/>
    <col min="12032" max="12033" width="9.5546875" style="281" customWidth="1"/>
    <col min="12034" max="12035" width="14.6640625" style="281" customWidth="1"/>
    <col min="12036" max="12036" width="0" style="281" hidden="1" customWidth="1"/>
    <col min="12037" max="12043" width="9.5546875" style="281" customWidth="1"/>
    <col min="12044" max="12286" width="9.88671875" style="281"/>
    <col min="12287" max="12287" width="3.88671875" style="281" customWidth="1"/>
    <col min="12288" max="12289" width="9.5546875" style="281" customWidth="1"/>
    <col min="12290" max="12291" width="14.6640625" style="281" customWidth="1"/>
    <col min="12292" max="12292" width="0" style="281" hidden="1" customWidth="1"/>
    <col min="12293" max="12299" width="9.5546875" style="281" customWidth="1"/>
    <col min="12300" max="12542" width="9.88671875" style="281"/>
    <col min="12543" max="12543" width="3.88671875" style="281" customWidth="1"/>
    <col min="12544" max="12545" width="9.5546875" style="281" customWidth="1"/>
    <col min="12546" max="12547" width="14.6640625" style="281" customWidth="1"/>
    <col min="12548" max="12548" width="0" style="281" hidden="1" customWidth="1"/>
    <col min="12549" max="12555" width="9.5546875" style="281" customWidth="1"/>
    <col min="12556" max="12798" width="9.88671875" style="281"/>
    <col min="12799" max="12799" width="3.88671875" style="281" customWidth="1"/>
    <col min="12800" max="12801" width="9.5546875" style="281" customWidth="1"/>
    <col min="12802" max="12803" width="14.6640625" style="281" customWidth="1"/>
    <col min="12804" max="12804" width="0" style="281" hidden="1" customWidth="1"/>
    <col min="12805" max="12811" width="9.5546875" style="281" customWidth="1"/>
    <col min="12812" max="13054" width="9.88671875" style="281"/>
    <col min="13055" max="13055" width="3.88671875" style="281" customWidth="1"/>
    <col min="13056" max="13057" width="9.5546875" style="281" customWidth="1"/>
    <col min="13058" max="13059" width="14.6640625" style="281" customWidth="1"/>
    <col min="13060" max="13060" width="0" style="281" hidden="1" customWidth="1"/>
    <col min="13061" max="13067" width="9.5546875" style="281" customWidth="1"/>
    <col min="13068" max="13310" width="9.88671875" style="281"/>
    <col min="13311" max="13311" width="3.88671875" style="281" customWidth="1"/>
    <col min="13312" max="13313" width="9.5546875" style="281" customWidth="1"/>
    <col min="13314" max="13315" width="14.6640625" style="281" customWidth="1"/>
    <col min="13316" max="13316" width="0" style="281" hidden="1" customWidth="1"/>
    <col min="13317" max="13323" width="9.5546875" style="281" customWidth="1"/>
    <col min="13324" max="13566" width="9.88671875" style="281"/>
    <col min="13567" max="13567" width="3.88671875" style="281" customWidth="1"/>
    <col min="13568" max="13569" width="9.5546875" style="281" customWidth="1"/>
    <col min="13570" max="13571" width="14.6640625" style="281" customWidth="1"/>
    <col min="13572" max="13572" width="0" style="281" hidden="1" customWidth="1"/>
    <col min="13573" max="13579" width="9.5546875" style="281" customWidth="1"/>
    <col min="13580" max="13822" width="9.88671875" style="281"/>
    <col min="13823" max="13823" width="3.88671875" style="281" customWidth="1"/>
    <col min="13824" max="13825" width="9.5546875" style="281" customWidth="1"/>
    <col min="13826" max="13827" width="14.6640625" style="281" customWidth="1"/>
    <col min="13828" max="13828" width="0" style="281" hidden="1" customWidth="1"/>
    <col min="13829" max="13835" width="9.5546875" style="281" customWidth="1"/>
    <col min="13836" max="14078" width="9.88671875" style="281"/>
    <col min="14079" max="14079" width="3.88671875" style="281" customWidth="1"/>
    <col min="14080" max="14081" width="9.5546875" style="281" customWidth="1"/>
    <col min="14082" max="14083" width="14.6640625" style="281" customWidth="1"/>
    <col min="14084" max="14084" width="0" style="281" hidden="1" customWidth="1"/>
    <col min="14085" max="14091" width="9.5546875" style="281" customWidth="1"/>
    <col min="14092" max="14334" width="9.88671875" style="281"/>
    <col min="14335" max="14335" width="3.88671875" style="281" customWidth="1"/>
    <col min="14336" max="14337" width="9.5546875" style="281" customWidth="1"/>
    <col min="14338" max="14339" width="14.6640625" style="281" customWidth="1"/>
    <col min="14340" max="14340" width="0" style="281" hidden="1" customWidth="1"/>
    <col min="14341" max="14347" width="9.5546875" style="281" customWidth="1"/>
    <col min="14348" max="14590" width="9.88671875" style="281"/>
    <col min="14591" max="14591" width="3.88671875" style="281" customWidth="1"/>
    <col min="14592" max="14593" width="9.5546875" style="281" customWidth="1"/>
    <col min="14594" max="14595" width="14.6640625" style="281" customWidth="1"/>
    <col min="14596" max="14596" width="0" style="281" hidden="1" customWidth="1"/>
    <col min="14597" max="14603" width="9.5546875" style="281" customWidth="1"/>
    <col min="14604" max="14846" width="9.88671875" style="281"/>
    <col min="14847" max="14847" width="3.88671875" style="281" customWidth="1"/>
    <col min="14848" max="14849" width="9.5546875" style="281" customWidth="1"/>
    <col min="14850" max="14851" width="14.6640625" style="281" customWidth="1"/>
    <col min="14852" max="14852" width="0" style="281" hidden="1" customWidth="1"/>
    <col min="14853" max="14859" width="9.5546875" style="281" customWidth="1"/>
    <col min="14860" max="15102" width="9.88671875" style="281"/>
    <col min="15103" max="15103" width="3.88671875" style="281" customWidth="1"/>
    <col min="15104" max="15105" width="9.5546875" style="281" customWidth="1"/>
    <col min="15106" max="15107" width="14.6640625" style="281" customWidth="1"/>
    <col min="15108" max="15108" width="0" style="281" hidden="1" customWidth="1"/>
    <col min="15109" max="15115" width="9.5546875" style="281" customWidth="1"/>
    <col min="15116" max="15358" width="9.88671875" style="281"/>
    <col min="15359" max="15359" width="3.88671875" style="281" customWidth="1"/>
    <col min="15360" max="15361" width="9.5546875" style="281" customWidth="1"/>
    <col min="15362" max="15363" width="14.6640625" style="281" customWidth="1"/>
    <col min="15364" max="15364" width="0" style="281" hidden="1" customWidth="1"/>
    <col min="15365" max="15371" width="9.5546875" style="281" customWidth="1"/>
    <col min="15372" max="15614" width="9.88671875" style="281"/>
    <col min="15615" max="15615" width="3.88671875" style="281" customWidth="1"/>
    <col min="15616" max="15617" width="9.5546875" style="281" customWidth="1"/>
    <col min="15618" max="15619" width="14.6640625" style="281" customWidth="1"/>
    <col min="15620" max="15620" width="0" style="281" hidden="1" customWidth="1"/>
    <col min="15621" max="15627" width="9.5546875" style="281" customWidth="1"/>
    <col min="15628" max="15870" width="9.88671875" style="281"/>
    <col min="15871" max="15871" width="3.88671875" style="281" customWidth="1"/>
    <col min="15872" max="15873" width="9.5546875" style="281" customWidth="1"/>
    <col min="15874" max="15875" width="14.6640625" style="281" customWidth="1"/>
    <col min="15876" max="15876" width="0" style="281" hidden="1" customWidth="1"/>
    <col min="15877" max="15883" width="9.5546875" style="281" customWidth="1"/>
    <col min="15884" max="16126" width="9.88671875" style="281"/>
    <col min="16127" max="16127" width="3.88671875" style="281" customWidth="1"/>
    <col min="16128" max="16129" width="9.5546875" style="281" customWidth="1"/>
    <col min="16130" max="16131" width="14.6640625" style="281" customWidth="1"/>
    <col min="16132" max="16132" width="0" style="281" hidden="1" customWidth="1"/>
    <col min="16133" max="16139" width="9.5546875" style="281" customWidth="1"/>
    <col min="16140" max="16384" width="9.88671875" style="281"/>
  </cols>
  <sheetData>
    <row r="1" spans="1:9" s="260" customFormat="1" ht="12.75" customHeight="1">
      <c r="B1" s="261"/>
      <c r="C1" s="261"/>
      <c r="D1" s="261"/>
      <c r="E1" s="261"/>
      <c r="F1" s="262" t="s">
        <v>110</v>
      </c>
      <c r="G1" s="263" t="s">
        <v>317</v>
      </c>
      <c r="H1" s="261"/>
    </row>
    <row r="2" spans="1:9" s="260" customFormat="1" ht="12.75" customHeight="1">
      <c r="B2" s="261"/>
      <c r="C2" s="261"/>
      <c r="D2" s="261"/>
      <c r="E2" s="261"/>
      <c r="F2" s="262" t="s">
        <v>112</v>
      </c>
      <c r="G2" s="264" t="s">
        <v>318</v>
      </c>
      <c r="H2" s="261"/>
    </row>
    <row r="3" spans="1:9" s="260" customFormat="1" ht="12.75" customHeight="1" thickBot="1">
      <c r="B3" s="261"/>
      <c r="C3" s="261"/>
      <c r="D3" s="261"/>
      <c r="E3" s="261"/>
      <c r="F3" s="262" t="s">
        <v>114</v>
      </c>
      <c r="G3" s="265" t="s">
        <v>319</v>
      </c>
      <c r="H3" s="261"/>
    </row>
    <row r="4" spans="1:9" s="260" customFormat="1" ht="17.25" customHeight="1" thickBot="1">
      <c r="A4" s="266"/>
      <c r="B4" s="386" t="s">
        <v>320</v>
      </c>
      <c r="C4" s="386"/>
      <c r="D4" s="268">
        <v>45614</v>
      </c>
      <c r="E4" s="261"/>
      <c r="F4" s="261"/>
      <c r="G4" s="261"/>
      <c r="H4" s="261"/>
    </row>
    <row r="5" spans="1:9" s="260" customFormat="1" ht="3.9" customHeight="1" thickBot="1">
      <c r="A5" s="266"/>
      <c r="B5" s="387"/>
      <c r="C5" s="387"/>
      <c r="D5" s="269"/>
      <c r="E5" s="261"/>
      <c r="F5" s="266"/>
      <c r="G5" s="266"/>
      <c r="H5" s="261"/>
    </row>
    <row r="6" spans="1:9" s="260" customFormat="1" ht="17.25" customHeight="1" thickBot="1">
      <c r="A6" s="266"/>
      <c r="B6" s="386" t="s">
        <v>321</v>
      </c>
      <c r="C6" s="386"/>
      <c r="D6" s="270" t="s">
        <v>122</v>
      </c>
      <c r="E6" s="261"/>
      <c r="F6" s="267" t="s">
        <v>322</v>
      </c>
      <c r="G6" s="271" t="s">
        <v>323</v>
      </c>
      <c r="H6" s="261"/>
    </row>
    <row r="7" spans="1:9" s="260" customFormat="1" ht="3.9" customHeight="1" thickBot="1">
      <c r="A7" s="266"/>
      <c r="B7" s="388"/>
      <c r="C7" s="388"/>
      <c r="D7" s="269"/>
      <c r="E7" s="261"/>
      <c r="F7" s="272"/>
      <c r="G7" s="273"/>
      <c r="H7" s="261"/>
    </row>
    <row r="8" spans="1:9" s="260" customFormat="1" ht="17.25" customHeight="1" thickBot="1">
      <c r="A8" s="266"/>
      <c r="B8" s="386" t="s">
        <v>324</v>
      </c>
      <c r="C8" s="386"/>
      <c r="D8" s="270" t="s">
        <v>236</v>
      </c>
      <c r="E8" s="274"/>
      <c r="F8" s="267" t="s">
        <v>325</v>
      </c>
      <c r="G8" s="271" t="str" cm="1">
        <f t="array" ref="G8:I8">'1. CUTTING DOCKET'!D8:F8</f>
        <v>Mets_Tank_Top</v>
      </c>
      <c r="H8" s="261">
        <v>0</v>
      </c>
      <c r="I8" s="260">
        <v>0</v>
      </c>
    </row>
    <row r="9" spans="1:9" s="260" customFormat="1" ht="9" customHeight="1" thickBot="1">
      <c r="B9" s="275"/>
      <c r="C9" s="275"/>
      <c r="D9" s="275"/>
      <c r="F9" s="275"/>
      <c r="G9" s="275"/>
    </row>
    <row r="10" spans="1:9" s="273" customFormat="1" ht="33.75" customHeight="1" thickBot="1">
      <c r="A10" s="276" t="s">
        <v>326</v>
      </c>
      <c r="B10" s="276" t="s">
        <v>327</v>
      </c>
      <c r="C10" s="385" t="s">
        <v>328</v>
      </c>
      <c r="D10" s="385"/>
      <c r="E10" s="385"/>
      <c r="F10" s="385"/>
      <c r="G10" s="277" t="s">
        <v>329</v>
      </c>
      <c r="H10" s="277" t="s">
        <v>330</v>
      </c>
    </row>
    <row r="11" spans="1:9" s="260" customFormat="1" ht="106.95" customHeight="1" thickBot="1">
      <c r="A11" s="382">
        <v>1</v>
      </c>
      <c r="B11" s="279" t="s">
        <v>331</v>
      </c>
      <c r="C11" s="383"/>
      <c r="D11" s="383"/>
      <c r="E11" s="383"/>
      <c r="F11" s="383"/>
      <c r="G11" s="382"/>
      <c r="H11" s="278"/>
    </row>
    <row r="12" spans="1:9" s="260" customFormat="1" ht="147.6" customHeight="1" thickBot="1">
      <c r="A12" s="382"/>
      <c r="B12" s="279" t="s">
        <v>332</v>
      </c>
      <c r="C12" s="384"/>
      <c r="D12" s="384"/>
      <c r="E12" s="384"/>
      <c r="F12" s="384"/>
      <c r="G12" s="382"/>
      <c r="H12" s="278"/>
    </row>
    <row r="13" spans="1:9" s="260" customFormat="1" ht="79.95" customHeight="1" thickBot="1">
      <c r="A13" s="278">
        <v>2</v>
      </c>
      <c r="B13" s="279" t="s">
        <v>333</v>
      </c>
      <c r="C13" s="380"/>
      <c r="D13" s="380"/>
      <c r="E13" s="380"/>
      <c r="F13" s="380"/>
      <c r="G13" s="278"/>
      <c r="H13" s="278"/>
    </row>
    <row r="14" spans="1:9" s="260" customFormat="1" ht="106.95" customHeight="1" thickBot="1">
      <c r="A14" s="278">
        <v>3</v>
      </c>
      <c r="B14" s="279" t="s">
        <v>334</v>
      </c>
      <c r="C14" s="380"/>
      <c r="D14" s="380"/>
      <c r="E14" s="380"/>
      <c r="F14" s="380"/>
      <c r="G14" s="278"/>
      <c r="H14" s="278"/>
    </row>
    <row r="15" spans="1:9" s="260" customFormat="1" ht="106.95" customHeight="1" thickBot="1">
      <c r="A15" s="278">
        <v>4</v>
      </c>
      <c r="B15" s="279" t="s">
        <v>335</v>
      </c>
      <c r="C15" s="380"/>
      <c r="D15" s="380"/>
      <c r="E15" s="380"/>
      <c r="F15" s="380"/>
      <c r="G15" s="278"/>
      <c r="H15" s="278"/>
    </row>
    <row r="16" spans="1:9" s="260" customFormat="1" ht="106.95" customHeight="1" thickBot="1">
      <c r="A16" s="278">
        <v>5</v>
      </c>
      <c r="B16" s="279" t="s">
        <v>336</v>
      </c>
      <c r="C16" s="380"/>
      <c r="D16" s="380"/>
      <c r="E16" s="380"/>
      <c r="F16" s="380"/>
      <c r="G16" s="278"/>
      <c r="H16" s="278"/>
    </row>
    <row r="17" spans="1:8" ht="12" customHeight="1">
      <c r="A17" s="273"/>
      <c r="B17" s="273"/>
      <c r="C17" s="280"/>
      <c r="D17" s="280"/>
      <c r="E17" s="280"/>
      <c r="F17" s="280"/>
      <c r="G17" s="273"/>
      <c r="H17" s="273"/>
    </row>
    <row r="18" spans="1:8" ht="34.5" customHeight="1">
      <c r="A18" s="273"/>
      <c r="B18" s="381" t="s">
        <v>337</v>
      </c>
      <c r="C18" s="381"/>
      <c r="D18" s="381"/>
      <c r="E18" s="280"/>
      <c r="F18" s="280"/>
      <c r="G18" s="381" t="s">
        <v>338</v>
      </c>
      <c r="H18" s="381"/>
    </row>
    <row r="19" spans="1:8" ht="39.9" customHeight="1">
      <c r="A19" s="273"/>
      <c r="B19" s="282"/>
      <c r="C19" s="282"/>
      <c r="D19" s="282"/>
      <c r="E19" s="282"/>
      <c r="F19" s="260"/>
      <c r="G19" s="282"/>
      <c r="H19" s="282"/>
    </row>
    <row r="20" spans="1:8" ht="39.9" customHeight="1">
      <c r="A20" s="266"/>
      <c r="B20" s="283"/>
      <c r="C20" s="283"/>
      <c r="D20" s="283"/>
      <c r="E20" s="283"/>
      <c r="F20" s="283"/>
      <c r="G20" s="283"/>
      <c r="H20" s="283"/>
    </row>
    <row r="21" spans="1:8" ht="39.9" customHeight="1">
      <c r="A21" s="266"/>
      <c r="B21" s="283"/>
      <c r="C21" s="283"/>
      <c r="D21" s="283"/>
      <c r="E21" s="283"/>
      <c r="F21" s="283"/>
      <c r="G21" s="283"/>
      <c r="H21" s="283"/>
    </row>
    <row r="22" spans="1:8" ht="39.9" customHeight="1">
      <c r="A22" s="266"/>
      <c r="B22" s="283"/>
      <c r="C22" s="283"/>
      <c r="D22" s="283"/>
      <c r="E22" s="283"/>
      <c r="F22" s="283"/>
      <c r="G22" s="283"/>
      <c r="H22" s="283"/>
    </row>
    <row r="23" spans="1:8" ht="39.9" customHeight="1">
      <c r="A23" s="266"/>
      <c r="B23" s="283"/>
      <c r="C23" s="283"/>
      <c r="D23" s="283"/>
      <c r="E23" s="283"/>
      <c r="F23" s="283"/>
      <c r="G23" s="283"/>
      <c r="H23" s="283"/>
    </row>
    <row r="24" spans="1:8" ht="39.9" customHeight="1">
      <c r="A24" s="266"/>
      <c r="B24" s="283"/>
      <c r="C24" s="283"/>
      <c r="D24" s="283"/>
      <c r="E24" s="283"/>
      <c r="F24" s="283"/>
      <c r="G24" s="283"/>
      <c r="H24" s="283"/>
    </row>
    <row r="25" spans="1:8" ht="39.9" customHeight="1">
      <c r="A25" s="266"/>
      <c r="B25" s="283"/>
      <c r="C25" s="283"/>
      <c r="D25" s="283"/>
      <c r="E25" s="283"/>
      <c r="F25" s="283"/>
      <c r="G25" s="283"/>
      <c r="H25" s="283"/>
    </row>
    <row r="26" spans="1:8" ht="39.9" customHeight="1">
      <c r="A26" s="266"/>
      <c r="B26" s="283"/>
      <c r="C26" s="283"/>
      <c r="D26" s="283"/>
      <c r="E26" s="283"/>
      <c r="F26" s="283"/>
      <c r="G26" s="283"/>
      <c r="H26" s="283"/>
    </row>
    <row r="27" spans="1:8" ht="39.9" customHeight="1">
      <c r="A27" s="266"/>
      <c r="B27" s="283"/>
      <c r="C27" s="283"/>
      <c r="D27" s="283"/>
      <c r="E27" s="283"/>
      <c r="F27" s="283"/>
      <c r="G27" s="283"/>
      <c r="H27" s="283"/>
    </row>
    <row r="28" spans="1:8" ht="39.9" customHeight="1">
      <c r="A28" s="266"/>
      <c r="B28" s="283"/>
      <c r="C28" s="283"/>
      <c r="D28" s="283"/>
      <c r="E28" s="283"/>
      <c r="F28" s="283"/>
      <c r="G28" s="283"/>
      <c r="H28" s="283"/>
    </row>
    <row r="29" spans="1:8" ht="39.9" customHeight="1">
      <c r="A29" s="266"/>
      <c r="B29" s="283"/>
      <c r="C29" s="283"/>
      <c r="D29" s="283"/>
      <c r="E29" s="283"/>
      <c r="F29" s="283"/>
      <c r="G29" s="283"/>
      <c r="H29" s="283"/>
    </row>
    <row r="30" spans="1:8" ht="39.9" customHeight="1">
      <c r="A30" s="266"/>
      <c r="B30" s="283"/>
      <c r="C30" s="283"/>
      <c r="D30" s="283"/>
      <c r="E30" s="283"/>
      <c r="F30" s="283"/>
      <c r="G30" s="283"/>
      <c r="H30" s="283"/>
    </row>
    <row r="31" spans="1:8" ht="39.9" customHeight="1">
      <c r="A31" s="266"/>
      <c r="B31" s="283"/>
      <c r="C31" s="283"/>
      <c r="D31" s="283"/>
      <c r="E31" s="283"/>
      <c r="F31" s="283"/>
      <c r="G31" s="283"/>
      <c r="H31" s="283"/>
    </row>
    <row r="32" spans="1:8" ht="39.9" customHeight="1">
      <c r="A32" s="266"/>
      <c r="B32" s="283"/>
      <c r="C32" s="283"/>
      <c r="D32" s="283"/>
      <c r="E32" s="283"/>
      <c r="F32" s="283"/>
      <c r="G32" s="283"/>
      <c r="H32" s="283"/>
    </row>
    <row r="33" spans="1:8" ht="39.9" customHeight="1">
      <c r="A33" s="266"/>
      <c r="B33" s="283"/>
      <c r="C33" s="283"/>
      <c r="D33" s="283"/>
      <c r="E33" s="283"/>
      <c r="F33" s="283"/>
      <c r="G33" s="283"/>
      <c r="H33" s="283"/>
    </row>
    <row r="34" spans="1:8" ht="39.9" customHeight="1">
      <c r="A34" s="266"/>
      <c r="B34" s="283"/>
      <c r="C34" s="283"/>
      <c r="D34" s="283"/>
      <c r="E34" s="283"/>
      <c r="F34" s="283"/>
      <c r="G34" s="283"/>
      <c r="H34" s="283"/>
    </row>
    <row r="35" spans="1:8" ht="39.9" customHeight="1">
      <c r="A35" s="266"/>
      <c r="B35" s="283"/>
      <c r="C35" s="283"/>
      <c r="D35" s="283"/>
      <c r="E35" s="283"/>
      <c r="F35" s="283"/>
      <c r="G35" s="283"/>
      <c r="H35" s="283"/>
    </row>
    <row r="36" spans="1:8" ht="39.9" customHeight="1">
      <c r="A36" s="266"/>
      <c r="B36" s="283"/>
      <c r="C36" s="283"/>
      <c r="D36" s="283"/>
      <c r="E36" s="283"/>
      <c r="F36" s="283"/>
      <c r="G36" s="283"/>
      <c r="H36" s="283"/>
    </row>
    <row r="37" spans="1:8" ht="39.9" customHeight="1">
      <c r="A37" s="266"/>
      <c r="B37" s="283"/>
      <c r="C37" s="283"/>
      <c r="D37" s="283"/>
      <c r="E37" s="283"/>
      <c r="F37" s="283"/>
      <c r="G37" s="283"/>
      <c r="H37" s="283"/>
    </row>
    <row r="38" spans="1:8" ht="39.9" customHeight="1">
      <c r="A38" s="266"/>
      <c r="B38" s="283"/>
      <c r="C38" s="283"/>
      <c r="D38" s="283"/>
      <c r="E38" s="283"/>
      <c r="F38" s="283"/>
      <c r="G38" s="283"/>
      <c r="H38" s="283"/>
    </row>
    <row r="39" spans="1:8" ht="39.9" customHeight="1">
      <c r="A39" s="266"/>
      <c r="B39" s="283"/>
      <c r="C39" s="283"/>
      <c r="D39" s="283"/>
      <c r="E39" s="283"/>
      <c r="F39" s="283"/>
      <c r="G39" s="283"/>
      <c r="H39" s="283"/>
    </row>
    <row r="40" spans="1:8" ht="39.9" customHeight="1">
      <c r="A40" s="266"/>
      <c r="B40" s="283"/>
      <c r="C40" s="283"/>
      <c r="D40" s="283"/>
      <c r="E40" s="283"/>
      <c r="F40" s="283"/>
      <c r="G40" s="283"/>
      <c r="H40" s="283"/>
    </row>
    <row r="41" spans="1:8" ht="39.9" customHeight="1">
      <c r="A41" s="266"/>
      <c r="B41" s="283"/>
      <c r="C41" s="283"/>
      <c r="D41" s="283"/>
      <c r="E41" s="283"/>
      <c r="F41" s="283"/>
      <c r="G41" s="283"/>
      <c r="H41" s="283"/>
    </row>
    <row r="42" spans="1:8" ht="39.9" customHeight="1">
      <c r="A42" s="266"/>
      <c r="B42" s="283"/>
      <c r="C42" s="283"/>
      <c r="D42" s="283"/>
      <c r="E42" s="283"/>
      <c r="F42" s="283"/>
      <c r="G42" s="283"/>
      <c r="H42" s="283"/>
    </row>
    <row r="43" spans="1:8" ht="39.9" customHeight="1">
      <c r="A43" s="266"/>
      <c r="B43" s="283"/>
      <c r="C43" s="283"/>
      <c r="D43" s="283"/>
      <c r="E43" s="283"/>
      <c r="F43" s="283"/>
      <c r="G43" s="283"/>
      <c r="H43" s="283"/>
    </row>
    <row r="44" spans="1:8" ht="39.9" customHeight="1">
      <c r="A44" s="266"/>
      <c r="B44" s="283"/>
      <c r="C44" s="283"/>
      <c r="D44" s="283"/>
      <c r="E44" s="283"/>
      <c r="F44" s="283"/>
      <c r="G44" s="283"/>
      <c r="H44" s="283"/>
    </row>
    <row r="45" spans="1:8" ht="39.9" customHeight="1">
      <c r="A45" s="266"/>
      <c r="B45" s="283"/>
      <c r="C45" s="283"/>
      <c r="D45" s="283"/>
      <c r="E45" s="283"/>
      <c r="F45" s="283"/>
      <c r="G45" s="283"/>
      <c r="H45" s="283"/>
    </row>
    <row r="46" spans="1:8" ht="39.9" customHeight="1">
      <c r="A46" s="266"/>
      <c r="B46" s="283"/>
      <c r="C46" s="283"/>
      <c r="D46" s="283"/>
      <c r="E46" s="283"/>
      <c r="F46" s="283"/>
      <c r="G46" s="283"/>
      <c r="H46" s="283"/>
    </row>
    <row r="47" spans="1:8" ht="39.9" customHeight="1">
      <c r="A47" s="266"/>
      <c r="B47" s="283"/>
      <c r="C47" s="283"/>
      <c r="D47" s="283"/>
      <c r="E47" s="283"/>
      <c r="F47" s="283"/>
      <c r="G47" s="283"/>
      <c r="H47" s="283"/>
    </row>
    <row r="48" spans="1:8" ht="39.9" customHeight="1">
      <c r="A48" s="266"/>
      <c r="B48" s="283"/>
      <c r="C48" s="283"/>
      <c r="D48" s="283"/>
      <c r="E48" s="283"/>
      <c r="F48" s="283"/>
      <c r="G48" s="283"/>
      <c r="H48" s="283"/>
    </row>
    <row r="49" spans="1:8" ht="39.9" customHeight="1">
      <c r="A49" s="266"/>
      <c r="B49" s="283"/>
      <c r="C49" s="283"/>
      <c r="D49" s="283"/>
      <c r="E49" s="283"/>
      <c r="F49" s="283"/>
      <c r="G49" s="283"/>
      <c r="H49" s="283"/>
    </row>
    <row r="50" spans="1:8" ht="39.9" customHeight="1">
      <c r="A50" s="266"/>
      <c r="B50" s="283"/>
      <c r="C50" s="283"/>
      <c r="D50" s="283"/>
      <c r="E50" s="283"/>
      <c r="F50" s="283"/>
      <c r="G50" s="283"/>
      <c r="H50" s="283"/>
    </row>
    <row r="51" spans="1:8" ht="39.9" customHeight="1">
      <c r="A51" s="266"/>
      <c r="B51" s="283"/>
      <c r="C51" s="283"/>
      <c r="D51" s="283"/>
      <c r="E51" s="283"/>
      <c r="F51" s="283"/>
      <c r="G51" s="283"/>
      <c r="H51" s="283"/>
    </row>
    <row r="52" spans="1:8" ht="39.9" customHeight="1">
      <c r="A52" s="266"/>
      <c r="B52" s="283"/>
      <c r="C52" s="283"/>
      <c r="D52" s="283"/>
      <c r="E52" s="283"/>
      <c r="F52" s="283"/>
      <c r="G52" s="283"/>
      <c r="H52" s="283"/>
    </row>
    <row r="53" spans="1:8" ht="39.9" customHeight="1">
      <c r="A53" s="266"/>
      <c r="B53" s="283"/>
      <c r="C53" s="283"/>
      <c r="D53" s="283"/>
      <c r="E53" s="283"/>
      <c r="F53" s="283"/>
      <c r="G53" s="283"/>
      <c r="H53" s="283"/>
    </row>
    <row r="54" spans="1:8" ht="39.9" customHeight="1">
      <c r="A54" s="266"/>
      <c r="B54" s="283"/>
      <c r="C54" s="283"/>
      <c r="D54" s="283"/>
      <c r="E54" s="283"/>
      <c r="F54" s="283"/>
      <c r="G54" s="283"/>
      <c r="H54" s="283"/>
    </row>
    <row r="55" spans="1:8" ht="39.9" customHeight="1">
      <c r="A55" s="266"/>
      <c r="B55" s="283"/>
      <c r="C55" s="283"/>
      <c r="D55" s="283"/>
      <c r="E55" s="283"/>
      <c r="F55" s="283"/>
      <c r="G55" s="283"/>
      <c r="H55" s="283"/>
    </row>
    <row r="56" spans="1:8" ht="39.9" customHeight="1">
      <c r="A56" s="266"/>
      <c r="B56" s="283"/>
      <c r="C56" s="283"/>
      <c r="D56" s="283"/>
      <c r="E56" s="283"/>
      <c r="F56" s="283"/>
      <c r="G56" s="283"/>
      <c r="H56" s="283"/>
    </row>
    <row r="57" spans="1:8" ht="39.9" customHeight="1">
      <c r="A57" s="266"/>
      <c r="B57" s="283"/>
      <c r="C57" s="283"/>
      <c r="D57" s="283"/>
      <c r="E57" s="283"/>
      <c r="F57" s="283"/>
      <c r="G57" s="283"/>
      <c r="H57" s="283"/>
    </row>
    <row r="58" spans="1:8" ht="39.9" customHeight="1">
      <c r="A58" s="266"/>
      <c r="B58" s="283"/>
      <c r="C58" s="283"/>
      <c r="D58" s="283"/>
      <c r="E58" s="283"/>
      <c r="F58" s="283"/>
      <c r="G58" s="283"/>
      <c r="H58" s="283"/>
    </row>
    <row r="59" spans="1:8" ht="39.9" customHeight="1">
      <c r="A59" s="266"/>
      <c r="B59" s="283"/>
      <c r="C59" s="283"/>
      <c r="D59" s="283"/>
      <c r="E59" s="283"/>
      <c r="F59" s="283"/>
      <c r="G59" s="283"/>
      <c r="H59" s="283"/>
    </row>
    <row r="60" spans="1:8" ht="39.9" customHeight="1">
      <c r="A60" s="266"/>
      <c r="B60" s="283"/>
      <c r="C60" s="283"/>
      <c r="D60" s="283"/>
      <c r="E60" s="283"/>
      <c r="F60" s="283"/>
      <c r="G60" s="283"/>
      <c r="H60" s="283"/>
    </row>
    <row r="61" spans="1:8" ht="39.9" customHeight="1">
      <c r="A61" s="266"/>
      <c r="B61" s="283"/>
      <c r="C61" s="283"/>
      <c r="D61" s="283"/>
      <c r="E61" s="283"/>
      <c r="F61" s="283"/>
      <c r="G61" s="283"/>
      <c r="H61" s="283"/>
    </row>
    <row r="62" spans="1:8" ht="39.9" customHeight="1">
      <c r="A62" s="266"/>
      <c r="B62" s="283"/>
      <c r="C62" s="283"/>
      <c r="D62" s="283"/>
      <c r="E62" s="283"/>
      <c r="F62" s="283"/>
      <c r="G62" s="283"/>
      <c r="H62" s="283"/>
    </row>
  </sheetData>
  <mergeCells count="16">
    <mergeCell ref="C10:F10"/>
    <mergeCell ref="B4:C4"/>
    <mergeCell ref="B5:C5"/>
    <mergeCell ref="B6:C6"/>
    <mergeCell ref="B7:C7"/>
    <mergeCell ref="B8:C8"/>
    <mergeCell ref="C15:F15"/>
    <mergeCell ref="C16:F16"/>
    <mergeCell ref="B18:D18"/>
    <mergeCell ref="G18:H18"/>
    <mergeCell ref="A11:A12"/>
    <mergeCell ref="C11:F11"/>
    <mergeCell ref="G11:G12"/>
    <mergeCell ref="C12:F12"/>
    <mergeCell ref="C13:F13"/>
    <mergeCell ref="C14:F14"/>
  </mergeCells>
  <printOptions horizontalCentered="1"/>
  <pageMargins left="0.25" right="0.25" top="0.75303030303030305" bottom="0.75" header="0.3" footer="0.3"/>
  <pageSetup paperSize="12" scale="66" fitToHeight="0" orientation="portrait" r:id="rId1"/>
  <headerFooter scaleWithDoc="0">
    <oddHeader xml:space="preserve">&amp;L&amp;G&amp;R&amp;"Muli,Bold"&amp;16&amp;K000000[PP MEETING REPORT]
</oddHeader>
    <oddFooter>&amp;L&amp;"Euclid Circular A SemiBold,Regular"&amp;12[UA]&amp;"Euclid Circular A,Regular"&amp;5
&amp;G&amp;R&amp;G</oddFooter>
  </headerFooter>
  <rowBreaks count="1" manualBreakCount="1">
    <brk id="19" max="7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view="pageLayout" zoomScale="25" zoomScaleNormal="100" zoomScalePageLayoutView="25" workbookViewId="0">
      <selection activeCell="B25" sqref="B25"/>
    </sheetView>
  </sheetViews>
  <sheetFormatPr defaultColWidth="9.109375" defaultRowHeight="16.8"/>
  <cols>
    <col min="1" max="17" width="9.109375" style="75"/>
    <col min="18" max="18" width="80.109375" style="75" customWidth="1"/>
    <col min="19" max="16384" width="9.109375" style="75"/>
  </cols>
  <sheetData/>
  <pageMargins left="0.7" right="0.7" top="0.75" bottom="0.75" header="0.3" footer="0.3"/>
  <pageSetup paperSize="9" scale="53" orientation="landscape" r:id="rId1"/>
  <headerFooter>
    <oddHeader>&amp;L&amp;G&amp;R&amp;"Euclid Circular A SemiBold,Bold"&amp;42[PLACEMENT]</oddHeader>
    <oddFooter>&amp;L&amp;"Euclid Circular A SemiBold,Bold"&amp;20[UA]&amp;"-,Regular"
&amp;G&amp;R&amp;G</oddFooter>
  </headerFooter>
  <colBreaks count="1" manualBreakCount="1">
    <brk id="18" max="31" man="1"/>
  </colBreaks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Y949"/>
  <sheetViews>
    <sheetView view="pageLayout" zoomScale="70" zoomScaleNormal="85" zoomScaleSheetLayoutView="85" zoomScalePageLayoutView="70" workbookViewId="0">
      <selection activeCell="C7" sqref="C7"/>
    </sheetView>
  </sheetViews>
  <sheetFormatPr defaultColWidth="14.44140625" defaultRowHeight="21"/>
  <cols>
    <col min="1" max="1" width="4.109375" style="2" customWidth="1"/>
    <col min="2" max="2" width="39.5546875" style="2" bestFit="1" customWidth="1"/>
    <col min="3" max="3" width="53.44140625" style="2" bestFit="1" customWidth="1"/>
    <col min="4" max="8" width="16.5546875" style="2" customWidth="1"/>
    <col min="9" max="9" width="16.44140625" style="2" customWidth="1"/>
    <col min="10" max="10" width="21" style="2" bestFit="1" customWidth="1"/>
    <col min="11" max="11" width="9.109375" style="2" customWidth="1"/>
    <col min="12" max="25" width="8" style="2" customWidth="1"/>
    <col min="26" max="16384" width="14.44140625" style="2"/>
  </cols>
  <sheetData>
    <row r="1" spans="1:25" s="81" customFormat="1" ht="30.75" customHeight="1">
      <c r="A1" s="77"/>
      <c r="B1" s="78" t="s">
        <v>70</v>
      </c>
      <c r="C1" s="78" t="s">
        <v>55</v>
      </c>
      <c r="D1" s="389" t="s">
        <v>71</v>
      </c>
      <c r="E1" s="389"/>
      <c r="F1" s="389"/>
      <c r="G1" s="78"/>
      <c r="H1" s="78"/>
      <c r="I1" s="79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80"/>
      <c r="V1" s="80"/>
      <c r="W1" s="80"/>
      <c r="X1" s="80"/>
      <c r="Y1" s="80"/>
    </row>
    <row r="2" spans="1:25" s="81" customFormat="1" ht="30.75" customHeight="1" thickBot="1">
      <c r="A2" s="82"/>
      <c r="B2" s="83" t="s">
        <v>72</v>
      </c>
      <c r="C2" s="83" t="s">
        <v>73</v>
      </c>
      <c r="D2" s="390" t="s">
        <v>74</v>
      </c>
      <c r="E2" s="390"/>
      <c r="F2" s="390"/>
      <c r="G2" s="390"/>
      <c r="H2" s="390"/>
      <c r="I2" s="391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  <c r="V2" s="80"/>
      <c r="W2" s="80"/>
      <c r="X2" s="80"/>
      <c r="Y2" s="80"/>
    </row>
    <row r="3" spans="1:25" s="89" customFormat="1" ht="20.25" customHeight="1">
      <c r="A3" s="84" t="s">
        <v>75</v>
      </c>
      <c r="B3" s="85" t="s">
        <v>76</v>
      </c>
      <c r="C3" s="85" t="s">
        <v>77</v>
      </c>
      <c r="D3" s="86" t="s">
        <v>60</v>
      </c>
      <c r="E3" s="86" t="s">
        <v>10</v>
      </c>
      <c r="F3" s="86" t="s">
        <v>57</v>
      </c>
      <c r="G3" s="86" t="s">
        <v>58</v>
      </c>
      <c r="H3" s="86" t="s">
        <v>59</v>
      </c>
      <c r="I3" s="87" t="s">
        <v>78</v>
      </c>
      <c r="J3" s="88"/>
      <c r="K3" s="88"/>
    </row>
    <row r="4" spans="1:25" s="95" customFormat="1" ht="27" customHeight="1">
      <c r="A4" s="90">
        <v>1</v>
      </c>
      <c r="B4" s="91" t="s">
        <v>79</v>
      </c>
      <c r="C4" s="91" t="s">
        <v>80</v>
      </c>
      <c r="D4" s="92">
        <v>68.5</v>
      </c>
      <c r="E4" s="92">
        <v>72.5</v>
      </c>
      <c r="F4" s="92">
        <v>74.5</v>
      </c>
      <c r="G4" s="92">
        <v>76.5</v>
      </c>
      <c r="H4" s="92">
        <v>78.5</v>
      </c>
      <c r="I4" s="93" t="s">
        <v>81</v>
      </c>
      <c r="J4" s="94"/>
      <c r="K4" s="94"/>
    </row>
    <row r="5" spans="1:25" s="95" customFormat="1" ht="27" customHeight="1">
      <c r="A5" s="90">
        <v>2</v>
      </c>
      <c r="B5" s="91" t="s">
        <v>82</v>
      </c>
      <c r="C5" s="91" t="s">
        <v>83</v>
      </c>
      <c r="D5" s="92">
        <v>66.5</v>
      </c>
      <c r="E5" s="92">
        <v>70.5</v>
      </c>
      <c r="F5" s="92">
        <v>72.5</v>
      </c>
      <c r="G5" s="92">
        <v>74.5</v>
      </c>
      <c r="H5" s="92">
        <v>76.5</v>
      </c>
      <c r="I5" s="93" t="s">
        <v>81</v>
      </c>
      <c r="J5" s="94"/>
      <c r="K5" s="94"/>
    </row>
    <row r="6" spans="1:25" s="95" customFormat="1" ht="27" customHeight="1">
      <c r="A6" s="90">
        <v>3</v>
      </c>
      <c r="B6" s="76" t="s">
        <v>84</v>
      </c>
      <c r="C6" s="76" t="s">
        <v>85</v>
      </c>
      <c r="D6" s="96">
        <v>51</v>
      </c>
      <c r="E6" s="96">
        <v>55</v>
      </c>
      <c r="F6" s="96">
        <v>57</v>
      </c>
      <c r="G6" s="96">
        <v>59</v>
      </c>
      <c r="H6" s="96">
        <v>61</v>
      </c>
      <c r="I6" s="97" t="s">
        <v>81</v>
      </c>
      <c r="J6" s="94"/>
      <c r="K6" s="94"/>
    </row>
    <row r="7" spans="1:25" s="95" customFormat="1" ht="27" customHeight="1">
      <c r="A7" s="90">
        <v>4</v>
      </c>
      <c r="B7" s="76" t="s">
        <v>86</v>
      </c>
      <c r="C7" s="76" t="s">
        <v>87</v>
      </c>
      <c r="D7" s="96">
        <v>51</v>
      </c>
      <c r="E7" s="96">
        <v>55</v>
      </c>
      <c r="F7" s="96">
        <v>57</v>
      </c>
      <c r="G7" s="96">
        <v>59</v>
      </c>
      <c r="H7" s="96">
        <v>61</v>
      </c>
      <c r="I7" s="98" t="s">
        <v>81</v>
      </c>
      <c r="J7" s="94"/>
      <c r="K7" s="94"/>
    </row>
    <row r="8" spans="1:25" s="95" customFormat="1" ht="27" customHeight="1">
      <c r="A8" s="90">
        <v>5</v>
      </c>
      <c r="B8" s="76" t="s">
        <v>88</v>
      </c>
      <c r="C8" s="76" t="s">
        <v>89</v>
      </c>
      <c r="D8" s="96">
        <v>22</v>
      </c>
      <c r="E8" s="96">
        <v>23</v>
      </c>
      <c r="F8" s="96">
        <v>23.5</v>
      </c>
      <c r="G8" s="96">
        <v>24</v>
      </c>
      <c r="H8" s="96">
        <v>24.5</v>
      </c>
      <c r="I8" s="98" t="s">
        <v>90</v>
      </c>
      <c r="J8" s="94"/>
      <c r="K8" s="94"/>
    </row>
    <row r="9" spans="1:25" s="95" customFormat="1" ht="27" customHeight="1">
      <c r="A9" s="90">
        <v>6</v>
      </c>
      <c r="B9" s="76" t="s">
        <v>91</v>
      </c>
      <c r="C9" s="76" t="s">
        <v>92</v>
      </c>
      <c r="D9" s="96">
        <v>18.5</v>
      </c>
      <c r="E9" s="96">
        <v>19.5</v>
      </c>
      <c r="F9" s="96">
        <v>20.5</v>
      </c>
      <c r="G9" s="96">
        <v>20.5</v>
      </c>
      <c r="H9" s="96">
        <v>21.5</v>
      </c>
      <c r="I9" s="99" t="s">
        <v>81</v>
      </c>
      <c r="J9" s="94"/>
      <c r="K9" s="94"/>
    </row>
    <row r="10" spans="1:25" s="95" customFormat="1" ht="27" customHeight="1">
      <c r="A10" s="90">
        <v>7</v>
      </c>
      <c r="B10" s="76" t="s">
        <v>93</v>
      </c>
      <c r="C10" s="76" t="s">
        <v>94</v>
      </c>
      <c r="D10" s="96">
        <v>8.5</v>
      </c>
      <c r="E10" s="96">
        <v>9</v>
      </c>
      <c r="F10" s="96">
        <v>9.5</v>
      </c>
      <c r="G10" s="96">
        <v>9.5</v>
      </c>
      <c r="H10" s="96">
        <v>10</v>
      </c>
      <c r="I10" s="98" t="s">
        <v>81</v>
      </c>
      <c r="J10" s="94"/>
      <c r="K10" s="94"/>
    </row>
    <row r="11" spans="1:25" s="95" customFormat="1" ht="27" customHeight="1">
      <c r="A11" s="90">
        <v>8</v>
      </c>
      <c r="B11" s="76" t="s">
        <v>95</v>
      </c>
      <c r="C11" s="76" t="s">
        <v>96</v>
      </c>
      <c r="D11" s="96">
        <v>2</v>
      </c>
      <c r="E11" s="96">
        <v>2</v>
      </c>
      <c r="F11" s="96">
        <v>2</v>
      </c>
      <c r="G11" s="96">
        <v>2</v>
      </c>
      <c r="H11" s="96">
        <v>2</v>
      </c>
      <c r="I11" s="98">
        <v>0</v>
      </c>
      <c r="J11" s="94"/>
      <c r="K11" s="94"/>
    </row>
    <row r="12" spans="1:25" s="95" customFormat="1" ht="27" customHeight="1">
      <c r="A12" s="90">
        <v>9</v>
      </c>
      <c r="B12" s="76" t="s">
        <v>97</v>
      </c>
      <c r="C12" s="76" t="s">
        <v>98</v>
      </c>
      <c r="D12" s="96">
        <v>46</v>
      </c>
      <c r="E12" s="96">
        <v>50</v>
      </c>
      <c r="F12" s="96">
        <v>52</v>
      </c>
      <c r="G12" s="96">
        <v>54</v>
      </c>
      <c r="H12" s="96">
        <v>56</v>
      </c>
      <c r="I12" s="98" t="s">
        <v>90</v>
      </c>
      <c r="J12" s="94"/>
      <c r="K12" s="94"/>
    </row>
    <row r="13" spans="1:25" s="95" customFormat="1" ht="27" customHeight="1">
      <c r="A13" s="90">
        <v>10</v>
      </c>
      <c r="B13" s="76" t="s">
        <v>99</v>
      </c>
      <c r="C13" s="76" t="s">
        <v>100</v>
      </c>
      <c r="D13" s="96">
        <v>22</v>
      </c>
      <c r="E13" s="96">
        <v>23</v>
      </c>
      <c r="F13" s="96">
        <v>24</v>
      </c>
      <c r="G13" s="96">
        <v>25</v>
      </c>
      <c r="H13" s="96">
        <v>26</v>
      </c>
      <c r="I13" s="98" t="s">
        <v>90</v>
      </c>
      <c r="J13" s="94"/>
      <c r="K13" s="94"/>
    </row>
    <row r="14" spans="1:25" s="95" customFormat="1" ht="27" customHeight="1">
      <c r="A14" s="90">
        <v>11</v>
      </c>
      <c r="B14" s="76" t="s">
        <v>101</v>
      </c>
      <c r="C14" s="76" t="s">
        <v>102</v>
      </c>
      <c r="D14" s="96">
        <v>19.5</v>
      </c>
      <c r="E14" s="96">
        <v>20</v>
      </c>
      <c r="F14" s="96">
        <v>20.5</v>
      </c>
      <c r="G14" s="96">
        <v>21</v>
      </c>
      <c r="H14" s="96">
        <v>21.5</v>
      </c>
      <c r="I14" s="99">
        <v>0</v>
      </c>
      <c r="J14" s="94"/>
      <c r="K14" s="94"/>
    </row>
    <row r="15" spans="1:25" s="95" customFormat="1" ht="27" customHeight="1">
      <c r="A15" s="90">
        <v>12</v>
      </c>
      <c r="B15" s="76" t="s">
        <v>103</v>
      </c>
      <c r="C15" s="76" t="s">
        <v>104</v>
      </c>
      <c r="D15" s="96">
        <v>2.5</v>
      </c>
      <c r="E15" s="96">
        <v>2.5</v>
      </c>
      <c r="F15" s="96">
        <v>2.5</v>
      </c>
      <c r="G15" s="96">
        <v>2.5</v>
      </c>
      <c r="H15" s="96">
        <v>2.5</v>
      </c>
      <c r="I15" s="99">
        <v>0</v>
      </c>
      <c r="J15" s="94"/>
      <c r="K15" s="94"/>
    </row>
    <row r="16" spans="1:25" s="95" customFormat="1" ht="27" customHeight="1">
      <c r="A16" s="90">
        <v>13</v>
      </c>
      <c r="B16" s="76" t="s">
        <v>105</v>
      </c>
      <c r="C16" s="76" t="s">
        <v>106</v>
      </c>
      <c r="D16" s="96">
        <v>2.5</v>
      </c>
      <c r="E16" s="96">
        <v>2.5</v>
      </c>
      <c r="F16" s="96">
        <v>2.5</v>
      </c>
      <c r="G16" s="96">
        <v>2.5</v>
      </c>
      <c r="H16" s="96">
        <v>2.5</v>
      </c>
      <c r="I16" s="99">
        <v>0</v>
      </c>
      <c r="J16" s="94"/>
      <c r="K16" s="94"/>
    </row>
    <row r="17" spans="1:11" s="95" customFormat="1" ht="27" customHeight="1" thickBot="1">
      <c r="A17" s="90">
        <v>14</v>
      </c>
      <c r="B17" s="100" t="s">
        <v>107</v>
      </c>
      <c r="C17" s="100" t="s">
        <v>108</v>
      </c>
      <c r="D17" s="101">
        <v>2.5</v>
      </c>
      <c r="E17" s="101">
        <v>2.5</v>
      </c>
      <c r="F17" s="101">
        <v>2.5</v>
      </c>
      <c r="G17" s="101">
        <v>2.5</v>
      </c>
      <c r="H17" s="101">
        <v>2.5</v>
      </c>
      <c r="I17" s="102">
        <v>0</v>
      </c>
      <c r="J17" s="94"/>
      <c r="K17" s="94"/>
    </row>
    <row r="18" spans="1:11" ht="12.75" customHeight="1">
      <c r="B18" s="1"/>
      <c r="C18" s="1"/>
      <c r="D18" s="3"/>
      <c r="E18" s="3"/>
      <c r="F18" s="3"/>
      <c r="G18" s="3"/>
      <c r="H18" s="3"/>
      <c r="I18" s="3"/>
      <c r="J18" s="1"/>
      <c r="K18" s="1"/>
    </row>
    <row r="19" spans="1:11" ht="12.75" customHeight="1">
      <c r="B19" s="1"/>
      <c r="C19" s="1"/>
      <c r="D19" s="3"/>
      <c r="E19" s="3"/>
      <c r="F19" s="3"/>
      <c r="G19" s="3"/>
      <c r="H19" s="3"/>
      <c r="I19" s="3"/>
      <c r="J19" s="1"/>
      <c r="K19" s="1"/>
    </row>
    <row r="20" spans="1:11" ht="12.75" customHeight="1">
      <c r="B20" s="1"/>
      <c r="C20" s="1"/>
      <c r="D20" s="3"/>
      <c r="E20" s="3"/>
      <c r="F20" s="3"/>
      <c r="G20" s="3"/>
      <c r="H20" s="3"/>
      <c r="I20" s="3"/>
      <c r="J20" s="1"/>
      <c r="K20" s="1"/>
    </row>
    <row r="21" spans="1:11" ht="12.75" customHeight="1">
      <c r="B21" s="1"/>
      <c r="C21" s="1"/>
      <c r="D21" s="3"/>
      <c r="E21" s="3"/>
      <c r="F21" s="3"/>
      <c r="G21" s="3"/>
      <c r="H21" s="3"/>
      <c r="I21" s="3"/>
      <c r="J21" s="1"/>
      <c r="K21" s="1"/>
    </row>
    <row r="22" spans="1:11" ht="12.75" customHeight="1">
      <c r="B22" s="1"/>
      <c r="C22" s="1"/>
      <c r="D22" s="3"/>
      <c r="E22" s="3"/>
      <c r="F22" s="3"/>
      <c r="G22" s="3"/>
      <c r="H22" s="3"/>
      <c r="I22" s="3"/>
      <c r="J22" s="1"/>
      <c r="K22" s="1"/>
    </row>
    <row r="23" spans="1:11" ht="12.75" customHeight="1">
      <c r="B23" s="1"/>
      <c r="C23" s="1"/>
      <c r="D23" s="3"/>
      <c r="E23" s="3"/>
      <c r="F23" s="3"/>
      <c r="G23" s="3"/>
      <c r="H23" s="3"/>
      <c r="I23" s="3"/>
      <c r="J23" s="1"/>
      <c r="K23" s="1"/>
    </row>
    <row r="24" spans="1:11" ht="12.75" customHeight="1">
      <c r="B24" s="1"/>
      <c r="C24" s="1"/>
      <c r="D24" s="3"/>
      <c r="E24" s="3"/>
      <c r="F24" s="3"/>
      <c r="G24" s="3"/>
      <c r="H24" s="3"/>
      <c r="I24" s="3"/>
      <c r="J24" s="1"/>
      <c r="K24" s="1"/>
    </row>
    <row r="25" spans="1:11" ht="12.75" customHeight="1">
      <c r="B25" s="1"/>
      <c r="C25" s="1"/>
      <c r="D25" s="3"/>
      <c r="E25" s="3"/>
      <c r="F25" s="3"/>
      <c r="G25" s="3"/>
      <c r="H25" s="3"/>
      <c r="I25" s="3"/>
      <c r="J25" s="1"/>
      <c r="K25" s="1"/>
    </row>
    <row r="26" spans="1:11" ht="12.75" customHeight="1">
      <c r="B26" s="1"/>
      <c r="C26" s="1"/>
      <c r="D26" s="3"/>
      <c r="E26" s="3"/>
      <c r="F26" s="3"/>
      <c r="G26" s="3"/>
      <c r="H26" s="3"/>
      <c r="I26" s="3"/>
      <c r="J26" s="1"/>
      <c r="K26" s="1"/>
    </row>
    <row r="27" spans="1:11" ht="12.75" customHeight="1">
      <c r="B27" s="1"/>
      <c r="C27" s="1"/>
      <c r="D27" s="3"/>
      <c r="E27" s="3"/>
      <c r="F27" s="3"/>
      <c r="G27" s="3"/>
      <c r="H27" s="3"/>
      <c r="I27" s="3"/>
      <c r="J27" s="1"/>
      <c r="K27" s="1"/>
    </row>
    <row r="28" spans="1:11" ht="12.75" customHeight="1">
      <c r="B28" s="1"/>
      <c r="C28" s="1"/>
      <c r="D28" s="3"/>
      <c r="E28" s="3"/>
      <c r="F28" s="3"/>
      <c r="G28" s="3"/>
      <c r="H28" s="3"/>
      <c r="I28" s="3"/>
      <c r="J28" s="1"/>
      <c r="K28" s="1"/>
    </row>
    <row r="29" spans="1:11" ht="12.75" customHeight="1">
      <c r="B29" s="1"/>
      <c r="C29" s="1"/>
      <c r="D29" s="3"/>
      <c r="E29" s="3"/>
      <c r="F29" s="3"/>
      <c r="G29" s="3"/>
      <c r="H29" s="3"/>
      <c r="I29" s="3"/>
      <c r="J29" s="1"/>
      <c r="K29" s="1"/>
    </row>
    <row r="30" spans="1:11" ht="12.75" customHeight="1">
      <c r="B30" s="1"/>
      <c r="C30" s="1"/>
      <c r="D30" s="3"/>
      <c r="E30" s="3"/>
      <c r="F30" s="3"/>
      <c r="G30" s="3"/>
      <c r="H30" s="3"/>
      <c r="I30" s="3"/>
      <c r="J30" s="1"/>
      <c r="K30" s="1"/>
    </row>
    <row r="31" spans="1:11" ht="12.75" customHeight="1">
      <c r="B31" s="1"/>
      <c r="C31" s="1"/>
      <c r="D31" s="3"/>
      <c r="E31" s="3"/>
      <c r="F31" s="3"/>
      <c r="G31" s="3"/>
      <c r="H31" s="3"/>
      <c r="I31" s="3"/>
      <c r="J31" s="1"/>
      <c r="K31" s="1"/>
    </row>
    <row r="32" spans="1:11" ht="12.75" customHeight="1">
      <c r="B32" s="1"/>
      <c r="C32" s="1"/>
      <c r="D32" s="3"/>
      <c r="E32" s="3"/>
      <c r="F32" s="3"/>
      <c r="G32" s="3"/>
      <c r="H32" s="3"/>
      <c r="I32" s="3"/>
      <c r="J32" s="1"/>
      <c r="K32" s="1"/>
    </row>
    <row r="33" spans="2:11" ht="12.75" customHeight="1">
      <c r="B33" s="1"/>
      <c r="C33" s="1"/>
      <c r="D33" s="3"/>
      <c r="E33" s="3"/>
      <c r="F33" s="3"/>
      <c r="G33" s="3"/>
      <c r="H33" s="3"/>
      <c r="I33" s="3"/>
      <c r="J33" s="1"/>
      <c r="K33" s="1"/>
    </row>
    <row r="34" spans="2:11" ht="12.75" customHeight="1">
      <c r="B34" s="1"/>
      <c r="C34" s="1"/>
      <c r="D34" s="3"/>
      <c r="E34" s="3"/>
      <c r="F34" s="3"/>
      <c r="G34" s="3"/>
      <c r="H34" s="3"/>
      <c r="I34" s="3"/>
      <c r="J34" s="1"/>
      <c r="K34" s="1"/>
    </row>
    <row r="35" spans="2:11" ht="12.75" customHeight="1">
      <c r="B35" s="1"/>
      <c r="C35" s="1"/>
      <c r="D35" s="3"/>
      <c r="E35" s="3"/>
      <c r="F35" s="3"/>
      <c r="G35" s="3"/>
      <c r="H35" s="3"/>
      <c r="I35" s="3"/>
      <c r="J35" s="1"/>
      <c r="K35" s="1"/>
    </row>
    <row r="36" spans="2:11" ht="12.75" customHeight="1">
      <c r="B36" s="1"/>
      <c r="C36" s="1"/>
      <c r="D36" s="3"/>
      <c r="E36" s="3"/>
      <c r="F36" s="3"/>
      <c r="G36" s="3"/>
      <c r="H36" s="3"/>
      <c r="I36" s="3"/>
      <c r="J36" s="1"/>
      <c r="K36" s="1"/>
    </row>
    <row r="37" spans="2:11" ht="12.75" customHeight="1">
      <c r="B37" s="1"/>
      <c r="C37" s="1"/>
      <c r="D37" s="3"/>
      <c r="E37" s="3"/>
      <c r="F37" s="3"/>
      <c r="G37" s="3"/>
      <c r="H37" s="3"/>
      <c r="I37" s="3"/>
      <c r="J37" s="1"/>
      <c r="K37" s="1"/>
    </row>
    <row r="38" spans="2:11" ht="12.75" customHeight="1">
      <c r="B38" s="1"/>
      <c r="C38" s="1"/>
      <c r="D38" s="3"/>
      <c r="E38" s="3"/>
      <c r="F38" s="3"/>
      <c r="G38" s="3"/>
      <c r="H38" s="3"/>
      <c r="I38" s="3"/>
      <c r="J38" s="1"/>
      <c r="K38" s="1"/>
    </row>
    <row r="39" spans="2:11" ht="12.75" customHeight="1">
      <c r="B39" s="1"/>
      <c r="C39" s="1"/>
      <c r="D39" s="3"/>
      <c r="E39" s="3"/>
      <c r="F39" s="3"/>
      <c r="G39" s="3"/>
      <c r="H39" s="3"/>
      <c r="I39" s="3"/>
      <c r="J39" s="1"/>
      <c r="K39" s="1"/>
    </row>
    <row r="40" spans="2:11" ht="12.75" customHeight="1">
      <c r="B40" s="1"/>
      <c r="C40" s="1"/>
      <c r="D40" s="3"/>
      <c r="E40" s="3"/>
      <c r="F40" s="3"/>
      <c r="G40" s="3"/>
      <c r="H40" s="3"/>
      <c r="I40" s="3"/>
      <c r="J40" s="1"/>
      <c r="K40" s="1"/>
    </row>
    <row r="41" spans="2:11" ht="12.75" customHeight="1">
      <c r="B41" s="1"/>
      <c r="C41" s="1"/>
      <c r="D41" s="3"/>
      <c r="E41" s="3"/>
      <c r="F41" s="3"/>
      <c r="G41" s="3"/>
      <c r="H41" s="3"/>
      <c r="I41" s="3"/>
      <c r="J41" s="1"/>
      <c r="K41" s="1"/>
    </row>
    <row r="42" spans="2:11" ht="12.75" customHeight="1">
      <c r="B42" s="1"/>
      <c r="C42" s="1"/>
      <c r="D42" s="3"/>
      <c r="E42" s="3"/>
      <c r="F42" s="3"/>
      <c r="G42" s="3"/>
      <c r="H42" s="3"/>
      <c r="I42" s="3"/>
      <c r="J42" s="1"/>
      <c r="K42" s="1"/>
    </row>
    <row r="43" spans="2:11" ht="12.75" customHeight="1">
      <c r="B43" s="1"/>
      <c r="C43" s="1"/>
      <c r="D43" s="3"/>
      <c r="E43" s="3"/>
      <c r="F43" s="3"/>
      <c r="G43" s="3"/>
      <c r="H43" s="3"/>
      <c r="I43" s="3"/>
      <c r="J43" s="1"/>
      <c r="K43" s="1"/>
    </row>
    <row r="44" spans="2:11" ht="12.75" customHeight="1">
      <c r="B44" s="1"/>
      <c r="C44" s="1"/>
      <c r="D44" s="3"/>
      <c r="E44" s="3"/>
      <c r="F44" s="3"/>
      <c r="G44" s="3"/>
      <c r="H44" s="3"/>
      <c r="I44" s="3"/>
      <c r="J44" s="1"/>
      <c r="K44" s="1"/>
    </row>
    <row r="45" spans="2:11" ht="12.75" customHeight="1">
      <c r="B45" s="1"/>
      <c r="C45" s="1"/>
      <c r="D45" s="3"/>
      <c r="E45" s="3"/>
      <c r="F45" s="3"/>
      <c r="G45" s="3"/>
      <c r="H45" s="3"/>
      <c r="I45" s="3"/>
      <c r="J45" s="1"/>
      <c r="K45" s="1"/>
    </row>
    <row r="46" spans="2:11" ht="12.75" customHeight="1">
      <c r="B46" s="1"/>
      <c r="C46" s="1"/>
      <c r="D46" s="3"/>
      <c r="E46" s="3"/>
      <c r="F46" s="3"/>
      <c r="G46" s="3"/>
      <c r="H46" s="3"/>
      <c r="I46" s="3"/>
      <c r="J46" s="1"/>
      <c r="K46" s="1"/>
    </row>
    <row r="47" spans="2:11" ht="12.75" customHeight="1">
      <c r="B47" s="1"/>
      <c r="C47" s="1"/>
      <c r="D47" s="3"/>
      <c r="E47" s="3"/>
      <c r="F47" s="3"/>
      <c r="G47" s="3"/>
      <c r="H47" s="3"/>
      <c r="I47" s="3"/>
      <c r="J47" s="1"/>
      <c r="K47" s="1"/>
    </row>
    <row r="48" spans="2:11" ht="12.75" customHeight="1">
      <c r="B48" s="1"/>
      <c r="C48" s="1"/>
      <c r="D48" s="3"/>
      <c r="E48" s="3"/>
      <c r="F48" s="3"/>
      <c r="G48" s="3"/>
      <c r="H48" s="3"/>
      <c r="I48" s="3"/>
      <c r="J48" s="1"/>
      <c r="K48" s="1"/>
    </row>
    <row r="49" spans="2:11" ht="12.75" customHeight="1">
      <c r="B49" s="1"/>
      <c r="C49" s="1"/>
      <c r="D49" s="3"/>
      <c r="E49" s="3"/>
      <c r="F49" s="3"/>
      <c r="G49" s="3"/>
      <c r="H49" s="3"/>
      <c r="I49" s="3"/>
      <c r="J49" s="1"/>
      <c r="K49" s="1"/>
    </row>
    <row r="50" spans="2:11" ht="12.75" customHeight="1">
      <c r="B50" s="1"/>
      <c r="C50" s="1"/>
      <c r="D50" s="3"/>
      <c r="E50" s="3"/>
      <c r="F50" s="3"/>
      <c r="G50" s="3"/>
      <c r="H50" s="3"/>
      <c r="I50" s="3"/>
      <c r="J50" s="1"/>
      <c r="K50" s="1"/>
    </row>
    <row r="51" spans="2:11" ht="12.75" customHeight="1">
      <c r="B51" s="1"/>
      <c r="C51" s="1"/>
      <c r="D51" s="3"/>
      <c r="E51" s="3"/>
      <c r="F51" s="3"/>
      <c r="G51" s="3"/>
      <c r="H51" s="3"/>
      <c r="I51" s="3"/>
      <c r="J51" s="1"/>
      <c r="K51" s="1"/>
    </row>
    <row r="52" spans="2:11" ht="12.75" customHeight="1">
      <c r="B52" s="1"/>
      <c r="C52" s="1"/>
      <c r="D52" s="3"/>
      <c r="E52" s="3"/>
      <c r="F52" s="3"/>
      <c r="G52" s="3"/>
      <c r="H52" s="3"/>
      <c r="I52" s="3"/>
      <c r="J52" s="1"/>
      <c r="K52" s="1"/>
    </row>
    <row r="53" spans="2:11" ht="12.75" customHeight="1">
      <c r="B53" s="1"/>
      <c r="C53" s="1"/>
      <c r="D53" s="3"/>
      <c r="E53" s="3"/>
      <c r="F53" s="3"/>
      <c r="G53" s="3"/>
      <c r="H53" s="3"/>
      <c r="I53" s="3"/>
      <c r="J53" s="1"/>
      <c r="K53" s="1"/>
    </row>
    <row r="54" spans="2:11" ht="12.75" customHeight="1">
      <c r="B54" s="1"/>
      <c r="C54" s="1"/>
      <c r="D54" s="3"/>
      <c r="E54" s="3"/>
      <c r="F54" s="3"/>
      <c r="G54" s="3"/>
      <c r="H54" s="3"/>
      <c r="I54" s="3"/>
      <c r="J54" s="1"/>
      <c r="K54" s="1"/>
    </row>
    <row r="55" spans="2:11" ht="12.75" customHeight="1">
      <c r="B55" s="1"/>
      <c r="C55" s="1"/>
      <c r="D55" s="3"/>
      <c r="E55" s="3"/>
      <c r="F55" s="3"/>
      <c r="G55" s="3"/>
      <c r="H55" s="3"/>
      <c r="I55" s="3"/>
      <c r="J55" s="1"/>
      <c r="K55" s="1"/>
    </row>
    <row r="56" spans="2:11" ht="12.75" customHeight="1">
      <c r="B56" s="1"/>
      <c r="C56" s="1"/>
      <c r="D56" s="3"/>
      <c r="E56" s="3"/>
      <c r="F56" s="3"/>
      <c r="G56" s="3"/>
      <c r="H56" s="3"/>
      <c r="I56" s="3"/>
      <c r="J56" s="1"/>
      <c r="K56" s="1"/>
    </row>
    <row r="57" spans="2:11" ht="12.75" customHeight="1">
      <c r="B57" s="1"/>
      <c r="C57" s="1"/>
      <c r="D57" s="3"/>
      <c r="E57" s="3"/>
      <c r="F57" s="3"/>
      <c r="G57" s="3"/>
      <c r="H57" s="3"/>
      <c r="I57" s="3"/>
      <c r="J57" s="1"/>
      <c r="K57" s="1"/>
    </row>
    <row r="58" spans="2:11" ht="12.75" customHeight="1">
      <c r="B58" s="1"/>
      <c r="C58" s="1"/>
      <c r="D58" s="3"/>
      <c r="E58" s="3"/>
      <c r="F58" s="3"/>
      <c r="G58" s="3"/>
      <c r="H58" s="3"/>
      <c r="I58" s="3"/>
      <c r="J58" s="1"/>
      <c r="K58" s="1"/>
    </row>
    <row r="59" spans="2:11" ht="12.75" customHeight="1">
      <c r="B59" s="1"/>
      <c r="C59" s="1"/>
      <c r="D59" s="3"/>
      <c r="E59" s="3"/>
      <c r="F59" s="3"/>
      <c r="G59" s="3"/>
      <c r="H59" s="3"/>
      <c r="I59" s="3"/>
      <c r="J59" s="1"/>
      <c r="K59" s="1"/>
    </row>
    <row r="60" spans="2:11" ht="12.75" customHeight="1">
      <c r="B60" s="1"/>
      <c r="C60" s="1"/>
      <c r="D60" s="3"/>
      <c r="E60" s="3"/>
      <c r="F60" s="3"/>
      <c r="G60" s="3"/>
      <c r="H60" s="3"/>
      <c r="I60" s="3"/>
      <c r="J60" s="1"/>
      <c r="K60" s="1"/>
    </row>
    <row r="61" spans="2:11" ht="12.75" customHeight="1">
      <c r="B61" s="1"/>
      <c r="C61" s="1"/>
      <c r="D61" s="3"/>
      <c r="E61" s="3"/>
      <c r="F61" s="3"/>
      <c r="G61" s="3"/>
      <c r="H61" s="3"/>
      <c r="I61" s="3"/>
      <c r="J61" s="1"/>
      <c r="K61" s="1"/>
    </row>
    <row r="62" spans="2:11" ht="12.75" customHeight="1">
      <c r="B62" s="1"/>
      <c r="C62" s="1"/>
      <c r="D62" s="3"/>
      <c r="E62" s="3"/>
      <c r="F62" s="3"/>
      <c r="G62" s="3"/>
      <c r="H62" s="3"/>
      <c r="I62" s="3"/>
      <c r="J62" s="1"/>
      <c r="K62" s="1"/>
    </row>
    <row r="63" spans="2:11" ht="12.75" customHeight="1">
      <c r="B63" s="1"/>
      <c r="C63" s="1"/>
      <c r="D63" s="3"/>
      <c r="E63" s="3"/>
      <c r="F63" s="3"/>
      <c r="G63" s="3"/>
      <c r="H63" s="3"/>
      <c r="I63" s="3"/>
      <c r="J63" s="1"/>
      <c r="K63" s="1"/>
    </row>
    <row r="64" spans="2:11" ht="12.75" customHeight="1">
      <c r="B64" s="1"/>
      <c r="C64" s="1"/>
      <c r="D64" s="3"/>
      <c r="E64" s="3"/>
      <c r="F64" s="3"/>
      <c r="G64" s="3"/>
      <c r="H64" s="3"/>
      <c r="I64" s="3"/>
      <c r="J64" s="1"/>
      <c r="K64" s="1"/>
    </row>
    <row r="65" spans="2:11" ht="12.75" customHeight="1">
      <c r="B65" s="1"/>
      <c r="C65" s="1"/>
      <c r="D65" s="3"/>
      <c r="E65" s="3"/>
      <c r="F65" s="3"/>
      <c r="G65" s="3"/>
      <c r="H65" s="3"/>
      <c r="I65" s="3"/>
      <c r="J65" s="1"/>
      <c r="K65" s="1"/>
    </row>
    <row r="66" spans="2:11" ht="12.75" customHeight="1">
      <c r="B66" s="1"/>
      <c r="C66" s="1"/>
      <c r="D66" s="3"/>
      <c r="E66" s="3"/>
      <c r="F66" s="3"/>
      <c r="G66" s="3"/>
      <c r="H66" s="3"/>
      <c r="I66" s="3"/>
      <c r="J66" s="1"/>
      <c r="K66" s="1"/>
    </row>
    <row r="67" spans="2:11" ht="12.75" customHeight="1">
      <c r="B67" s="1"/>
      <c r="C67" s="1"/>
      <c r="D67" s="3"/>
      <c r="E67" s="3"/>
      <c r="F67" s="3"/>
      <c r="G67" s="3"/>
      <c r="H67" s="3"/>
      <c r="I67" s="3"/>
      <c r="J67" s="1"/>
      <c r="K67" s="1"/>
    </row>
    <row r="68" spans="2:11" ht="12.75" customHeight="1">
      <c r="B68" s="1"/>
      <c r="C68" s="1"/>
      <c r="D68" s="3"/>
      <c r="E68" s="3"/>
      <c r="F68" s="3"/>
      <c r="G68" s="3"/>
      <c r="H68" s="3"/>
      <c r="I68" s="3"/>
      <c r="J68" s="1"/>
      <c r="K68" s="1"/>
    </row>
    <row r="69" spans="2:11" ht="12.75" customHeight="1">
      <c r="B69" s="1"/>
      <c r="C69" s="1"/>
      <c r="D69" s="3"/>
      <c r="E69" s="3"/>
      <c r="F69" s="3"/>
      <c r="G69" s="3"/>
      <c r="H69" s="3"/>
      <c r="I69" s="3"/>
      <c r="J69" s="1"/>
      <c r="K69" s="1"/>
    </row>
    <row r="70" spans="2:11" ht="12.75" customHeight="1">
      <c r="B70" s="1"/>
      <c r="C70" s="1"/>
      <c r="D70" s="3"/>
      <c r="E70" s="3"/>
      <c r="F70" s="3"/>
      <c r="G70" s="3"/>
      <c r="H70" s="3"/>
      <c r="I70" s="3"/>
      <c r="J70" s="1"/>
      <c r="K70" s="1"/>
    </row>
    <row r="71" spans="2:11" ht="12.75" customHeight="1">
      <c r="B71" s="1"/>
      <c r="C71" s="1"/>
      <c r="D71" s="3"/>
      <c r="E71" s="3"/>
      <c r="F71" s="3"/>
      <c r="G71" s="3"/>
      <c r="H71" s="3"/>
      <c r="I71" s="3"/>
      <c r="J71" s="1"/>
      <c r="K71" s="1"/>
    </row>
    <row r="72" spans="2:11" ht="12.75" customHeight="1">
      <c r="B72" s="1"/>
      <c r="C72" s="1"/>
      <c r="D72" s="3"/>
      <c r="E72" s="3"/>
      <c r="F72" s="3"/>
      <c r="G72" s="3"/>
      <c r="H72" s="3"/>
      <c r="I72" s="3"/>
      <c r="J72" s="1"/>
      <c r="K72" s="1"/>
    </row>
    <row r="73" spans="2:11" ht="12.75" customHeight="1">
      <c r="B73" s="1"/>
      <c r="C73" s="1"/>
      <c r="D73" s="3"/>
      <c r="E73" s="3"/>
      <c r="F73" s="3"/>
      <c r="G73" s="3"/>
      <c r="H73" s="3"/>
      <c r="I73" s="3"/>
      <c r="J73" s="1"/>
      <c r="K73" s="1"/>
    </row>
    <row r="74" spans="2:11" ht="12.75" customHeight="1">
      <c r="B74" s="1"/>
      <c r="C74" s="1"/>
      <c r="D74" s="3"/>
      <c r="E74" s="3"/>
      <c r="F74" s="3"/>
      <c r="G74" s="3"/>
      <c r="H74" s="3"/>
      <c r="I74" s="3"/>
      <c r="J74" s="1"/>
      <c r="K74" s="1"/>
    </row>
    <row r="75" spans="2:11" ht="12.75" customHeight="1">
      <c r="B75" s="1"/>
      <c r="C75" s="1"/>
      <c r="D75" s="3"/>
      <c r="E75" s="3"/>
      <c r="F75" s="3"/>
      <c r="G75" s="3"/>
      <c r="H75" s="3"/>
      <c r="I75" s="3"/>
      <c r="J75" s="1"/>
      <c r="K75" s="1"/>
    </row>
    <row r="76" spans="2:11" ht="12.75" customHeight="1">
      <c r="B76" s="1"/>
      <c r="C76" s="1"/>
      <c r="D76" s="3"/>
      <c r="E76" s="3"/>
      <c r="F76" s="3"/>
      <c r="G76" s="3"/>
      <c r="H76" s="3"/>
      <c r="I76" s="3"/>
      <c r="J76" s="1"/>
      <c r="K76" s="1"/>
    </row>
    <row r="77" spans="2:11" ht="12.75" customHeight="1">
      <c r="B77" s="1"/>
      <c r="C77" s="1"/>
      <c r="D77" s="3"/>
      <c r="E77" s="3"/>
      <c r="F77" s="3"/>
      <c r="G77" s="3"/>
      <c r="H77" s="3"/>
      <c r="I77" s="3"/>
      <c r="J77" s="1"/>
      <c r="K77" s="1"/>
    </row>
    <row r="78" spans="2:11" ht="12.75" customHeight="1">
      <c r="B78" s="1"/>
      <c r="C78" s="1"/>
      <c r="D78" s="3"/>
      <c r="E78" s="3"/>
      <c r="F78" s="3"/>
      <c r="G78" s="3"/>
      <c r="H78" s="3"/>
      <c r="I78" s="3"/>
      <c r="J78" s="1"/>
      <c r="K78" s="1"/>
    </row>
    <row r="79" spans="2:11" ht="12.75" customHeight="1">
      <c r="B79" s="1"/>
      <c r="C79" s="1"/>
      <c r="D79" s="3"/>
      <c r="E79" s="3"/>
      <c r="F79" s="3"/>
      <c r="G79" s="3"/>
      <c r="H79" s="3"/>
      <c r="I79" s="3"/>
      <c r="J79" s="1"/>
      <c r="K79" s="1"/>
    </row>
    <row r="80" spans="2:11" ht="12.75" customHeight="1">
      <c r="B80" s="1"/>
      <c r="C80" s="1"/>
      <c r="D80" s="3"/>
      <c r="E80" s="3"/>
      <c r="F80" s="3"/>
      <c r="G80" s="3"/>
      <c r="H80" s="3"/>
      <c r="I80" s="3"/>
      <c r="J80" s="1"/>
      <c r="K80" s="1"/>
    </row>
    <row r="81" spans="2:11" ht="12.75" customHeight="1">
      <c r="B81" s="1"/>
      <c r="C81" s="1"/>
      <c r="D81" s="3"/>
      <c r="E81" s="3"/>
      <c r="F81" s="3"/>
      <c r="G81" s="3"/>
      <c r="H81" s="3"/>
      <c r="I81" s="3"/>
      <c r="J81" s="1"/>
      <c r="K81" s="1"/>
    </row>
    <row r="82" spans="2:11" ht="12.75" customHeight="1">
      <c r="B82" s="1"/>
      <c r="C82" s="1"/>
      <c r="D82" s="3"/>
      <c r="E82" s="3"/>
      <c r="F82" s="3"/>
      <c r="G82" s="3"/>
      <c r="H82" s="3"/>
      <c r="I82" s="3"/>
      <c r="J82" s="1"/>
      <c r="K82" s="1"/>
    </row>
    <row r="83" spans="2:11" ht="12.75" customHeight="1">
      <c r="B83" s="1"/>
      <c r="C83" s="1"/>
      <c r="D83" s="3"/>
      <c r="E83" s="3"/>
      <c r="F83" s="3"/>
      <c r="G83" s="3"/>
      <c r="H83" s="3"/>
      <c r="I83" s="3"/>
      <c r="J83" s="1"/>
      <c r="K83" s="1"/>
    </row>
    <row r="84" spans="2:11" ht="12.75" customHeight="1">
      <c r="B84" s="1"/>
      <c r="C84" s="1"/>
      <c r="D84" s="3"/>
      <c r="E84" s="3"/>
      <c r="F84" s="3"/>
      <c r="G84" s="3"/>
      <c r="H84" s="3"/>
      <c r="I84" s="3"/>
      <c r="J84" s="1"/>
      <c r="K84" s="1"/>
    </row>
    <row r="85" spans="2:11" ht="12.75" customHeight="1">
      <c r="B85" s="1"/>
      <c r="C85" s="1"/>
      <c r="D85" s="3"/>
      <c r="E85" s="3"/>
      <c r="F85" s="3"/>
      <c r="G85" s="3"/>
      <c r="H85" s="3"/>
      <c r="I85" s="3"/>
      <c r="J85" s="1"/>
      <c r="K85" s="1"/>
    </row>
    <row r="86" spans="2:11" ht="12.75" customHeight="1">
      <c r="B86" s="1"/>
      <c r="C86" s="1"/>
      <c r="D86" s="3"/>
      <c r="E86" s="3"/>
      <c r="F86" s="3"/>
      <c r="G86" s="3"/>
      <c r="H86" s="3"/>
      <c r="I86" s="3"/>
      <c r="J86" s="1"/>
      <c r="K86" s="1"/>
    </row>
    <row r="87" spans="2:11" ht="12.75" customHeight="1">
      <c r="B87" s="1"/>
      <c r="C87" s="1"/>
      <c r="D87" s="3"/>
      <c r="E87" s="3"/>
      <c r="F87" s="3"/>
      <c r="G87" s="3"/>
      <c r="H87" s="3"/>
      <c r="I87" s="3"/>
      <c r="J87" s="1"/>
      <c r="K87" s="1"/>
    </row>
    <row r="88" spans="2:11" ht="12.75" customHeight="1">
      <c r="B88" s="1"/>
      <c r="C88" s="1"/>
      <c r="D88" s="3"/>
      <c r="E88" s="3"/>
      <c r="F88" s="3"/>
      <c r="G88" s="3"/>
      <c r="H88" s="3"/>
      <c r="I88" s="3"/>
      <c r="J88" s="1"/>
      <c r="K88" s="1"/>
    </row>
    <row r="89" spans="2:11" ht="12.75" customHeight="1">
      <c r="B89" s="1"/>
      <c r="C89" s="1"/>
      <c r="D89" s="3"/>
      <c r="E89" s="3"/>
      <c r="F89" s="3"/>
      <c r="G89" s="3"/>
      <c r="H89" s="3"/>
      <c r="I89" s="3"/>
      <c r="J89" s="1"/>
      <c r="K89" s="1"/>
    </row>
    <row r="90" spans="2:11" ht="12.75" customHeight="1">
      <c r="B90" s="1"/>
      <c r="C90" s="1"/>
      <c r="D90" s="3"/>
      <c r="E90" s="3"/>
      <c r="F90" s="3"/>
      <c r="G90" s="3"/>
      <c r="H90" s="3"/>
      <c r="I90" s="3"/>
      <c r="J90" s="1"/>
      <c r="K90" s="1"/>
    </row>
    <row r="91" spans="2:11" ht="12.75" customHeight="1">
      <c r="B91" s="1"/>
      <c r="C91" s="1"/>
      <c r="D91" s="3"/>
      <c r="E91" s="3"/>
      <c r="F91" s="3"/>
      <c r="G91" s="3"/>
      <c r="H91" s="3"/>
      <c r="I91" s="3"/>
      <c r="J91" s="1"/>
      <c r="K91" s="1"/>
    </row>
    <row r="92" spans="2:11" ht="12.75" customHeight="1">
      <c r="B92" s="1"/>
      <c r="C92" s="1"/>
      <c r="D92" s="3"/>
      <c r="E92" s="3"/>
      <c r="F92" s="3"/>
      <c r="G92" s="3"/>
      <c r="H92" s="3"/>
      <c r="I92" s="3"/>
      <c r="J92" s="1"/>
      <c r="K92" s="1"/>
    </row>
    <row r="93" spans="2:11" ht="12.75" customHeight="1">
      <c r="B93" s="1"/>
      <c r="C93" s="1"/>
      <c r="D93" s="3"/>
      <c r="E93" s="3"/>
      <c r="F93" s="3"/>
      <c r="G93" s="3"/>
      <c r="H93" s="3"/>
      <c r="I93" s="3"/>
      <c r="J93" s="1"/>
      <c r="K93" s="1"/>
    </row>
    <row r="94" spans="2:11" ht="12.75" customHeight="1">
      <c r="B94" s="1"/>
      <c r="C94" s="1"/>
      <c r="D94" s="3"/>
      <c r="E94" s="3"/>
      <c r="F94" s="3"/>
      <c r="G94" s="3"/>
      <c r="H94" s="3"/>
      <c r="I94" s="3"/>
      <c r="J94" s="1"/>
      <c r="K94" s="1"/>
    </row>
    <row r="95" spans="2:11" ht="12.75" customHeight="1">
      <c r="B95" s="1"/>
      <c r="C95" s="1"/>
      <c r="D95" s="3"/>
      <c r="E95" s="3"/>
      <c r="F95" s="3"/>
      <c r="G95" s="3"/>
      <c r="H95" s="3"/>
      <c r="I95" s="3"/>
      <c r="J95" s="1"/>
      <c r="K95" s="1"/>
    </row>
    <row r="96" spans="2:11" ht="12.75" customHeight="1">
      <c r="B96" s="1"/>
      <c r="C96" s="1"/>
      <c r="D96" s="3"/>
      <c r="E96" s="3"/>
      <c r="F96" s="3"/>
      <c r="G96" s="3"/>
      <c r="H96" s="3"/>
      <c r="I96" s="3"/>
      <c r="J96" s="1"/>
      <c r="K96" s="1"/>
    </row>
    <row r="97" spans="2:11" ht="12.75" customHeight="1">
      <c r="B97" s="1"/>
      <c r="C97" s="1"/>
      <c r="D97" s="3"/>
      <c r="E97" s="3"/>
      <c r="F97" s="3"/>
      <c r="G97" s="3"/>
      <c r="H97" s="3"/>
      <c r="I97" s="3"/>
      <c r="J97" s="1"/>
      <c r="K97" s="1"/>
    </row>
    <row r="98" spans="2:11" ht="12.75" customHeight="1">
      <c r="B98" s="1"/>
      <c r="C98" s="1"/>
      <c r="D98" s="3"/>
      <c r="E98" s="3"/>
      <c r="F98" s="3"/>
      <c r="G98" s="3"/>
      <c r="H98" s="3"/>
      <c r="I98" s="3"/>
      <c r="J98" s="1"/>
      <c r="K98" s="1"/>
    </row>
    <row r="99" spans="2:11" ht="12.75" customHeight="1">
      <c r="B99" s="1"/>
      <c r="C99" s="1"/>
      <c r="D99" s="3"/>
      <c r="E99" s="3"/>
      <c r="F99" s="3"/>
      <c r="G99" s="3"/>
      <c r="H99" s="3"/>
      <c r="I99" s="3"/>
      <c r="J99" s="1"/>
      <c r="K99" s="1"/>
    </row>
    <row r="100" spans="2:11" ht="12.75" customHeight="1">
      <c r="B100" s="1"/>
      <c r="C100" s="1"/>
      <c r="D100" s="3"/>
      <c r="E100" s="3"/>
      <c r="F100" s="3"/>
      <c r="G100" s="3"/>
      <c r="H100" s="3"/>
      <c r="I100" s="3"/>
      <c r="J100" s="1"/>
      <c r="K100" s="1"/>
    </row>
    <row r="101" spans="2:11" ht="12.75" customHeight="1">
      <c r="B101" s="1"/>
      <c r="C101" s="1"/>
      <c r="D101" s="3"/>
      <c r="E101" s="3"/>
      <c r="F101" s="3"/>
      <c r="G101" s="3"/>
      <c r="H101" s="3"/>
      <c r="I101" s="3"/>
      <c r="J101" s="1"/>
      <c r="K101" s="1"/>
    </row>
    <row r="102" spans="2:11" ht="12.75" customHeight="1">
      <c r="B102" s="1"/>
      <c r="C102" s="1"/>
      <c r="D102" s="3"/>
      <c r="E102" s="3"/>
      <c r="F102" s="3"/>
      <c r="G102" s="3"/>
      <c r="H102" s="3"/>
      <c r="I102" s="3"/>
      <c r="J102" s="1"/>
      <c r="K102" s="1"/>
    </row>
    <row r="103" spans="2:11" ht="12.75" customHeight="1">
      <c r="B103" s="1"/>
      <c r="C103" s="1"/>
      <c r="D103" s="3"/>
      <c r="E103" s="3"/>
      <c r="F103" s="3"/>
      <c r="G103" s="3"/>
      <c r="H103" s="3"/>
      <c r="I103" s="3"/>
      <c r="J103" s="1"/>
      <c r="K103" s="1"/>
    </row>
    <row r="104" spans="2:11" ht="12.75" customHeight="1">
      <c r="B104" s="1"/>
      <c r="C104" s="1"/>
      <c r="D104" s="3"/>
      <c r="E104" s="3"/>
      <c r="F104" s="3"/>
      <c r="G104" s="3"/>
      <c r="H104" s="3"/>
      <c r="I104" s="3"/>
      <c r="J104" s="1"/>
      <c r="K104" s="1"/>
    </row>
    <row r="105" spans="2:11" ht="12.75" customHeight="1">
      <c r="B105" s="1"/>
      <c r="C105" s="1"/>
      <c r="D105" s="3"/>
      <c r="E105" s="3"/>
      <c r="F105" s="3"/>
      <c r="G105" s="3"/>
      <c r="H105" s="3"/>
      <c r="I105" s="3"/>
      <c r="J105" s="1"/>
      <c r="K105" s="1"/>
    </row>
    <row r="106" spans="2:11" ht="12.75" customHeight="1">
      <c r="B106" s="1"/>
      <c r="C106" s="1"/>
      <c r="D106" s="3"/>
      <c r="E106" s="3"/>
      <c r="F106" s="3"/>
      <c r="G106" s="3"/>
      <c r="H106" s="3"/>
      <c r="I106" s="3"/>
      <c r="J106" s="1"/>
      <c r="K106" s="1"/>
    </row>
    <row r="107" spans="2:11" ht="12.75" customHeight="1">
      <c r="B107" s="1"/>
      <c r="C107" s="1"/>
      <c r="D107" s="3"/>
      <c r="E107" s="3"/>
      <c r="F107" s="3"/>
      <c r="G107" s="3"/>
      <c r="H107" s="3"/>
      <c r="I107" s="3"/>
      <c r="J107" s="1"/>
      <c r="K107" s="1"/>
    </row>
    <row r="108" spans="2:11" ht="12.75" customHeight="1">
      <c r="B108" s="1"/>
      <c r="C108" s="1"/>
      <c r="D108" s="3"/>
      <c r="E108" s="3"/>
      <c r="F108" s="3"/>
      <c r="G108" s="3"/>
      <c r="H108" s="3"/>
      <c r="I108" s="3"/>
      <c r="J108" s="1"/>
      <c r="K108" s="1"/>
    </row>
    <row r="109" spans="2:11" ht="12.75" customHeight="1">
      <c r="B109" s="1"/>
      <c r="C109" s="1"/>
      <c r="D109" s="3"/>
      <c r="E109" s="3"/>
      <c r="F109" s="3"/>
      <c r="G109" s="3"/>
      <c r="H109" s="3"/>
      <c r="I109" s="3"/>
      <c r="J109" s="1"/>
      <c r="K109" s="1"/>
    </row>
    <row r="110" spans="2:11" ht="12.75" customHeight="1">
      <c r="B110" s="1"/>
      <c r="C110" s="1"/>
      <c r="D110" s="3"/>
      <c r="E110" s="3"/>
      <c r="F110" s="3"/>
      <c r="G110" s="3"/>
      <c r="H110" s="3"/>
      <c r="I110" s="3"/>
      <c r="J110" s="1"/>
      <c r="K110" s="1"/>
    </row>
    <row r="111" spans="2:11" ht="12.75" customHeight="1">
      <c r="B111" s="1"/>
      <c r="C111" s="1"/>
      <c r="D111" s="3"/>
      <c r="E111" s="3"/>
      <c r="F111" s="3"/>
      <c r="G111" s="3"/>
      <c r="H111" s="3"/>
      <c r="I111" s="3"/>
      <c r="J111" s="1"/>
      <c r="K111" s="1"/>
    </row>
    <row r="112" spans="2:11" ht="12.75" customHeight="1">
      <c r="B112" s="1"/>
      <c r="C112" s="1"/>
      <c r="D112" s="3"/>
      <c r="E112" s="3"/>
      <c r="F112" s="3"/>
      <c r="G112" s="3"/>
      <c r="H112" s="3"/>
      <c r="I112" s="3"/>
      <c r="J112" s="1"/>
      <c r="K112" s="1"/>
    </row>
    <row r="113" spans="2:11" ht="12.75" customHeight="1">
      <c r="B113" s="1"/>
      <c r="C113" s="1"/>
      <c r="D113" s="3"/>
      <c r="E113" s="3"/>
      <c r="F113" s="3"/>
      <c r="G113" s="3"/>
      <c r="H113" s="3"/>
      <c r="I113" s="3"/>
      <c r="J113" s="1"/>
      <c r="K113" s="1"/>
    </row>
    <row r="114" spans="2:11" ht="12.75" customHeight="1">
      <c r="B114" s="1"/>
      <c r="C114" s="1"/>
      <c r="D114" s="3"/>
      <c r="E114" s="3"/>
      <c r="F114" s="3"/>
      <c r="G114" s="3"/>
      <c r="H114" s="3"/>
      <c r="I114" s="3"/>
      <c r="J114" s="1"/>
      <c r="K114" s="1"/>
    </row>
    <row r="115" spans="2:11" ht="12.75" customHeight="1">
      <c r="B115" s="1"/>
      <c r="C115" s="1"/>
      <c r="J115" s="1"/>
      <c r="K115" s="1"/>
    </row>
    <row r="116" spans="2:11" ht="12.75" customHeight="1">
      <c r="B116" s="1"/>
      <c r="C116" s="1"/>
      <c r="J116" s="1"/>
      <c r="K116" s="1"/>
    </row>
    <row r="117" spans="2:11" ht="12.75" customHeight="1">
      <c r="B117" s="1"/>
      <c r="C117" s="1"/>
      <c r="J117" s="1"/>
      <c r="K117" s="1"/>
    </row>
    <row r="118" spans="2:11" ht="12.75" customHeight="1">
      <c r="B118" s="1"/>
      <c r="C118" s="1"/>
      <c r="J118" s="1"/>
      <c r="K118" s="1"/>
    </row>
    <row r="119" spans="2:11" ht="12.75" customHeight="1">
      <c r="B119" s="1"/>
      <c r="C119" s="1"/>
      <c r="J119" s="1"/>
      <c r="K119" s="1"/>
    </row>
    <row r="120" spans="2:11" ht="12.75" customHeight="1">
      <c r="B120" s="1"/>
      <c r="C120" s="1"/>
      <c r="J120" s="1"/>
      <c r="K120" s="1"/>
    </row>
    <row r="121" spans="2:11" ht="12.75" customHeight="1">
      <c r="B121" s="1"/>
      <c r="C121" s="1"/>
      <c r="J121" s="1"/>
      <c r="K121" s="1"/>
    </row>
    <row r="122" spans="2:11" ht="12.75" customHeight="1">
      <c r="B122" s="1"/>
      <c r="C122" s="1"/>
      <c r="J122" s="1"/>
      <c r="K122" s="1"/>
    </row>
    <row r="123" spans="2:11" ht="12.75" customHeight="1">
      <c r="B123" s="1"/>
      <c r="C123" s="1"/>
      <c r="J123" s="1"/>
      <c r="K123" s="1"/>
    </row>
    <row r="124" spans="2:11" ht="12.75" customHeight="1">
      <c r="B124" s="1"/>
      <c r="C124" s="1"/>
      <c r="J124" s="1"/>
      <c r="K124" s="1"/>
    </row>
    <row r="125" spans="2:11" ht="12.75" customHeight="1">
      <c r="B125" s="1"/>
      <c r="C125" s="1"/>
      <c r="J125" s="1"/>
      <c r="K125" s="1"/>
    </row>
    <row r="126" spans="2:11" ht="12.75" customHeight="1">
      <c r="B126" s="1"/>
      <c r="C126" s="1"/>
      <c r="J126" s="1"/>
      <c r="K126" s="1"/>
    </row>
    <row r="127" spans="2:11" ht="12.75" customHeight="1">
      <c r="B127" s="1"/>
      <c r="C127" s="1"/>
      <c r="J127" s="1"/>
      <c r="K127" s="1"/>
    </row>
    <row r="128" spans="2:11" ht="12.75" customHeight="1">
      <c r="B128" s="1"/>
      <c r="C128" s="1"/>
      <c r="J128" s="1"/>
      <c r="K128" s="1"/>
    </row>
    <row r="129" spans="2:11" ht="12.75" customHeight="1">
      <c r="B129" s="1"/>
      <c r="C129" s="1"/>
      <c r="J129" s="1"/>
      <c r="K129" s="1"/>
    </row>
    <row r="130" spans="2:11" ht="12.75" customHeight="1">
      <c r="B130" s="1"/>
      <c r="C130" s="1"/>
      <c r="J130" s="1"/>
      <c r="K130" s="1"/>
    </row>
    <row r="131" spans="2:11" ht="12.75" customHeight="1">
      <c r="B131" s="1"/>
      <c r="C131" s="1"/>
      <c r="J131" s="1"/>
      <c r="K131" s="1"/>
    </row>
    <row r="132" spans="2:11" ht="12.75" customHeight="1">
      <c r="B132" s="1"/>
      <c r="C132" s="1"/>
      <c r="J132" s="1"/>
      <c r="K132" s="1"/>
    </row>
    <row r="133" spans="2:11" ht="12.75" customHeight="1">
      <c r="B133" s="1"/>
      <c r="C133" s="1"/>
      <c r="J133" s="1"/>
      <c r="K133" s="1"/>
    </row>
    <row r="134" spans="2:11" ht="12.75" customHeight="1">
      <c r="B134" s="1"/>
      <c r="C134" s="1"/>
      <c r="J134" s="1"/>
      <c r="K134" s="1"/>
    </row>
    <row r="135" spans="2:11" ht="12.75" customHeight="1">
      <c r="B135" s="1"/>
      <c r="C135" s="1"/>
      <c r="J135" s="1"/>
      <c r="K135" s="1"/>
    </row>
    <row r="136" spans="2:11" ht="12.75" customHeight="1">
      <c r="B136" s="1"/>
      <c r="C136" s="1"/>
      <c r="J136" s="1"/>
      <c r="K136" s="1"/>
    </row>
    <row r="137" spans="2:11" ht="12.75" customHeight="1">
      <c r="B137" s="1"/>
      <c r="C137" s="1"/>
      <c r="J137" s="1"/>
      <c r="K137" s="1"/>
    </row>
    <row r="138" spans="2:11" ht="12.75" customHeight="1">
      <c r="B138" s="1"/>
      <c r="C138" s="1"/>
      <c r="J138" s="1"/>
      <c r="K138" s="1"/>
    </row>
    <row r="139" spans="2:11" ht="12.75" customHeight="1">
      <c r="B139" s="1"/>
      <c r="C139" s="1"/>
      <c r="J139" s="1"/>
      <c r="K139" s="1"/>
    </row>
    <row r="140" spans="2:11" ht="12.75" customHeight="1">
      <c r="B140" s="1"/>
      <c r="C140" s="1"/>
      <c r="J140" s="1"/>
      <c r="K140" s="1"/>
    </row>
    <row r="141" spans="2:11" ht="12.75" customHeight="1">
      <c r="B141" s="1"/>
      <c r="C141" s="1"/>
      <c r="J141" s="1"/>
      <c r="K141" s="1"/>
    </row>
    <row r="142" spans="2:11" ht="12.75" customHeight="1">
      <c r="B142" s="1"/>
      <c r="C142" s="1"/>
      <c r="J142" s="1"/>
      <c r="K142" s="1"/>
    </row>
    <row r="143" spans="2:11" ht="12.75" customHeight="1">
      <c r="B143" s="1"/>
      <c r="C143" s="1"/>
      <c r="J143" s="1"/>
      <c r="K143" s="1"/>
    </row>
    <row r="144" spans="2:11" ht="12.75" customHeight="1">
      <c r="B144" s="1"/>
      <c r="C144" s="1"/>
      <c r="J144" s="1"/>
      <c r="K144" s="1"/>
    </row>
    <row r="145" spans="2:11" ht="12.75" customHeight="1">
      <c r="B145" s="1"/>
      <c r="C145" s="1"/>
      <c r="J145" s="1"/>
      <c r="K145" s="1"/>
    </row>
    <row r="146" spans="2:11" ht="12.75" customHeight="1">
      <c r="B146" s="1"/>
      <c r="C146" s="1"/>
      <c r="J146" s="1"/>
      <c r="K146" s="1"/>
    </row>
    <row r="147" spans="2:11" ht="12.75" customHeight="1">
      <c r="B147" s="1"/>
      <c r="C147" s="1"/>
      <c r="J147" s="1"/>
      <c r="K147" s="1"/>
    </row>
    <row r="148" spans="2:11" ht="12.75" customHeight="1">
      <c r="B148" s="1"/>
      <c r="C148" s="1"/>
      <c r="J148" s="1"/>
      <c r="K148" s="1"/>
    </row>
    <row r="149" spans="2:11" ht="12.75" customHeight="1">
      <c r="B149" s="1"/>
      <c r="C149" s="1"/>
      <c r="J149" s="1"/>
      <c r="K149" s="1"/>
    </row>
    <row r="150" spans="2:11" ht="12.75" customHeight="1">
      <c r="B150" s="1"/>
      <c r="C150" s="1"/>
      <c r="J150" s="1"/>
      <c r="K150" s="1"/>
    </row>
    <row r="151" spans="2:11" ht="12.75" customHeight="1">
      <c r="B151" s="1"/>
      <c r="C151" s="1"/>
      <c r="J151" s="1"/>
      <c r="K151" s="1"/>
    </row>
    <row r="152" spans="2:11" ht="12.75" customHeight="1">
      <c r="B152" s="1"/>
      <c r="C152" s="1"/>
      <c r="J152" s="1"/>
      <c r="K152" s="1"/>
    </row>
    <row r="153" spans="2:11" ht="12.75" customHeight="1">
      <c r="B153" s="1"/>
      <c r="C153" s="1"/>
      <c r="J153" s="1"/>
      <c r="K153" s="1"/>
    </row>
    <row r="154" spans="2:11" ht="12.75" customHeight="1">
      <c r="B154" s="1"/>
      <c r="C154" s="1"/>
      <c r="J154" s="1"/>
      <c r="K154" s="1"/>
    </row>
    <row r="155" spans="2:11" ht="12.75" customHeight="1">
      <c r="B155" s="1"/>
      <c r="C155" s="1"/>
      <c r="J155" s="1"/>
      <c r="K155" s="1"/>
    </row>
    <row r="156" spans="2:11" ht="12.75" customHeight="1">
      <c r="B156" s="1"/>
      <c r="C156" s="1"/>
      <c r="J156" s="1"/>
      <c r="K156" s="1"/>
    </row>
    <row r="157" spans="2:11" ht="12.75" customHeight="1">
      <c r="B157" s="1"/>
      <c r="C157" s="1"/>
      <c r="J157" s="1"/>
      <c r="K157" s="1"/>
    </row>
    <row r="158" spans="2:11" ht="12.75" customHeight="1">
      <c r="B158" s="1"/>
      <c r="C158" s="1"/>
      <c r="J158" s="1"/>
      <c r="K158" s="1"/>
    </row>
    <row r="159" spans="2:11" ht="12.75" customHeight="1">
      <c r="B159" s="1"/>
      <c r="C159" s="1"/>
      <c r="J159" s="1"/>
      <c r="K159" s="1"/>
    </row>
    <row r="160" spans="2:11" ht="12.75" customHeight="1">
      <c r="B160" s="1"/>
      <c r="C160" s="1"/>
      <c r="J160" s="1"/>
      <c r="K160" s="1"/>
    </row>
    <row r="161" spans="2:11" ht="12.75" customHeight="1">
      <c r="B161" s="1"/>
      <c r="C161" s="1"/>
      <c r="J161" s="1"/>
      <c r="K161" s="1"/>
    </row>
    <row r="162" spans="2:11" ht="12.75" customHeight="1">
      <c r="B162" s="1"/>
      <c r="C162" s="1"/>
      <c r="J162" s="1"/>
      <c r="K162" s="1"/>
    </row>
    <row r="163" spans="2:11" ht="12.75" customHeight="1">
      <c r="B163" s="1"/>
      <c r="C163" s="1"/>
      <c r="J163" s="1"/>
      <c r="K163" s="1"/>
    </row>
    <row r="164" spans="2:11" ht="12.75" customHeight="1">
      <c r="B164" s="1"/>
      <c r="C164" s="1"/>
      <c r="J164" s="1"/>
      <c r="K164" s="1"/>
    </row>
    <row r="165" spans="2:11" ht="12.75" customHeight="1">
      <c r="B165" s="1"/>
      <c r="C165" s="1"/>
      <c r="J165" s="1"/>
      <c r="K165" s="1"/>
    </row>
    <row r="166" spans="2:11" ht="12.75" customHeight="1">
      <c r="B166" s="1"/>
      <c r="C166" s="1"/>
      <c r="J166" s="1"/>
      <c r="K166" s="1"/>
    </row>
    <row r="167" spans="2:11" ht="12.75" customHeight="1">
      <c r="B167" s="1"/>
      <c r="C167" s="1"/>
      <c r="J167" s="1"/>
      <c r="K167" s="1"/>
    </row>
    <row r="168" spans="2:11" ht="12.75" customHeight="1">
      <c r="B168" s="1"/>
      <c r="C168" s="1"/>
      <c r="J168" s="1"/>
      <c r="K168" s="1"/>
    </row>
    <row r="169" spans="2:11" ht="12.75" customHeight="1">
      <c r="B169" s="1"/>
      <c r="C169" s="1"/>
      <c r="J169" s="1"/>
      <c r="K169" s="1"/>
    </row>
    <row r="170" spans="2:11" ht="12.75" customHeight="1">
      <c r="B170" s="1"/>
      <c r="C170" s="1"/>
      <c r="J170" s="1"/>
      <c r="K170" s="1"/>
    </row>
    <row r="171" spans="2:11" ht="12.75" customHeight="1">
      <c r="B171" s="1"/>
      <c r="C171" s="1"/>
      <c r="J171" s="1"/>
      <c r="K171" s="1"/>
    </row>
    <row r="172" spans="2:11" ht="12.75" customHeight="1">
      <c r="B172" s="1"/>
      <c r="C172" s="1"/>
      <c r="J172" s="1"/>
      <c r="K172" s="1"/>
    </row>
    <row r="173" spans="2:11" ht="12.75" customHeight="1">
      <c r="B173" s="1"/>
      <c r="C173" s="1"/>
      <c r="J173" s="1"/>
      <c r="K173" s="1"/>
    </row>
    <row r="174" spans="2:11" ht="12.75" customHeight="1">
      <c r="B174" s="1"/>
      <c r="C174" s="1"/>
      <c r="J174" s="1"/>
      <c r="K174" s="1"/>
    </row>
    <row r="175" spans="2:11" ht="12.75" customHeight="1">
      <c r="B175" s="1"/>
      <c r="C175" s="1"/>
      <c r="J175" s="1"/>
      <c r="K175" s="1"/>
    </row>
    <row r="176" spans="2:11" ht="12.75" customHeight="1">
      <c r="B176" s="1"/>
      <c r="C176" s="1"/>
      <c r="J176" s="1"/>
      <c r="K176" s="1"/>
    </row>
    <row r="177" spans="2:11" ht="12.75" customHeight="1">
      <c r="B177" s="1"/>
      <c r="C177" s="1"/>
      <c r="J177" s="1"/>
      <c r="K177" s="1"/>
    </row>
    <row r="178" spans="2:11" ht="12.75" customHeight="1">
      <c r="B178" s="1"/>
      <c r="C178" s="1"/>
      <c r="J178" s="1"/>
      <c r="K178" s="1"/>
    </row>
    <row r="179" spans="2:11" ht="12.75" customHeight="1">
      <c r="B179" s="1"/>
      <c r="C179" s="1"/>
      <c r="J179" s="1"/>
      <c r="K179" s="1"/>
    </row>
    <row r="180" spans="2:11" ht="12.75" customHeight="1">
      <c r="B180" s="1"/>
      <c r="C180" s="1"/>
      <c r="J180" s="1"/>
      <c r="K180" s="1"/>
    </row>
    <row r="181" spans="2:11" ht="12.75" customHeight="1">
      <c r="B181" s="1"/>
      <c r="C181" s="1"/>
      <c r="J181" s="1"/>
      <c r="K181" s="1"/>
    </row>
    <row r="182" spans="2:11" ht="12.75" customHeight="1">
      <c r="B182" s="1"/>
      <c r="C182" s="1"/>
      <c r="J182" s="1"/>
      <c r="K182" s="1"/>
    </row>
    <row r="183" spans="2:11" ht="12.75" customHeight="1">
      <c r="B183" s="1"/>
      <c r="C183" s="1"/>
      <c r="J183" s="1"/>
      <c r="K183" s="1"/>
    </row>
    <row r="184" spans="2:11" ht="12.75" customHeight="1">
      <c r="B184" s="1"/>
      <c r="C184" s="1"/>
      <c r="J184" s="1"/>
      <c r="K184" s="1"/>
    </row>
    <row r="185" spans="2:11" ht="12.75" customHeight="1">
      <c r="B185" s="1"/>
      <c r="C185" s="1"/>
      <c r="J185" s="1"/>
      <c r="K185" s="1"/>
    </row>
    <row r="186" spans="2:11" ht="12.75" customHeight="1">
      <c r="B186" s="1"/>
      <c r="C186" s="1"/>
      <c r="J186" s="1"/>
      <c r="K186" s="1"/>
    </row>
    <row r="187" spans="2:11" ht="12.75" customHeight="1">
      <c r="B187" s="1"/>
      <c r="C187" s="1"/>
      <c r="J187" s="1"/>
      <c r="K187" s="1"/>
    </row>
    <row r="188" spans="2:11" ht="12.75" customHeight="1">
      <c r="B188" s="1"/>
      <c r="C188" s="1"/>
      <c r="J188" s="1"/>
      <c r="K188" s="1"/>
    </row>
    <row r="189" spans="2:11" ht="12.75" customHeight="1">
      <c r="B189" s="1"/>
      <c r="C189" s="1"/>
      <c r="J189" s="1"/>
      <c r="K189" s="1"/>
    </row>
    <row r="190" spans="2:11" ht="12.75" customHeight="1">
      <c r="B190" s="1"/>
      <c r="C190" s="1"/>
      <c r="J190" s="1"/>
      <c r="K190" s="1"/>
    </row>
    <row r="191" spans="2:11" ht="12.75" customHeight="1">
      <c r="B191" s="1"/>
      <c r="C191" s="1"/>
      <c r="J191" s="1"/>
      <c r="K191" s="1"/>
    </row>
    <row r="192" spans="2:11" ht="12.75" customHeight="1">
      <c r="B192" s="1"/>
      <c r="C192" s="1"/>
      <c r="J192" s="1"/>
      <c r="K192" s="1"/>
    </row>
    <row r="193" spans="2:11" ht="12.75" customHeight="1">
      <c r="B193" s="1"/>
      <c r="C193" s="1"/>
      <c r="J193" s="1"/>
      <c r="K193" s="1"/>
    </row>
    <row r="194" spans="2:11" ht="12.75" customHeight="1">
      <c r="B194" s="1"/>
      <c r="C194" s="1"/>
      <c r="J194" s="1"/>
      <c r="K194" s="1"/>
    </row>
    <row r="195" spans="2:11" ht="12.75" customHeight="1">
      <c r="B195" s="1"/>
      <c r="C195" s="1"/>
      <c r="J195" s="1"/>
      <c r="K195" s="1"/>
    </row>
    <row r="196" spans="2:11" ht="12.75" customHeight="1">
      <c r="B196" s="1"/>
      <c r="C196" s="1"/>
      <c r="J196" s="1"/>
      <c r="K196" s="1"/>
    </row>
    <row r="197" spans="2:11" ht="12.75" customHeight="1">
      <c r="B197" s="1"/>
      <c r="C197" s="1"/>
      <c r="J197" s="1"/>
      <c r="K197" s="1"/>
    </row>
    <row r="198" spans="2:11" ht="12.75" customHeight="1">
      <c r="B198" s="1"/>
      <c r="C198" s="1"/>
      <c r="J198" s="1"/>
      <c r="K198" s="1"/>
    </row>
    <row r="199" spans="2:11" ht="12.75" customHeight="1">
      <c r="B199" s="1"/>
      <c r="C199" s="1"/>
      <c r="J199" s="1"/>
      <c r="K199" s="1"/>
    </row>
    <row r="200" spans="2:11" ht="12.75" customHeight="1">
      <c r="B200" s="1"/>
      <c r="C200" s="1"/>
      <c r="J200" s="1"/>
      <c r="K200" s="1"/>
    </row>
    <row r="201" spans="2:11" ht="12.75" customHeight="1">
      <c r="B201" s="1"/>
      <c r="C201" s="1"/>
      <c r="J201" s="1"/>
      <c r="K201" s="1"/>
    </row>
    <row r="202" spans="2:11" ht="12.75" customHeight="1">
      <c r="B202" s="1"/>
      <c r="C202" s="1"/>
      <c r="J202" s="1"/>
      <c r="K202" s="1"/>
    </row>
    <row r="203" spans="2:11" ht="12.75" customHeight="1">
      <c r="B203" s="1"/>
      <c r="C203" s="1"/>
      <c r="J203" s="1"/>
      <c r="K203" s="1"/>
    </row>
    <row r="204" spans="2:11" ht="12.75" customHeight="1">
      <c r="B204" s="1"/>
      <c r="C204" s="1"/>
      <c r="J204" s="1"/>
      <c r="K204" s="1"/>
    </row>
    <row r="205" spans="2:11" ht="12.75" customHeight="1">
      <c r="B205" s="1"/>
      <c r="C205" s="1"/>
      <c r="J205" s="1"/>
      <c r="K205" s="1"/>
    </row>
    <row r="206" spans="2:11" ht="12.75" customHeight="1">
      <c r="B206" s="1"/>
      <c r="C206" s="1"/>
      <c r="J206" s="1"/>
      <c r="K206" s="1"/>
    </row>
    <row r="207" spans="2:11" ht="12.75" customHeight="1">
      <c r="B207" s="1"/>
      <c r="C207" s="1"/>
      <c r="J207" s="1"/>
      <c r="K207" s="1"/>
    </row>
    <row r="208" spans="2:11" ht="12.75" customHeight="1">
      <c r="B208" s="1"/>
      <c r="C208" s="1"/>
      <c r="J208" s="1"/>
      <c r="K208" s="1"/>
    </row>
    <row r="209" spans="2:11" ht="12.75" customHeight="1">
      <c r="B209" s="1"/>
      <c r="C209" s="1"/>
      <c r="J209" s="1"/>
      <c r="K209" s="1"/>
    </row>
    <row r="210" spans="2:11" ht="12.75" customHeight="1">
      <c r="B210" s="1"/>
      <c r="C210" s="1"/>
      <c r="J210" s="1"/>
      <c r="K210" s="1"/>
    </row>
    <row r="211" spans="2:11" ht="12.75" customHeight="1">
      <c r="B211" s="1"/>
      <c r="C211" s="1"/>
      <c r="J211" s="1"/>
      <c r="K211" s="1"/>
    </row>
    <row r="212" spans="2:11" ht="12.75" customHeight="1">
      <c r="B212" s="1"/>
      <c r="C212" s="1"/>
      <c r="J212" s="1"/>
      <c r="K212" s="1"/>
    </row>
    <row r="213" spans="2:11" ht="12.75" customHeight="1">
      <c r="B213" s="1"/>
      <c r="C213" s="1"/>
      <c r="J213" s="1"/>
      <c r="K213" s="1"/>
    </row>
    <row r="214" spans="2:11" ht="12.75" customHeight="1">
      <c r="B214" s="1"/>
      <c r="C214" s="1"/>
      <c r="J214" s="1"/>
      <c r="K214" s="1"/>
    </row>
    <row r="215" spans="2:11" ht="12.75" customHeight="1">
      <c r="B215" s="1"/>
      <c r="C215" s="1"/>
      <c r="J215" s="1"/>
      <c r="K215" s="1"/>
    </row>
    <row r="216" spans="2:11" ht="12.75" customHeight="1">
      <c r="B216" s="1"/>
      <c r="C216" s="1"/>
      <c r="J216" s="1"/>
      <c r="K216" s="1"/>
    </row>
    <row r="217" spans="2:11" ht="12.75" customHeight="1">
      <c r="B217" s="1"/>
      <c r="C217" s="1"/>
      <c r="J217" s="1"/>
      <c r="K217" s="1"/>
    </row>
    <row r="218" spans="2:11" ht="12.75" customHeight="1">
      <c r="B218" s="1"/>
      <c r="C218" s="1"/>
      <c r="J218" s="1"/>
      <c r="K218" s="1"/>
    </row>
    <row r="219" spans="2:11" ht="12.75" customHeight="1">
      <c r="B219" s="1"/>
      <c r="C219" s="1"/>
      <c r="J219" s="1"/>
      <c r="K219" s="1"/>
    </row>
    <row r="220" spans="2:11" ht="12.75" customHeight="1">
      <c r="B220" s="1"/>
      <c r="C220" s="1"/>
      <c r="J220" s="1"/>
      <c r="K220" s="1"/>
    </row>
    <row r="221" spans="2:11" ht="12.75" customHeight="1">
      <c r="B221" s="1"/>
      <c r="C221" s="1"/>
      <c r="J221" s="1"/>
      <c r="K221" s="1"/>
    </row>
    <row r="222" spans="2:11" ht="12.75" customHeight="1">
      <c r="B222" s="1"/>
      <c r="C222" s="1"/>
      <c r="J222" s="1"/>
      <c r="K222" s="1"/>
    </row>
    <row r="223" spans="2:11" ht="12.75" customHeight="1">
      <c r="B223" s="1"/>
      <c r="C223" s="1"/>
      <c r="J223" s="1"/>
      <c r="K223" s="1"/>
    </row>
    <row r="224" spans="2:11" ht="12.75" customHeight="1">
      <c r="B224" s="1"/>
      <c r="C224" s="1"/>
      <c r="J224" s="1"/>
      <c r="K224" s="1"/>
    </row>
    <row r="225" spans="2:11" ht="12.75" customHeight="1">
      <c r="B225" s="1"/>
      <c r="C225" s="1"/>
      <c r="J225" s="1"/>
      <c r="K225" s="1"/>
    </row>
    <row r="226" spans="2:11" ht="12.75" customHeight="1">
      <c r="B226" s="1"/>
      <c r="C226" s="1"/>
      <c r="J226" s="1"/>
      <c r="K226" s="1"/>
    </row>
    <row r="227" spans="2:11" ht="12.75" customHeight="1">
      <c r="B227" s="1"/>
      <c r="C227" s="1"/>
      <c r="J227" s="1"/>
      <c r="K227" s="1"/>
    </row>
    <row r="228" spans="2:11" ht="12.75" customHeight="1">
      <c r="B228" s="1"/>
      <c r="C228" s="1"/>
      <c r="J228" s="1"/>
      <c r="K228" s="1"/>
    </row>
    <row r="229" spans="2:11" ht="12.75" customHeight="1">
      <c r="B229" s="1"/>
      <c r="C229" s="1"/>
      <c r="J229" s="1"/>
      <c r="K229" s="1"/>
    </row>
    <row r="230" spans="2:11" ht="12.75" customHeight="1">
      <c r="B230" s="1"/>
      <c r="C230" s="1"/>
      <c r="J230" s="1"/>
      <c r="K230" s="1"/>
    </row>
    <row r="231" spans="2:11" ht="12.75" customHeight="1">
      <c r="B231" s="1"/>
      <c r="C231" s="1"/>
      <c r="J231" s="1"/>
      <c r="K231" s="1"/>
    </row>
    <row r="232" spans="2:11" ht="12.75" customHeight="1">
      <c r="B232" s="1"/>
      <c r="C232" s="1"/>
      <c r="J232" s="1"/>
      <c r="K232" s="1"/>
    </row>
    <row r="233" spans="2:11" ht="12.75" customHeight="1">
      <c r="B233" s="1"/>
      <c r="C233" s="1"/>
      <c r="J233" s="1"/>
      <c r="K233" s="1"/>
    </row>
    <row r="234" spans="2:11" ht="12.75" customHeight="1">
      <c r="B234" s="1"/>
      <c r="C234" s="1"/>
      <c r="J234" s="1"/>
      <c r="K234" s="1"/>
    </row>
    <row r="235" spans="2:11" ht="12.75" customHeight="1">
      <c r="B235" s="1"/>
      <c r="C235" s="1"/>
      <c r="J235" s="1"/>
      <c r="K235" s="1"/>
    </row>
    <row r="236" spans="2:11" ht="12.75" customHeight="1">
      <c r="B236" s="1"/>
      <c r="C236" s="1"/>
      <c r="J236" s="1"/>
      <c r="K236" s="1"/>
    </row>
    <row r="237" spans="2:11" ht="12.75" customHeight="1">
      <c r="B237" s="1"/>
      <c r="C237" s="1"/>
      <c r="J237" s="1"/>
      <c r="K237" s="1"/>
    </row>
    <row r="238" spans="2:11" ht="12.75" customHeight="1">
      <c r="B238" s="1"/>
      <c r="C238" s="1"/>
      <c r="J238" s="1"/>
      <c r="K238" s="1"/>
    </row>
    <row r="239" spans="2:11" ht="12.75" customHeight="1">
      <c r="B239" s="1"/>
      <c r="C239" s="1"/>
      <c r="J239" s="1"/>
      <c r="K239" s="1"/>
    </row>
    <row r="240" spans="2:11" ht="12.75" customHeight="1">
      <c r="B240" s="1"/>
      <c r="C240" s="1"/>
      <c r="J240" s="1"/>
      <c r="K240" s="1"/>
    </row>
    <row r="241" spans="2:11" ht="12.75" customHeight="1">
      <c r="B241" s="1"/>
      <c r="C241" s="1"/>
      <c r="J241" s="1"/>
      <c r="K241" s="1"/>
    </row>
    <row r="242" spans="2:11" ht="12.75" customHeight="1">
      <c r="B242" s="1"/>
      <c r="C242" s="1"/>
      <c r="J242" s="1"/>
      <c r="K242" s="1"/>
    </row>
    <row r="243" spans="2:11" ht="12.75" customHeight="1">
      <c r="B243" s="1"/>
      <c r="C243" s="1"/>
      <c r="J243" s="1"/>
      <c r="K243" s="1"/>
    </row>
    <row r="244" spans="2:11" ht="12.75" customHeight="1">
      <c r="B244" s="1"/>
      <c r="C244" s="1"/>
      <c r="J244" s="1"/>
      <c r="K244" s="1"/>
    </row>
    <row r="245" spans="2:11" ht="12.75" customHeight="1">
      <c r="B245" s="1"/>
      <c r="C245" s="1"/>
      <c r="J245" s="1"/>
      <c r="K245" s="1"/>
    </row>
    <row r="246" spans="2:11" ht="12.75" customHeight="1">
      <c r="B246" s="1"/>
      <c r="C246" s="1"/>
      <c r="J246" s="1"/>
      <c r="K246" s="1"/>
    </row>
    <row r="247" spans="2:11" ht="12.75" customHeight="1">
      <c r="B247" s="1"/>
      <c r="C247" s="1"/>
      <c r="J247" s="1"/>
      <c r="K247" s="1"/>
    </row>
    <row r="248" spans="2:11" ht="12.75" customHeight="1">
      <c r="B248" s="1"/>
      <c r="C248" s="1"/>
      <c r="J248" s="1"/>
      <c r="K248" s="1"/>
    </row>
    <row r="249" spans="2:11" ht="12.75" customHeight="1">
      <c r="B249" s="1"/>
      <c r="C249" s="1"/>
      <c r="J249" s="1"/>
      <c r="K249" s="1"/>
    </row>
    <row r="250" spans="2:11" ht="12.75" customHeight="1">
      <c r="B250" s="1"/>
      <c r="C250" s="1"/>
      <c r="J250" s="1"/>
      <c r="K250" s="1"/>
    </row>
    <row r="251" spans="2:11" ht="12.75" customHeight="1">
      <c r="B251" s="1"/>
      <c r="C251" s="1"/>
      <c r="J251" s="1"/>
      <c r="K251" s="1"/>
    </row>
    <row r="252" spans="2:11" ht="12.75" customHeight="1">
      <c r="B252" s="1"/>
      <c r="C252" s="1"/>
      <c r="J252" s="1"/>
      <c r="K252" s="1"/>
    </row>
    <row r="253" spans="2:11" ht="12.75" customHeight="1">
      <c r="B253" s="1"/>
      <c r="C253" s="1"/>
      <c r="J253" s="1"/>
      <c r="K253" s="1"/>
    </row>
    <row r="254" spans="2:11" ht="12.75" customHeight="1">
      <c r="B254" s="1"/>
      <c r="C254" s="1"/>
      <c r="J254" s="1"/>
      <c r="K254" s="1"/>
    </row>
    <row r="255" spans="2:11" ht="12.75" customHeight="1">
      <c r="B255" s="1"/>
      <c r="C255" s="1"/>
      <c r="J255" s="1"/>
      <c r="K255" s="1"/>
    </row>
    <row r="256" spans="2:11" ht="12.75" customHeight="1">
      <c r="B256" s="1"/>
      <c r="C256" s="1"/>
      <c r="J256" s="1"/>
      <c r="K256" s="1"/>
    </row>
    <row r="257" spans="2:11" ht="12.75" customHeight="1">
      <c r="B257" s="1"/>
      <c r="C257" s="1"/>
      <c r="J257" s="1"/>
      <c r="K257" s="1"/>
    </row>
    <row r="258" spans="2:11" ht="12.75" customHeight="1">
      <c r="B258" s="1"/>
      <c r="C258" s="1"/>
      <c r="J258" s="1"/>
      <c r="K258" s="1"/>
    </row>
    <row r="259" spans="2:11" ht="12.75" customHeight="1">
      <c r="B259" s="1"/>
      <c r="C259" s="1"/>
      <c r="J259" s="1"/>
      <c r="K259" s="1"/>
    </row>
    <row r="260" spans="2:11" ht="12.75" customHeight="1">
      <c r="B260" s="1"/>
      <c r="C260" s="1"/>
      <c r="J260" s="1"/>
      <c r="K260" s="1"/>
    </row>
    <row r="261" spans="2:11" ht="12.75" customHeight="1">
      <c r="B261" s="1"/>
      <c r="C261" s="1"/>
      <c r="J261" s="1"/>
      <c r="K261" s="1"/>
    </row>
    <row r="262" spans="2:11" ht="12.75" customHeight="1">
      <c r="B262" s="1"/>
      <c r="C262" s="1"/>
      <c r="J262" s="1"/>
      <c r="K262" s="1"/>
    </row>
    <row r="263" spans="2:11" ht="12.75" customHeight="1">
      <c r="B263" s="1"/>
      <c r="C263" s="1"/>
      <c r="J263" s="1"/>
      <c r="K263" s="1"/>
    </row>
    <row r="264" spans="2:11" ht="12.75" customHeight="1">
      <c r="B264" s="1"/>
      <c r="C264" s="1"/>
      <c r="J264" s="1"/>
      <c r="K264" s="1"/>
    </row>
    <row r="265" spans="2:11" ht="12.75" customHeight="1">
      <c r="B265" s="1"/>
      <c r="C265" s="1"/>
      <c r="J265" s="1"/>
      <c r="K265" s="1"/>
    </row>
    <row r="266" spans="2:11" ht="12.75" customHeight="1">
      <c r="B266" s="1"/>
      <c r="C266" s="1"/>
      <c r="J266" s="1"/>
      <c r="K266" s="1"/>
    </row>
    <row r="267" spans="2:11" ht="12.75" customHeight="1">
      <c r="B267" s="1"/>
      <c r="C267" s="1"/>
      <c r="J267" s="1"/>
      <c r="K267" s="1"/>
    </row>
    <row r="268" spans="2:11" ht="12.75" customHeight="1">
      <c r="B268" s="1"/>
      <c r="C268" s="1"/>
      <c r="J268" s="1"/>
      <c r="K268" s="1"/>
    </row>
    <row r="269" spans="2:11" ht="12.75" customHeight="1">
      <c r="B269" s="1"/>
      <c r="C269" s="1"/>
      <c r="J269" s="1"/>
      <c r="K269" s="1"/>
    </row>
    <row r="270" spans="2:11" ht="12.75" customHeight="1">
      <c r="B270" s="1"/>
      <c r="C270" s="1"/>
      <c r="J270" s="1"/>
      <c r="K270" s="1"/>
    </row>
    <row r="271" spans="2:11" ht="12.75" customHeight="1">
      <c r="B271" s="1"/>
      <c r="C271" s="1"/>
      <c r="J271" s="1"/>
      <c r="K271" s="1"/>
    </row>
    <row r="272" spans="2:11" ht="12.75" customHeight="1">
      <c r="B272" s="1"/>
      <c r="C272" s="1"/>
      <c r="J272" s="1"/>
      <c r="K272" s="1"/>
    </row>
    <row r="273" spans="2:11" ht="12.75" customHeight="1">
      <c r="B273" s="1"/>
      <c r="C273" s="1"/>
      <c r="J273" s="1"/>
      <c r="K273" s="1"/>
    </row>
    <row r="274" spans="2:11" ht="12.75" customHeight="1">
      <c r="B274" s="1"/>
      <c r="C274" s="1"/>
      <c r="J274" s="1"/>
      <c r="K274" s="1"/>
    </row>
    <row r="275" spans="2:11" ht="12.75" customHeight="1">
      <c r="B275" s="1"/>
      <c r="C275" s="1"/>
      <c r="J275" s="1"/>
      <c r="K275" s="1"/>
    </row>
    <row r="276" spans="2:11" ht="12.75" customHeight="1">
      <c r="B276" s="1"/>
      <c r="C276" s="1"/>
      <c r="J276" s="1"/>
      <c r="K276" s="1"/>
    </row>
    <row r="277" spans="2:11" ht="12.75" customHeight="1">
      <c r="B277" s="1"/>
      <c r="C277" s="1"/>
      <c r="J277" s="1"/>
      <c r="K277" s="1"/>
    </row>
    <row r="278" spans="2:11" ht="12.75" customHeight="1">
      <c r="B278" s="1"/>
      <c r="C278" s="1"/>
      <c r="J278" s="1"/>
      <c r="K278" s="1"/>
    </row>
    <row r="279" spans="2:11" ht="12.75" customHeight="1">
      <c r="B279" s="1"/>
      <c r="C279" s="1"/>
      <c r="J279" s="1"/>
      <c r="K279" s="1"/>
    </row>
    <row r="280" spans="2:11" ht="12.75" customHeight="1">
      <c r="B280" s="1"/>
      <c r="C280" s="1"/>
      <c r="J280" s="1"/>
      <c r="K280" s="1"/>
    </row>
    <row r="281" spans="2:11" ht="12.75" customHeight="1">
      <c r="B281" s="1"/>
      <c r="C281" s="1"/>
      <c r="J281" s="1"/>
      <c r="K281" s="1"/>
    </row>
    <row r="282" spans="2:11" ht="12.75" customHeight="1">
      <c r="B282" s="1"/>
      <c r="C282" s="1"/>
      <c r="J282" s="1"/>
      <c r="K282" s="1"/>
    </row>
    <row r="283" spans="2:11" ht="12.75" customHeight="1">
      <c r="B283" s="1"/>
      <c r="C283" s="1"/>
      <c r="J283" s="1"/>
      <c r="K283" s="1"/>
    </row>
    <row r="284" spans="2:11" ht="12.75" customHeight="1">
      <c r="B284" s="1"/>
      <c r="C284" s="1"/>
      <c r="J284" s="1"/>
      <c r="K284" s="1"/>
    </row>
    <row r="285" spans="2:11" ht="12.75" customHeight="1">
      <c r="B285" s="1"/>
      <c r="C285" s="1"/>
      <c r="J285" s="1"/>
      <c r="K285" s="1"/>
    </row>
    <row r="286" spans="2:11" ht="12.75" customHeight="1">
      <c r="B286" s="1"/>
      <c r="C286" s="1"/>
      <c r="J286" s="1"/>
      <c r="K286" s="1"/>
    </row>
    <row r="287" spans="2:11" ht="12.75" customHeight="1">
      <c r="B287" s="1"/>
      <c r="C287" s="1"/>
      <c r="J287" s="1"/>
      <c r="K287" s="1"/>
    </row>
    <row r="288" spans="2:11" ht="12.75" customHeight="1">
      <c r="B288" s="1"/>
      <c r="C288" s="1"/>
      <c r="J288" s="1"/>
      <c r="K288" s="1"/>
    </row>
    <row r="289" spans="2:11" ht="12.75" customHeight="1">
      <c r="B289" s="1"/>
      <c r="C289" s="1"/>
      <c r="J289" s="1"/>
      <c r="K289" s="1"/>
    </row>
    <row r="290" spans="2:11" ht="12.75" customHeight="1">
      <c r="B290" s="1"/>
      <c r="C290" s="1"/>
      <c r="J290" s="1"/>
      <c r="K290" s="1"/>
    </row>
    <row r="291" spans="2:11" ht="12.75" customHeight="1">
      <c r="B291" s="1"/>
      <c r="C291" s="1"/>
      <c r="J291" s="1"/>
      <c r="K291" s="1"/>
    </row>
    <row r="292" spans="2:11" ht="12.75" customHeight="1">
      <c r="B292" s="1"/>
      <c r="C292" s="1"/>
      <c r="J292" s="1"/>
      <c r="K292" s="1"/>
    </row>
    <row r="293" spans="2:11" ht="12.75" customHeight="1">
      <c r="B293" s="1"/>
      <c r="C293" s="1"/>
      <c r="J293" s="1"/>
      <c r="K293" s="1"/>
    </row>
    <row r="294" spans="2:11" ht="12.75" customHeight="1">
      <c r="B294" s="1"/>
      <c r="C294" s="1"/>
      <c r="J294" s="1"/>
      <c r="K294" s="1"/>
    </row>
    <row r="295" spans="2:11" ht="12.75" customHeight="1">
      <c r="B295" s="1"/>
      <c r="C295" s="1"/>
      <c r="J295" s="1"/>
      <c r="K295" s="1"/>
    </row>
    <row r="296" spans="2:11" ht="12.75" customHeight="1">
      <c r="B296" s="1"/>
      <c r="C296" s="1"/>
      <c r="J296" s="1"/>
      <c r="K296" s="1"/>
    </row>
    <row r="297" spans="2:11" ht="12.75" customHeight="1">
      <c r="B297" s="1"/>
      <c r="C297" s="1"/>
      <c r="J297" s="1"/>
      <c r="K297" s="1"/>
    </row>
    <row r="298" spans="2:11" ht="12.75" customHeight="1">
      <c r="B298" s="1"/>
      <c r="C298" s="1"/>
      <c r="J298" s="1"/>
      <c r="K298" s="1"/>
    </row>
    <row r="299" spans="2:11" ht="12.75" customHeight="1">
      <c r="B299" s="1"/>
      <c r="C299" s="1"/>
      <c r="J299" s="1"/>
      <c r="K299" s="1"/>
    </row>
    <row r="300" spans="2:11" ht="12.75" customHeight="1">
      <c r="B300" s="1"/>
      <c r="C300" s="1"/>
      <c r="J300" s="1"/>
      <c r="K300" s="1"/>
    </row>
    <row r="301" spans="2:11" ht="12.75" customHeight="1">
      <c r="B301" s="1"/>
      <c r="C301" s="1"/>
      <c r="J301" s="1"/>
      <c r="K301" s="1"/>
    </row>
    <row r="302" spans="2:11" ht="12.75" customHeight="1">
      <c r="B302" s="1"/>
      <c r="C302" s="1"/>
      <c r="J302" s="1"/>
      <c r="K302" s="1"/>
    </row>
    <row r="303" spans="2:11" ht="12.75" customHeight="1">
      <c r="B303" s="1"/>
      <c r="C303" s="1"/>
      <c r="J303" s="1"/>
      <c r="K303" s="1"/>
    </row>
    <row r="304" spans="2:11" ht="12.75" customHeight="1">
      <c r="B304" s="1"/>
      <c r="C304" s="1"/>
      <c r="J304" s="1"/>
      <c r="K304" s="1"/>
    </row>
    <row r="305" spans="2:11" ht="12.75" customHeight="1">
      <c r="B305" s="1"/>
      <c r="C305" s="1"/>
      <c r="J305" s="1"/>
      <c r="K305" s="1"/>
    </row>
    <row r="306" spans="2:11" ht="12.75" customHeight="1">
      <c r="B306" s="1"/>
      <c r="C306" s="1"/>
      <c r="J306" s="1"/>
      <c r="K306" s="1"/>
    </row>
    <row r="307" spans="2:11" ht="12.75" customHeight="1">
      <c r="B307" s="1"/>
      <c r="C307" s="1"/>
      <c r="J307" s="1"/>
      <c r="K307" s="1"/>
    </row>
    <row r="308" spans="2:11" ht="12.75" customHeight="1">
      <c r="B308" s="1"/>
      <c r="C308" s="1"/>
      <c r="J308" s="1"/>
      <c r="K308" s="1"/>
    </row>
    <row r="309" spans="2:11" ht="12.75" customHeight="1">
      <c r="B309" s="1"/>
      <c r="C309" s="1"/>
      <c r="J309" s="1"/>
      <c r="K309" s="1"/>
    </row>
    <row r="310" spans="2:11" ht="12.75" customHeight="1">
      <c r="B310" s="1"/>
      <c r="C310" s="1"/>
      <c r="J310" s="1"/>
      <c r="K310" s="1"/>
    </row>
    <row r="311" spans="2:11" ht="12.75" customHeight="1">
      <c r="B311" s="1"/>
      <c r="C311" s="1"/>
      <c r="J311" s="1"/>
      <c r="K311" s="1"/>
    </row>
    <row r="312" spans="2:11" ht="12.75" customHeight="1">
      <c r="B312" s="1"/>
      <c r="C312" s="1"/>
      <c r="J312" s="1"/>
      <c r="K312" s="1"/>
    </row>
    <row r="313" spans="2:11" ht="12.75" customHeight="1">
      <c r="B313" s="1"/>
      <c r="C313" s="1"/>
      <c r="J313" s="1"/>
      <c r="K313" s="1"/>
    </row>
    <row r="314" spans="2:11" ht="12.75" customHeight="1">
      <c r="B314" s="1"/>
      <c r="C314" s="1"/>
      <c r="J314" s="1"/>
      <c r="K314" s="1"/>
    </row>
    <row r="315" spans="2:11" ht="12.75" customHeight="1">
      <c r="B315" s="1"/>
      <c r="C315" s="1"/>
      <c r="J315" s="1"/>
      <c r="K315" s="1"/>
    </row>
    <row r="316" spans="2:11" ht="12.75" customHeight="1">
      <c r="B316" s="1"/>
      <c r="C316" s="1"/>
      <c r="J316" s="1"/>
      <c r="K316" s="1"/>
    </row>
    <row r="317" spans="2:11" ht="12.75" customHeight="1">
      <c r="B317" s="1"/>
      <c r="C317" s="1"/>
      <c r="J317" s="1"/>
      <c r="K317" s="1"/>
    </row>
    <row r="318" spans="2:11" ht="12.75" customHeight="1">
      <c r="B318" s="1"/>
      <c r="C318" s="1"/>
      <c r="J318" s="1"/>
      <c r="K318" s="1"/>
    </row>
    <row r="319" spans="2:11" ht="12.75" customHeight="1">
      <c r="B319" s="1"/>
      <c r="C319" s="1"/>
      <c r="J319" s="1"/>
      <c r="K319" s="1"/>
    </row>
    <row r="320" spans="2:11" ht="12.75" customHeight="1">
      <c r="B320" s="1"/>
      <c r="C320" s="1"/>
      <c r="J320" s="1"/>
      <c r="K320" s="1"/>
    </row>
    <row r="321" spans="2:11" ht="12.75" customHeight="1">
      <c r="B321" s="1"/>
      <c r="C321" s="1"/>
      <c r="J321" s="1"/>
      <c r="K321" s="1"/>
    </row>
    <row r="322" spans="2:11" ht="12.75" customHeight="1">
      <c r="B322" s="1"/>
      <c r="C322" s="1"/>
      <c r="J322" s="1"/>
      <c r="K322" s="1"/>
    </row>
    <row r="323" spans="2:11" ht="12.75" customHeight="1">
      <c r="B323" s="1"/>
      <c r="C323" s="1"/>
      <c r="J323" s="1"/>
      <c r="K323" s="1"/>
    </row>
    <row r="324" spans="2:11" ht="12.75" customHeight="1">
      <c r="B324" s="1"/>
      <c r="C324" s="1"/>
      <c r="J324" s="1"/>
      <c r="K324" s="1"/>
    </row>
    <row r="325" spans="2:11" ht="12.75" customHeight="1">
      <c r="B325" s="1"/>
      <c r="C325" s="1"/>
      <c r="J325" s="1"/>
      <c r="K325" s="1"/>
    </row>
    <row r="326" spans="2:11" ht="12.75" customHeight="1">
      <c r="B326" s="1"/>
      <c r="C326" s="1"/>
      <c r="J326" s="1"/>
      <c r="K326" s="1"/>
    </row>
    <row r="327" spans="2:11" ht="12.75" customHeight="1">
      <c r="B327" s="1"/>
      <c r="C327" s="1"/>
      <c r="J327" s="1"/>
      <c r="K327" s="1"/>
    </row>
    <row r="328" spans="2:11" ht="12.75" customHeight="1">
      <c r="B328" s="1"/>
      <c r="C328" s="1"/>
      <c r="J328" s="1"/>
      <c r="K328" s="1"/>
    </row>
    <row r="329" spans="2:11" ht="12.75" customHeight="1">
      <c r="B329" s="1"/>
      <c r="C329" s="1"/>
      <c r="J329" s="1"/>
      <c r="K329" s="1"/>
    </row>
    <row r="330" spans="2:11" ht="12.75" customHeight="1">
      <c r="B330" s="1"/>
      <c r="C330" s="1"/>
      <c r="J330" s="1"/>
      <c r="K330" s="1"/>
    </row>
    <row r="331" spans="2:11" ht="12.75" customHeight="1">
      <c r="B331" s="1"/>
      <c r="C331" s="1"/>
      <c r="J331" s="1"/>
      <c r="K331" s="1"/>
    </row>
    <row r="332" spans="2:11" ht="12.75" customHeight="1">
      <c r="B332" s="1"/>
      <c r="C332" s="1"/>
      <c r="J332" s="1"/>
      <c r="K332" s="1"/>
    </row>
    <row r="333" spans="2:11" ht="12.75" customHeight="1">
      <c r="B333" s="1"/>
      <c r="C333" s="1"/>
      <c r="J333" s="1"/>
      <c r="K333" s="1"/>
    </row>
    <row r="334" spans="2:11" ht="12.75" customHeight="1">
      <c r="B334" s="1"/>
      <c r="C334" s="1"/>
      <c r="J334" s="1"/>
      <c r="K334" s="1"/>
    </row>
    <row r="335" spans="2:11" ht="12.75" customHeight="1">
      <c r="B335" s="1"/>
      <c r="C335" s="1"/>
      <c r="J335" s="1"/>
      <c r="K335" s="1"/>
    </row>
    <row r="336" spans="2:11" ht="12.75" customHeight="1">
      <c r="B336" s="1"/>
      <c r="C336" s="1"/>
      <c r="J336" s="1"/>
      <c r="K336" s="1"/>
    </row>
    <row r="337" spans="2:11" ht="12.75" customHeight="1">
      <c r="B337" s="1"/>
      <c r="C337" s="1"/>
      <c r="J337" s="1"/>
      <c r="K337" s="1"/>
    </row>
    <row r="338" spans="2:11" ht="12.75" customHeight="1">
      <c r="B338" s="1"/>
      <c r="C338" s="1"/>
      <c r="J338" s="1"/>
      <c r="K338" s="1"/>
    </row>
    <row r="339" spans="2:11" ht="12.75" customHeight="1">
      <c r="B339" s="1"/>
      <c r="C339" s="1"/>
      <c r="J339" s="1"/>
      <c r="K339" s="1"/>
    </row>
    <row r="340" spans="2:11" ht="12.75" customHeight="1">
      <c r="B340" s="1"/>
      <c r="C340" s="1"/>
      <c r="J340" s="1"/>
      <c r="K340" s="1"/>
    </row>
    <row r="341" spans="2:11" ht="12.75" customHeight="1">
      <c r="B341" s="1"/>
      <c r="C341" s="1"/>
      <c r="J341" s="1"/>
      <c r="K341" s="1"/>
    </row>
    <row r="342" spans="2:11" ht="12.75" customHeight="1">
      <c r="B342" s="1"/>
      <c r="C342" s="1"/>
      <c r="J342" s="1"/>
      <c r="K342" s="1"/>
    </row>
    <row r="343" spans="2:11" ht="12.75" customHeight="1">
      <c r="B343" s="1"/>
      <c r="C343" s="1"/>
      <c r="J343" s="1"/>
      <c r="K343" s="1"/>
    </row>
    <row r="344" spans="2:11" ht="12.75" customHeight="1">
      <c r="B344" s="1"/>
      <c r="C344" s="1"/>
      <c r="J344" s="1"/>
      <c r="K344" s="1"/>
    </row>
    <row r="345" spans="2:11" ht="12.75" customHeight="1">
      <c r="B345" s="1"/>
      <c r="C345" s="1"/>
      <c r="J345" s="1"/>
      <c r="K345" s="1"/>
    </row>
    <row r="346" spans="2:11" ht="12.75" customHeight="1">
      <c r="B346" s="1"/>
      <c r="C346" s="1"/>
      <c r="J346" s="1"/>
      <c r="K346" s="1"/>
    </row>
    <row r="347" spans="2:11" ht="12.75" customHeight="1">
      <c r="B347" s="1"/>
      <c r="C347" s="1"/>
      <c r="J347" s="1"/>
      <c r="K347" s="1"/>
    </row>
    <row r="348" spans="2:11" ht="12.75" customHeight="1">
      <c r="B348" s="1"/>
      <c r="C348" s="1"/>
      <c r="J348" s="1"/>
      <c r="K348" s="1"/>
    </row>
    <row r="349" spans="2:11" ht="12.75" customHeight="1">
      <c r="B349" s="1"/>
      <c r="C349" s="1"/>
      <c r="J349" s="1"/>
      <c r="K349" s="1"/>
    </row>
    <row r="350" spans="2:11" ht="12.75" customHeight="1">
      <c r="B350" s="1"/>
      <c r="C350" s="1"/>
      <c r="J350" s="1"/>
      <c r="K350" s="1"/>
    </row>
    <row r="351" spans="2:11" ht="12.75" customHeight="1">
      <c r="B351" s="1"/>
      <c r="C351" s="1"/>
      <c r="J351" s="1"/>
      <c r="K351" s="1"/>
    </row>
    <row r="352" spans="2:11" ht="12.75" customHeight="1">
      <c r="B352" s="1"/>
      <c r="C352" s="1"/>
      <c r="J352" s="1"/>
      <c r="K352" s="1"/>
    </row>
    <row r="353" spans="2:11" ht="12.75" customHeight="1">
      <c r="B353" s="1"/>
      <c r="C353" s="1"/>
      <c r="J353" s="1"/>
      <c r="K353" s="1"/>
    </row>
    <row r="354" spans="2:11" ht="12.75" customHeight="1">
      <c r="B354" s="1"/>
      <c r="C354" s="1"/>
      <c r="J354" s="1"/>
      <c r="K354" s="1"/>
    </row>
    <row r="355" spans="2:11" ht="12.75" customHeight="1">
      <c r="B355" s="1"/>
      <c r="C355" s="1"/>
      <c r="J355" s="1"/>
      <c r="K355" s="1"/>
    </row>
    <row r="356" spans="2:11" ht="12.75" customHeight="1">
      <c r="B356" s="1"/>
      <c r="C356" s="1"/>
      <c r="J356" s="1"/>
      <c r="K356" s="1"/>
    </row>
    <row r="357" spans="2:11" ht="12.75" customHeight="1">
      <c r="B357" s="1"/>
      <c r="C357" s="1"/>
      <c r="J357" s="1"/>
      <c r="K357" s="1"/>
    </row>
    <row r="358" spans="2:11" ht="12.75" customHeight="1">
      <c r="B358" s="1"/>
      <c r="C358" s="1"/>
      <c r="J358" s="1"/>
      <c r="K358" s="1"/>
    </row>
    <row r="359" spans="2:11" ht="12.75" customHeight="1">
      <c r="B359" s="1"/>
      <c r="C359" s="1"/>
      <c r="J359" s="1"/>
      <c r="K359" s="1"/>
    </row>
    <row r="360" spans="2:11" ht="12.75" customHeight="1">
      <c r="B360" s="1"/>
      <c r="C360" s="1"/>
      <c r="J360" s="1"/>
      <c r="K360" s="1"/>
    </row>
    <row r="361" spans="2:11" ht="12.75" customHeight="1">
      <c r="B361" s="1"/>
      <c r="C361" s="1"/>
      <c r="J361" s="1"/>
      <c r="K361" s="1"/>
    </row>
    <row r="362" spans="2:11" ht="12.75" customHeight="1">
      <c r="B362" s="1"/>
      <c r="C362" s="1"/>
      <c r="J362" s="1"/>
      <c r="K362" s="1"/>
    </row>
    <row r="363" spans="2:11" ht="12.75" customHeight="1">
      <c r="B363" s="1"/>
      <c r="C363" s="1"/>
      <c r="J363" s="1"/>
      <c r="K363" s="1"/>
    </row>
    <row r="364" spans="2:11" ht="12.75" customHeight="1">
      <c r="B364" s="1"/>
      <c r="C364" s="1"/>
      <c r="J364" s="1"/>
      <c r="K364" s="1"/>
    </row>
    <row r="365" spans="2:11" ht="12.75" customHeight="1">
      <c r="B365" s="1"/>
      <c r="C365" s="1"/>
      <c r="J365" s="1"/>
      <c r="K365" s="1"/>
    </row>
    <row r="366" spans="2:11" ht="12.75" customHeight="1">
      <c r="B366" s="1"/>
      <c r="C366" s="1"/>
      <c r="J366" s="1"/>
      <c r="K366" s="1"/>
    </row>
    <row r="367" spans="2:11" ht="12.75" customHeight="1">
      <c r="B367" s="1"/>
      <c r="C367" s="1"/>
      <c r="J367" s="1"/>
      <c r="K367" s="1"/>
    </row>
    <row r="368" spans="2:11" ht="12.75" customHeight="1">
      <c r="B368" s="1"/>
      <c r="C368" s="1"/>
      <c r="J368" s="1"/>
      <c r="K368" s="1"/>
    </row>
    <row r="369" spans="2:11" ht="12.75" customHeight="1">
      <c r="B369" s="1"/>
      <c r="C369" s="1"/>
      <c r="J369" s="1"/>
      <c r="K369" s="1"/>
    </row>
    <row r="370" spans="2:11" ht="12.75" customHeight="1">
      <c r="B370" s="1"/>
      <c r="C370" s="1"/>
      <c r="J370" s="1"/>
      <c r="K370" s="1"/>
    </row>
    <row r="371" spans="2:11" ht="12.75" customHeight="1">
      <c r="B371" s="1"/>
      <c r="C371" s="1"/>
      <c r="J371" s="1"/>
      <c r="K371" s="1"/>
    </row>
    <row r="372" spans="2:11" ht="12.75" customHeight="1">
      <c r="B372" s="1"/>
      <c r="C372" s="1"/>
      <c r="J372" s="1"/>
      <c r="K372" s="1"/>
    </row>
    <row r="373" spans="2:11" ht="12.75" customHeight="1">
      <c r="B373" s="1"/>
      <c r="C373" s="1"/>
      <c r="J373" s="1"/>
      <c r="K373" s="1"/>
    </row>
    <row r="374" spans="2:11" ht="12.75" customHeight="1">
      <c r="B374" s="1"/>
      <c r="C374" s="1"/>
      <c r="J374" s="1"/>
      <c r="K374" s="1"/>
    </row>
    <row r="375" spans="2:11" ht="12.75" customHeight="1">
      <c r="B375" s="1"/>
      <c r="C375" s="1"/>
      <c r="J375" s="1"/>
      <c r="K375" s="1"/>
    </row>
    <row r="376" spans="2:11" ht="12.75" customHeight="1">
      <c r="B376" s="1"/>
      <c r="C376" s="1"/>
      <c r="J376" s="1"/>
      <c r="K376" s="1"/>
    </row>
    <row r="377" spans="2:11" ht="12.75" customHeight="1">
      <c r="B377" s="1"/>
      <c r="C377" s="1"/>
      <c r="J377" s="1"/>
      <c r="K377" s="1"/>
    </row>
    <row r="378" spans="2:11" ht="12.75" customHeight="1">
      <c r="B378" s="1"/>
      <c r="C378" s="1"/>
      <c r="J378" s="1"/>
      <c r="K378" s="1"/>
    </row>
    <row r="379" spans="2:11" ht="12.75" customHeight="1">
      <c r="B379" s="1"/>
      <c r="C379" s="1"/>
      <c r="J379" s="1"/>
      <c r="K379" s="1"/>
    </row>
    <row r="380" spans="2:11" ht="12.75" customHeight="1">
      <c r="B380" s="1"/>
      <c r="C380" s="1"/>
      <c r="J380" s="1"/>
      <c r="K380" s="1"/>
    </row>
    <row r="381" spans="2:11" ht="12.75" customHeight="1">
      <c r="B381" s="1"/>
      <c r="C381" s="1"/>
      <c r="J381" s="1"/>
      <c r="K381" s="1"/>
    </row>
    <row r="382" spans="2:11" ht="12.75" customHeight="1">
      <c r="B382" s="1"/>
      <c r="C382" s="1"/>
      <c r="J382" s="1"/>
      <c r="K382" s="1"/>
    </row>
    <row r="383" spans="2:11" ht="12.75" customHeight="1">
      <c r="B383" s="1"/>
      <c r="C383" s="1"/>
      <c r="J383" s="1"/>
      <c r="K383" s="1"/>
    </row>
    <row r="384" spans="2:11" ht="12.75" customHeight="1">
      <c r="B384" s="1"/>
      <c r="C384" s="1"/>
      <c r="J384" s="1"/>
      <c r="K384" s="1"/>
    </row>
    <row r="385" spans="2:11" ht="12.75" customHeight="1">
      <c r="B385" s="1"/>
      <c r="C385" s="1"/>
      <c r="J385" s="1"/>
      <c r="K385" s="1"/>
    </row>
    <row r="386" spans="2:11" ht="12.75" customHeight="1">
      <c r="B386" s="1"/>
      <c r="C386" s="1"/>
      <c r="J386" s="1"/>
      <c r="K386" s="1"/>
    </row>
    <row r="387" spans="2:11" ht="12.75" customHeight="1">
      <c r="B387" s="1"/>
      <c r="C387" s="1"/>
      <c r="J387" s="1"/>
      <c r="K387" s="1"/>
    </row>
    <row r="388" spans="2:11" ht="12.75" customHeight="1">
      <c r="B388" s="1"/>
      <c r="C388" s="1"/>
      <c r="J388" s="1"/>
      <c r="K388" s="1"/>
    </row>
    <row r="389" spans="2:11" ht="12.75" customHeight="1">
      <c r="B389" s="1"/>
      <c r="C389" s="1"/>
      <c r="J389" s="1"/>
      <c r="K389" s="1"/>
    </row>
    <row r="390" spans="2:11" ht="12.75" customHeight="1">
      <c r="B390" s="1"/>
      <c r="C390" s="1"/>
      <c r="J390" s="1"/>
      <c r="K390" s="1"/>
    </row>
    <row r="391" spans="2:11" ht="12.75" customHeight="1">
      <c r="B391" s="1"/>
      <c r="C391" s="1"/>
      <c r="J391" s="1"/>
      <c r="K391" s="1"/>
    </row>
    <row r="392" spans="2:11" ht="12.75" customHeight="1">
      <c r="B392" s="1"/>
      <c r="C392" s="1"/>
      <c r="J392" s="1"/>
      <c r="K392" s="1"/>
    </row>
    <row r="393" spans="2:11" ht="12.75" customHeight="1">
      <c r="B393" s="1"/>
      <c r="C393" s="1"/>
      <c r="J393" s="1"/>
      <c r="K393" s="1"/>
    </row>
    <row r="394" spans="2:11" ht="12.75" customHeight="1">
      <c r="B394" s="1"/>
      <c r="C394" s="1"/>
      <c r="J394" s="1"/>
      <c r="K394" s="1"/>
    </row>
    <row r="395" spans="2:11" ht="12.75" customHeight="1">
      <c r="B395" s="1"/>
      <c r="C395" s="1"/>
      <c r="J395" s="1"/>
      <c r="K395" s="1"/>
    </row>
    <row r="396" spans="2:11" ht="12.75" customHeight="1">
      <c r="B396" s="1"/>
      <c r="C396" s="1"/>
      <c r="J396" s="1"/>
      <c r="K396" s="1"/>
    </row>
    <row r="397" spans="2:11" ht="12.75" customHeight="1">
      <c r="B397" s="1"/>
      <c r="C397" s="1"/>
      <c r="J397" s="1"/>
      <c r="K397" s="1"/>
    </row>
    <row r="398" spans="2:11" ht="12.75" customHeight="1">
      <c r="B398" s="1"/>
      <c r="C398" s="1"/>
      <c r="J398" s="1"/>
      <c r="K398" s="1"/>
    </row>
    <row r="399" spans="2:11" ht="12.75" customHeight="1">
      <c r="B399" s="1"/>
      <c r="C399" s="1"/>
      <c r="J399" s="1"/>
      <c r="K399" s="1"/>
    </row>
    <row r="400" spans="2:11" ht="12.75" customHeight="1">
      <c r="B400" s="1"/>
      <c r="C400" s="1"/>
      <c r="J400" s="1"/>
      <c r="K400" s="1"/>
    </row>
    <row r="401" spans="2:11" ht="12.75" customHeight="1">
      <c r="B401" s="1"/>
      <c r="C401" s="1"/>
      <c r="J401" s="1"/>
      <c r="K401" s="1"/>
    </row>
    <row r="402" spans="2:11" ht="12.75" customHeight="1">
      <c r="B402" s="1"/>
      <c r="C402" s="1"/>
      <c r="J402" s="1"/>
      <c r="K402" s="1"/>
    </row>
    <row r="403" spans="2:11" ht="12.75" customHeight="1">
      <c r="B403" s="1"/>
      <c r="C403" s="1"/>
      <c r="J403" s="1"/>
      <c r="K403" s="1"/>
    </row>
    <row r="404" spans="2:11" ht="12.75" customHeight="1">
      <c r="B404" s="1"/>
      <c r="C404" s="1"/>
      <c r="J404" s="1"/>
      <c r="K404" s="1"/>
    </row>
    <row r="405" spans="2:11" ht="12.75" customHeight="1">
      <c r="B405" s="1"/>
      <c r="C405" s="1"/>
      <c r="J405" s="1"/>
      <c r="K405" s="1"/>
    </row>
    <row r="406" spans="2:11" ht="12.75" customHeight="1">
      <c r="B406" s="1"/>
      <c r="C406" s="1"/>
      <c r="J406" s="1"/>
      <c r="K406" s="1"/>
    </row>
    <row r="407" spans="2:11" ht="12.75" customHeight="1">
      <c r="B407" s="1"/>
      <c r="C407" s="1"/>
      <c r="J407" s="1"/>
      <c r="K407" s="1"/>
    </row>
    <row r="408" spans="2:11" ht="12.75" customHeight="1">
      <c r="B408" s="1"/>
      <c r="C408" s="1"/>
      <c r="J408" s="1"/>
      <c r="K408" s="1"/>
    </row>
    <row r="409" spans="2:11" ht="12.75" customHeight="1">
      <c r="B409" s="1"/>
      <c r="C409" s="1"/>
      <c r="J409" s="1"/>
      <c r="K409" s="1"/>
    </row>
    <row r="410" spans="2:11" ht="12.75" customHeight="1">
      <c r="B410" s="1"/>
      <c r="C410" s="1"/>
      <c r="J410" s="1"/>
      <c r="K410" s="1"/>
    </row>
    <row r="411" spans="2:11" ht="12.75" customHeight="1">
      <c r="B411" s="1"/>
      <c r="C411" s="1"/>
      <c r="J411" s="1"/>
      <c r="K411" s="1"/>
    </row>
    <row r="412" spans="2:11" ht="12.75" customHeight="1">
      <c r="B412" s="1"/>
      <c r="C412" s="1"/>
      <c r="J412" s="1"/>
      <c r="K412" s="1"/>
    </row>
    <row r="413" spans="2:11" ht="12.75" customHeight="1">
      <c r="B413" s="1"/>
      <c r="C413" s="1"/>
      <c r="J413" s="1"/>
      <c r="K413" s="1"/>
    </row>
    <row r="414" spans="2:11" ht="12.75" customHeight="1">
      <c r="B414" s="1"/>
      <c r="C414" s="1"/>
      <c r="J414" s="1"/>
      <c r="K414" s="1"/>
    </row>
    <row r="415" spans="2:11" ht="12.75" customHeight="1">
      <c r="B415" s="1"/>
      <c r="C415" s="1"/>
      <c r="J415" s="1"/>
      <c r="K415" s="1"/>
    </row>
    <row r="416" spans="2:11" ht="12.75" customHeight="1">
      <c r="B416" s="1"/>
      <c r="C416" s="1"/>
      <c r="J416" s="1"/>
      <c r="K416" s="1"/>
    </row>
    <row r="417" spans="2:11" ht="12.75" customHeight="1">
      <c r="B417" s="1"/>
      <c r="C417" s="1"/>
      <c r="J417" s="1"/>
      <c r="K417" s="1"/>
    </row>
    <row r="418" spans="2:11" ht="12.75" customHeight="1">
      <c r="B418" s="1"/>
      <c r="C418" s="1"/>
      <c r="J418" s="1"/>
      <c r="K418" s="1"/>
    </row>
    <row r="419" spans="2:11" ht="12.75" customHeight="1">
      <c r="B419" s="1"/>
      <c r="C419" s="1"/>
      <c r="J419" s="1"/>
      <c r="K419" s="1"/>
    </row>
    <row r="420" spans="2:11" ht="12.75" customHeight="1">
      <c r="B420" s="1"/>
      <c r="C420" s="1"/>
      <c r="J420" s="1"/>
      <c r="K420" s="1"/>
    </row>
    <row r="421" spans="2:11" ht="12.75" customHeight="1">
      <c r="B421" s="1"/>
      <c r="C421" s="1"/>
      <c r="J421" s="1"/>
      <c r="K421" s="1"/>
    </row>
    <row r="422" spans="2:11" ht="12.75" customHeight="1">
      <c r="B422" s="1"/>
      <c r="C422" s="1"/>
      <c r="J422" s="1"/>
      <c r="K422" s="1"/>
    </row>
    <row r="423" spans="2:11" ht="12.75" customHeight="1">
      <c r="B423" s="1"/>
      <c r="C423" s="1"/>
      <c r="J423" s="1"/>
      <c r="K423" s="1"/>
    </row>
    <row r="424" spans="2:11" ht="12.75" customHeight="1">
      <c r="B424" s="1"/>
      <c r="C424" s="1"/>
      <c r="J424" s="1"/>
      <c r="K424" s="1"/>
    </row>
    <row r="425" spans="2:11" ht="12.75" customHeight="1">
      <c r="B425" s="1"/>
      <c r="C425" s="1"/>
      <c r="J425" s="1"/>
      <c r="K425" s="1"/>
    </row>
    <row r="426" spans="2:11" ht="12.75" customHeight="1">
      <c r="B426" s="1"/>
      <c r="C426" s="1"/>
      <c r="J426" s="1"/>
      <c r="K426" s="1"/>
    </row>
    <row r="427" spans="2:11" ht="12.75" customHeight="1">
      <c r="B427" s="1"/>
      <c r="C427" s="1"/>
      <c r="J427" s="1"/>
      <c r="K427" s="1"/>
    </row>
    <row r="428" spans="2:11" ht="12.75" customHeight="1">
      <c r="B428" s="1"/>
      <c r="C428" s="1"/>
      <c r="J428" s="1"/>
      <c r="K428" s="1"/>
    </row>
    <row r="429" spans="2:11" ht="12.75" customHeight="1">
      <c r="B429" s="1"/>
      <c r="C429" s="1"/>
      <c r="J429" s="1"/>
      <c r="K429" s="1"/>
    </row>
    <row r="430" spans="2:11" ht="12.75" customHeight="1">
      <c r="B430" s="1"/>
      <c r="C430" s="1"/>
      <c r="J430" s="1"/>
      <c r="K430" s="1"/>
    </row>
    <row r="431" spans="2:11" ht="12.75" customHeight="1">
      <c r="B431" s="1"/>
      <c r="C431" s="1"/>
      <c r="J431" s="1"/>
      <c r="K431" s="1"/>
    </row>
    <row r="432" spans="2:11" ht="12.75" customHeight="1">
      <c r="B432" s="1"/>
      <c r="C432" s="1"/>
      <c r="J432" s="1"/>
      <c r="K432" s="1"/>
    </row>
    <row r="433" spans="2:11" ht="12.75" customHeight="1">
      <c r="B433" s="1"/>
      <c r="C433" s="1"/>
      <c r="J433" s="1"/>
      <c r="K433" s="1"/>
    </row>
    <row r="434" spans="2:11" ht="12.75" customHeight="1">
      <c r="B434" s="1"/>
      <c r="C434" s="1"/>
      <c r="J434" s="1"/>
      <c r="K434" s="1"/>
    </row>
    <row r="435" spans="2:11" ht="12.75" customHeight="1">
      <c r="B435" s="1"/>
      <c r="C435" s="1"/>
      <c r="J435" s="1"/>
      <c r="K435" s="1"/>
    </row>
    <row r="436" spans="2:11" ht="12.75" customHeight="1">
      <c r="B436" s="1"/>
      <c r="C436" s="1"/>
      <c r="J436" s="1"/>
      <c r="K436" s="1"/>
    </row>
    <row r="437" spans="2:11" ht="12.75" customHeight="1">
      <c r="B437" s="1"/>
      <c r="C437" s="1"/>
      <c r="J437" s="1"/>
      <c r="K437" s="1"/>
    </row>
    <row r="438" spans="2:11" ht="12.75" customHeight="1">
      <c r="B438" s="1"/>
      <c r="C438" s="1"/>
      <c r="J438" s="1"/>
      <c r="K438" s="1"/>
    </row>
    <row r="439" spans="2:11" ht="12.75" customHeight="1">
      <c r="B439" s="1"/>
      <c r="C439" s="1"/>
      <c r="J439" s="1"/>
      <c r="K439" s="1"/>
    </row>
    <row r="440" spans="2:11" ht="12.75" customHeight="1">
      <c r="B440" s="1"/>
      <c r="C440" s="1"/>
      <c r="J440" s="1"/>
      <c r="K440" s="1"/>
    </row>
    <row r="441" spans="2:11" ht="12.75" customHeight="1">
      <c r="B441" s="1"/>
      <c r="C441" s="1"/>
      <c r="J441" s="1"/>
      <c r="K441" s="1"/>
    </row>
    <row r="442" spans="2:11" ht="12.75" customHeight="1">
      <c r="B442" s="1"/>
      <c r="C442" s="1"/>
      <c r="J442" s="1"/>
      <c r="K442" s="1"/>
    </row>
    <row r="443" spans="2:11" ht="12.75" customHeight="1">
      <c r="B443" s="1"/>
      <c r="C443" s="1"/>
      <c r="J443" s="1"/>
      <c r="K443" s="1"/>
    </row>
    <row r="444" spans="2:11" ht="12.75" customHeight="1">
      <c r="B444" s="1"/>
      <c r="C444" s="1"/>
      <c r="J444" s="1"/>
      <c r="K444" s="1"/>
    </row>
    <row r="445" spans="2:11" ht="12.75" customHeight="1">
      <c r="B445" s="1"/>
      <c r="C445" s="1"/>
      <c r="J445" s="1"/>
      <c r="K445" s="1"/>
    </row>
    <row r="446" spans="2:11" ht="12.75" customHeight="1">
      <c r="B446" s="1"/>
      <c r="C446" s="1"/>
      <c r="J446" s="1"/>
      <c r="K446" s="1"/>
    </row>
    <row r="447" spans="2:11" ht="12.75" customHeight="1">
      <c r="B447" s="1"/>
      <c r="C447" s="1"/>
      <c r="J447" s="1"/>
      <c r="K447" s="1"/>
    </row>
    <row r="448" spans="2:11" ht="12.75" customHeight="1">
      <c r="B448" s="1"/>
      <c r="C448" s="1"/>
      <c r="J448" s="1"/>
      <c r="K448" s="1"/>
    </row>
    <row r="449" spans="2:11" ht="12.75" customHeight="1">
      <c r="B449" s="1"/>
      <c r="C449" s="1"/>
      <c r="J449" s="1"/>
      <c r="K449" s="1"/>
    </row>
    <row r="450" spans="2:11" ht="12.75" customHeight="1">
      <c r="B450" s="1"/>
      <c r="C450" s="1"/>
      <c r="J450" s="1"/>
      <c r="K450" s="1"/>
    </row>
    <row r="451" spans="2:11" ht="12.75" customHeight="1">
      <c r="B451" s="1"/>
      <c r="C451" s="1"/>
      <c r="J451" s="1"/>
      <c r="K451" s="1"/>
    </row>
    <row r="452" spans="2:11" ht="12.75" customHeight="1">
      <c r="B452" s="1"/>
      <c r="C452" s="1"/>
      <c r="J452" s="1"/>
      <c r="K452" s="1"/>
    </row>
    <row r="453" spans="2:11" ht="12.75" customHeight="1">
      <c r="B453" s="1"/>
      <c r="C453" s="1"/>
      <c r="J453" s="1"/>
      <c r="K453" s="1"/>
    </row>
    <row r="454" spans="2:11" ht="12.75" customHeight="1">
      <c r="B454" s="1"/>
      <c r="C454" s="1"/>
      <c r="J454" s="1"/>
      <c r="K454" s="1"/>
    </row>
    <row r="455" spans="2:11" ht="12.75" customHeight="1">
      <c r="B455" s="1"/>
      <c r="C455" s="1"/>
      <c r="J455" s="1"/>
      <c r="K455" s="1"/>
    </row>
    <row r="456" spans="2:11" ht="12.75" customHeight="1">
      <c r="B456" s="1"/>
      <c r="C456" s="1"/>
      <c r="J456" s="1"/>
      <c r="K456" s="1"/>
    </row>
    <row r="457" spans="2:11" ht="12.75" customHeight="1">
      <c r="B457" s="1"/>
      <c r="C457" s="1"/>
      <c r="J457" s="1"/>
      <c r="K457" s="1"/>
    </row>
    <row r="458" spans="2:11" ht="12.75" customHeight="1">
      <c r="B458" s="1"/>
      <c r="C458" s="1"/>
      <c r="J458" s="1"/>
      <c r="K458" s="1"/>
    </row>
    <row r="459" spans="2:11" ht="12.75" customHeight="1">
      <c r="B459" s="1"/>
      <c r="C459" s="1"/>
      <c r="J459" s="1"/>
      <c r="K459" s="1"/>
    </row>
    <row r="460" spans="2:11" ht="12.75" customHeight="1">
      <c r="B460" s="1"/>
      <c r="C460" s="1"/>
      <c r="J460" s="1"/>
      <c r="K460" s="1"/>
    </row>
    <row r="461" spans="2:11" ht="12.75" customHeight="1">
      <c r="B461" s="1"/>
      <c r="C461" s="1"/>
      <c r="J461" s="1"/>
      <c r="K461" s="1"/>
    </row>
    <row r="462" spans="2:11" ht="12.75" customHeight="1">
      <c r="B462" s="1"/>
      <c r="C462" s="1"/>
      <c r="J462" s="1"/>
      <c r="K462" s="1"/>
    </row>
    <row r="463" spans="2:11" ht="12.75" customHeight="1">
      <c r="B463" s="1"/>
      <c r="C463" s="1"/>
      <c r="J463" s="1"/>
      <c r="K463" s="1"/>
    </row>
    <row r="464" spans="2:11" ht="12.75" customHeight="1">
      <c r="B464" s="1"/>
      <c r="C464" s="1"/>
      <c r="J464" s="1"/>
      <c r="K464" s="1"/>
    </row>
    <row r="465" spans="2:11" ht="12.75" customHeight="1">
      <c r="B465" s="1"/>
      <c r="C465" s="1"/>
      <c r="J465" s="1"/>
      <c r="K465" s="1"/>
    </row>
    <row r="466" spans="2:11" ht="12.75" customHeight="1">
      <c r="B466" s="1"/>
      <c r="C466" s="1"/>
      <c r="J466" s="1"/>
      <c r="K466" s="1"/>
    </row>
    <row r="467" spans="2:11" ht="12.75" customHeight="1">
      <c r="B467" s="1"/>
      <c r="C467" s="1"/>
      <c r="J467" s="1"/>
      <c r="K467" s="1"/>
    </row>
    <row r="468" spans="2:11" ht="12.75" customHeight="1">
      <c r="B468" s="1"/>
      <c r="C468" s="1"/>
      <c r="J468" s="1"/>
      <c r="K468" s="1"/>
    </row>
    <row r="469" spans="2:11" ht="12.75" customHeight="1">
      <c r="B469" s="1"/>
      <c r="C469" s="1"/>
      <c r="J469" s="1"/>
      <c r="K469" s="1"/>
    </row>
    <row r="470" spans="2:11" ht="12.75" customHeight="1">
      <c r="B470" s="1"/>
      <c r="C470" s="1"/>
      <c r="J470" s="1"/>
      <c r="K470" s="1"/>
    </row>
    <row r="471" spans="2:11" ht="12.75" customHeight="1">
      <c r="B471" s="1"/>
      <c r="C471" s="1"/>
      <c r="J471" s="1"/>
      <c r="K471" s="1"/>
    </row>
    <row r="472" spans="2:11" ht="12.75" customHeight="1">
      <c r="B472" s="1"/>
      <c r="C472" s="1"/>
      <c r="J472" s="1"/>
      <c r="K472" s="1"/>
    </row>
    <row r="473" spans="2:11" ht="12.75" customHeight="1">
      <c r="B473" s="1"/>
      <c r="C473" s="1"/>
      <c r="J473" s="1"/>
      <c r="K473" s="1"/>
    </row>
    <row r="474" spans="2:11" ht="12.75" customHeight="1">
      <c r="B474" s="1"/>
      <c r="C474" s="1"/>
      <c r="J474" s="1"/>
      <c r="K474" s="1"/>
    </row>
    <row r="475" spans="2:11" ht="12.75" customHeight="1">
      <c r="B475" s="1"/>
      <c r="C475" s="1"/>
      <c r="J475" s="1"/>
      <c r="K475" s="1"/>
    </row>
    <row r="476" spans="2:11" ht="12.75" customHeight="1">
      <c r="B476" s="1"/>
      <c r="C476" s="1"/>
      <c r="J476" s="1"/>
      <c r="K476" s="1"/>
    </row>
    <row r="477" spans="2:11" ht="12.75" customHeight="1">
      <c r="B477" s="1"/>
      <c r="C477" s="1"/>
      <c r="J477" s="1"/>
      <c r="K477" s="1"/>
    </row>
    <row r="478" spans="2:11" ht="12.75" customHeight="1">
      <c r="B478" s="1"/>
      <c r="C478" s="1"/>
      <c r="J478" s="1"/>
      <c r="K478" s="1"/>
    </row>
    <row r="479" spans="2:11" ht="12.75" customHeight="1">
      <c r="B479" s="1"/>
      <c r="C479" s="1"/>
      <c r="J479" s="1"/>
      <c r="K479" s="1"/>
    </row>
    <row r="480" spans="2:11" ht="12.75" customHeight="1">
      <c r="B480" s="1"/>
      <c r="C480" s="1"/>
      <c r="J480" s="1"/>
      <c r="K480" s="1"/>
    </row>
    <row r="481" spans="2:11" ht="12.75" customHeight="1">
      <c r="B481" s="1"/>
      <c r="C481" s="1"/>
      <c r="J481" s="1"/>
      <c r="K481" s="1"/>
    </row>
    <row r="482" spans="2:11" ht="12.75" customHeight="1">
      <c r="B482" s="1"/>
      <c r="C482" s="1"/>
      <c r="J482" s="1"/>
      <c r="K482" s="1"/>
    </row>
    <row r="483" spans="2:11" ht="12.75" customHeight="1">
      <c r="B483" s="1"/>
      <c r="C483" s="1"/>
      <c r="J483" s="1"/>
      <c r="K483" s="1"/>
    </row>
    <row r="484" spans="2:11" ht="12.75" customHeight="1">
      <c r="B484" s="1"/>
      <c r="C484" s="1"/>
      <c r="J484" s="1"/>
      <c r="K484" s="1"/>
    </row>
    <row r="485" spans="2:11" ht="12.75" customHeight="1">
      <c r="B485" s="1"/>
      <c r="C485" s="1"/>
      <c r="J485" s="1"/>
      <c r="K485" s="1"/>
    </row>
    <row r="486" spans="2:11" ht="12.75" customHeight="1">
      <c r="B486" s="1"/>
      <c r="C486" s="1"/>
      <c r="J486" s="1"/>
      <c r="K486" s="1"/>
    </row>
    <row r="487" spans="2:11" ht="12.75" customHeight="1">
      <c r="B487" s="1"/>
      <c r="C487" s="1"/>
      <c r="J487" s="1"/>
      <c r="K487" s="1"/>
    </row>
    <row r="488" spans="2:11" ht="12.75" customHeight="1">
      <c r="B488" s="1"/>
      <c r="C488" s="1"/>
      <c r="J488" s="1"/>
      <c r="K488" s="1"/>
    </row>
    <row r="489" spans="2:11" ht="12.75" customHeight="1">
      <c r="B489" s="1"/>
      <c r="C489" s="1"/>
      <c r="J489" s="1"/>
      <c r="K489" s="1"/>
    </row>
    <row r="490" spans="2:11" ht="12.75" customHeight="1">
      <c r="B490" s="1"/>
      <c r="C490" s="1"/>
      <c r="J490" s="1"/>
      <c r="K490" s="1"/>
    </row>
    <row r="491" spans="2:11" ht="12.75" customHeight="1">
      <c r="B491" s="1"/>
      <c r="C491" s="1"/>
      <c r="J491" s="1"/>
      <c r="K491" s="1"/>
    </row>
    <row r="492" spans="2:11" ht="12.75" customHeight="1">
      <c r="B492" s="1"/>
      <c r="C492" s="1"/>
      <c r="J492" s="1"/>
      <c r="K492" s="1"/>
    </row>
    <row r="493" spans="2:11" ht="12.75" customHeight="1">
      <c r="B493" s="1"/>
      <c r="C493" s="1"/>
      <c r="J493" s="1"/>
      <c r="K493" s="1"/>
    </row>
    <row r="494" spans="2:11" ht="12.75" customHeight="1">
      <c r="B494" s="1"/>
      <c r="C494" s="1"/>
      <c r="J494" s="1"/>
      <c r="K494" s="1"/>
    </row>
    <row r="495" spans="2:11" ht="12.75" customHeight="1">
      <c r="B495" s="1"/>
      <c r="C495" s="1"/>
      <c r="J495" s="1"/>
      <c r="K495" s="1"/>
    </row>
    <row r="496" spans="2:11" ht="12.75" customHeight="1">
      <c r="B496" s="1"/>
      <c r="C496" s="1"/>
      <c r="J496" s="1"/>
      <c r="K496" s="1"/>
    </row>
    <row r="497" spans="2:11" ht="12.75" customHeight="1">
      <c r="B497" s="1"/>
      <c r="C497" s="1"/>
      <c r="J497" s="1"/>
      <c r="K497" s="1"/>
    </row>
    <row r="498" spans="2:11" ht="12.75" customHeight="1">
      <c r="B498" s="1"/>
      <c r="C498" s="1"/>
      <c r="J498" s="1"/>
      <c r="K498" s="1"/>
    </row>
    <row r="499" spans="2:11" ht="12.75" customHeight="1">
      <c r="B499" s="1"/>
      <c r="C499" s="1"/>
      <c r="J499" s="1"/>
      <c r="K499" s="1"/>
    </row>
    <row r="500" spans="2:11" ht="12.75" customHeight="1">
      <c r="B500" s="1"/>
      <c r="C500" s="1"/>
      <c r="J500" s="1"/>
      <c r="K500" s="1"/>
    </row>
    <row r="501" spans="2:11" ht="12.75" customHeight="1">
      <c r="B501" s="1"/>
      <c r="C501" s="1"/>
      <c r="J501" s="1"/>
      <c r="K501" s="1"/>
    </row>
    <row r="502" spans="2:11" ht="12.75" customHeight="1">
      <c r="B502" s="1"/>
      <c r="C502" s="1"/>
      <c r="J502" s="1"/>
      <c r="K502" s="1"/>
    </row>
    <row r="503" spans="2:11" ht="12.75" customHeight="1">
      <c r="B503" s="1"/>
      <c r="C503" s="1"/>
      <c r="J503" s="1"/>
      <c r="K503" s="1"/>
    </row>
    <row r="504" spans="2:11" ht="12.75" customHeight="1">
      <c r="B504" s="1"/>
      <c r="C504" s="1"/>
      <c r="J504" s="1"/>
      <c r="K504" s="1"/>
    </row>
    <row r="505" spans="2:11" ht="12.75" customHeight="1">
      <c r="B505" s="1"/>
      <c r="C505" s="1"/>
      <c r="J505" s="1"/>
      <c r="K505" s="1"/>
    </row>
    <row r="506" spans="2:11" ht="12.75" customHeight="1">
      <c r="B506" s="1"/>
      <c r="C506" s="1"/>
      <c r="J506" s="1"/>
      <c r="K506" s="1"/>
    </row>
    <row r="507" spans="2:11" ht="12.75" customHeight="1">
      <c r="B507" s="1"/>
      <c r="C507" s="1"/>
      <c r="J507" s="1"/>
      <c r="K507" s="1"/>
    </row>
    <row r="508" spans="2:11" ht="12.75" customHeight="1">
      <c r="B508" s="1"/>
      <c r="C508" s="1"/>
      <c r="J508" s="1"/>
      <c r="K508" s="1"/>
    </row>
    <row r="509" spans="2:11" ht="12.75" customHeight="1">
      <c r="B509" s="1"/>
      <c r="C509" s="1"/>
      <c r="J509" s="1"/>
      <c r="K509" s="1"/>
    </row>
    <row r="510" spans="2:11" ht="12.75" customHeight="1">
      <c r="B510" s="1"/>
      <c r="C510" s="1"/>
      <c r="J510" s="1"/>
      <c r="K510" s="1"/>
    </row>
    <row r="511" spans="2:11" ht="12.75" customHeight="1">
      <c r="B511" s="1"/>
      <c r="C511" s="1"/>
      <c r="J511" s="1"/>
      <c r="K511" s="1"/>
    </row>
    <row r="512" spans="2:11" ht="12.75" customHeight="1">
      <c r="B512" s="1"/>
      <c r="C512" s="1"/>
      <c r="J512" s="1"/>
      <c r="K512" s="1"/>
    </row>
    <row r="513" spans="2:11" ht="12.75" customHeight="1">
      <c r="B513" s="1"/>
      <c r="C513" s="1"/>
      <c r="J513" s="1"/>
      <c r="K513" s="1"/>
    </row>
    <row r="514" spans="2:11" ht="12.75" customHeight="1">
      <c r="B514" s="1"/>
      <c r="C514" s="1"/>
      <c r="J514" s="1"/>
      <c r="K514" s="1"/>
    </row>
    <row r="515" spans="2:11" ht="12.75" customHeight="1">
      <c r="B515" s="1"/>
      <c r="C515" s="1"/>
      <c r="J515" s="1"/>
      <c r="K515" s="1"/>
    </row>
    <row r="516" spans="2:11" ht="12.75" customHeight="1">
      <c r="B516" s="1"/>
      <c r="C516" s="1"/>
      <c r="J516" s="1"/>
      <c r="K516" s="1"/>
    </row>
    <row r="517" spans="2:11" ht="12.75" customHeight="1">
      <c r="B517" s="1"/>
      <c r="C517" s="1"/>
      <c r="J517" s="1"/>
      <c r="K517" s="1"/>
    </row>
    <row r="518" spans="2:11" ht="12.75" customHeight="1">
      <c r="B518" s="1"/>
      <c r="C518" s="1"/>
      <c r="J518" s="1"/>
      <c r="K518" s="1"/>
    </row>
    <row r="519" spans="2:11" ht="12.75" customHeight="1">
      <c r="B519" s="1"/>
      <c r="C519" s="1"/>
      <c r="J519" s="1"/>
      <c r="K519" s="1"/>
    </row>
    <row r="520" spans="2:11" ht="12.75" customHeight="1">
      <c r="B520" s="1"/>
      <c r="C520" s="1"/>
      <c r="J520" s="1"/>
      <c r="K520" s="1"/>
    </row>
    <row r="521" spans="2:11" ht="12.75" customHeight="1">
      <c r="B521" s="1"/>
      <c r="C521" s="1"/>
      <c r="J521" s="1"/>
      <c r="K521" s="1"/>
    </row>
    <row r="522" spans="2:11" ht="12.75" customHeight="1">
      <c r="B522" s="1"/>
      <c r="C522" s="1"/>
      <c r="J522" s="1"/>
      <c r="K522" s="1"/>
    </row>
    <row r="523" spans="2:11" ht="12.75" customHeight="1">
      <c r="B523" s="1"/>
      <c r="C523" s="1"/>
      <c r="J523" s="1"/>
      <c r="K523" s="1"/>
    </row>
    <row r="524" spans="2:11" ht="12.75" customHeight="1">
      <c r="B524" s="1"/>
      <c r="C524" s="1"/>
      <c r="J524" s="1"/>
      <c r="K524" s="1"/>
    </row>
    <row r="525" spans="2:11" ht="12.75" customHeight="1">
      <c r="B525" s="1"/>
      <c r="C525" s="1"/>
      <c r="J525" s="1"/>
      <c r="K525" s="1"/>
    </row>
    <row r="526" spans="2:11" ht="12.75" customHeight="1">
      <c r="B526" s="1"/>
      <c r="C526" s="1"/>
      <c r="J526" s="1"/>
      <c r="K526" s="1"/>
    </row>
    <row r="527" spans="2:11" ht="12.75" customHeight="1">
      <c r="B527" s="1"/>
      <c r="C527" s="1"/>
      <c r="J527" s="1"/>
      <c r="K527" s="1"/>
    </row>
    <row r="528" spans="2:11" ht="12.75" customHeight="1">
      <c r="B528" s="1"/>
      <c r="C528" s="1"/>
      <c r="J528" s="1"/>
      <c r="K528" s="1"/>
    </row>
    <row r="529" spans="2:11" ht="12.75" customHeight="1">
      <c r="B529" s="1"/>
      <c r="C529" s="1"/>
      <c r="J529" s="1"/>
      <c r="K529" s="1"/>
    </row>
    <row r="530" spans="2:11" ht="12.75" customHeight="1">
      <c r="B530" s="1"/>
      <c r="C530" s="1"/>
      <c r="J530" s="1"/>
      <c r="K530" s="1"/>
    </row>
    <row r="531" spans="2:11" ht="12.75" customHeight="1">
      <c r="B531" s="1"/>
      <c r="C531" s="1"/>
      <c r="J531" s="1"/>
      <c r="K531" s="1"/>
    </row>
    <row r="532" spans="2:11" ht="12.75" customHeight="1">
      <c r="B532" s="1"/>
      <c r="C532" s="1"/>
      <c r="J532" s="1"/>
      <c r="K532" s="1"/>
    </row>
    <row r="533" spans="2:11" ht="12.75" customHeight="1">
      <c r="B533" s="1"/>
      <c r="C533" s="1"/>
      <c r="J533" s="1"/>
      <c r="K533" s="1"/>
    </row>
    <row r="534" spans="2:11" ht="12.75" customHeight="1">
      <c r="B534" s="1"/>
      <c r="C534" s="1"/>
      <c r="J534" s="1"/>
      <c r="K534" s="1"/>
    </row>
    <row r="535" spans="2:11" ht="12.75" customHeight="1">
      <c r="B535" s="1"/>
      <c r="C535" s="1"/>
      <c r="J535" s="1"/>
      <c r="K535" s="1"/>
    </row>
    <row r="536" spans="2:11" ht="12.75" customHeight="1">
      <c r="B536" s="1"/>
      <c r="C536" s="1"/>
      <c r="J536" s="1"/>
      <c r="K536" s="1"/>
    </row>
    <row r="537" spans="2:11" ht="12.75" customHeight="1">
      <c r="B537" s="1"/>
      <c r="C537" s="1"/>
      <c r="J537" s="1"/>
      <c r="K537" s="1"/>
    </row>
    <row r="538" spans="2:11" ht="12.75" customHeight="1">
      <c r="B538" s="1"/>
      <c r="C538" s="1"/>
      <c r="J538" s="1"/>
      <c r="K538" s="1"/>
    </row>
    <row r="539" spans="2:11" ht="12.75" customHeight="1">
      <c r="B539" s="1"/>
      <c r="C539" s="1"/>
      <c r="J539" s="1"/>
      <c r="K539" s="1"/>
    </row>
    <row r="540" spans="2:11" ht="12.75" customHeight="1">
      <c r="B540" s="1"/>
      <c r="C540" s="1"/>
      <c r="J540" s="1"/>
      <c r="K540" s="1"/>
    </row>
    <row r="541" spans="2:11" ht="12.75" customHeight="1">
      <c r="B541" s="1"/>
      <c r="C541" s="1"/>
      <c r="J541" s="1"/>
      <c r="K541" s="1"/>
    </row>
    <row r="542" spans="2:11" ht="12.75" customHeight="1">
      <c r="B542" s="1"/>
      <c r="C542" s="1"/>
      <c r="J542" s="1"/>
      <c r="K542" s="1"/>
    </row>
    <row r="543" spans="2:11" ht="12.75" customHeight="1">
      <c r="B543" s="1"/>
      <c r="C543" s="1"/>
      <c r="J543" s="1"/>
      <c r="K543" s="1"/>
    </row>
    <row r="544" spans="2:11" ht="12.75" customHeight="1">
      <c r="B544" s="1"/>
      <c r="C544" s="1"/>
      <c r="J544" s="1"/>
      <c r="K544" s="1"/>
    </row>
    <row r="545" spans="2:11" ht="12.75" customHeight="1">
      <c r="B545" s="1"/>
      <c r="C545" s="1"/>
      <c r="J545" s="1"/>
      <c r="K545" s="1"/>
    </row>
    <row r="546" spans="2:11" ht="12.75" customHeight="1">
      <c r="B546" s="1"/>
      <c r="C546" s="1"/>
      <c r="J546" s="1"/>
      <c r="K546" s="1"/>
    </row>
    <row r="547" spans="2:11" ht="12.75" customHeight="1">
      <c r="B547" s="1"/>
      <c r="C547" s="1"/>
      <c r="J547" s="1"/>
      <c r="K547" s="1"/>
    </row>
    <row r="548" spans="2:11" ht="12.75" customHeight="1">
      <c r="B548" s="1"/>
      <c r="C548" s="1"/>
      <c r="J548" s="1"/>
      <c r="K548" s="1"/>
    </row>
    <row r="549" spans="2:11" ht="12.75" customHeight="1">
      <c r="B549" s="1"/>
      <c r="C549" s="1"/>
      <c r="J549" s="1"/>
      <c r="K549" s="1"/>
    </row>
    <row r="550" spans="2:11" ht="12.75" customHeight="1">
      <c r="B550" s="1"/>
      <c r="C550" s="1"/>
      <c r="J550" s="1"/>
      <c r="K550" s="1"/>
    </row>
    <row r="551" spans="2:11" ht="12.75" customHeight="1">
      <c r="B551" s="1"/>
      <c r="C551" s="1"/>
      <c r="J551" s="1"/>
      <c r="K551" s="1"/>
    </row>
    <row r="552" spans="2:11" ht="12.75" customHeight="1">
      <c r="B552" s="1"/>
      <c r="C552" s="1"/>
      <c r="J552" s="1"/>
      <c r="K552" s="1"/>
    </row>
    <row r="553" spans="2:11" ht="12.75" customHeight="1">
      <c r="B553" s="1"/>
      <c r="C553" s="1"/>
      <c r="J553" s="1"/>
      <c r="K553" s="1"/>
    </row>
    <row r="554" spans="2:11" ht="12.75" customHeight="1">
      <c r="B554" s="1"/>
      <c r="C554" s="1"/>
      <c r="J554" s="1"/>
      <c r="K554" s="1"/>
    </row>
    <row r="555" spans="2:11" ht="12.75" customHeight="1">
      <c r="B555" s="1"/>
      <c r="C555" s="1"/>
      <c r="J555" s="1"/>
      <c r="K555" s="1"/>
    </row>
    <row r="556" spans="2:11" ht="12.75" customHeight="1">
      <c r="B556" s="1"/>
      <c r="C556" s="1"/>
      <c r="J556" s="1"/>
      <c r="K556" s="1"/>
    </row>
    <row r="557" spans="2:11" ht="12.75" customHeight="1">
      <c r="B557" s="1"/>
      <c r="C557" s="1"/>
      <c r="J557" s="1"/>
      <c r="K557" s="1"/>
    </row>
    <row r="558" spans="2:11" ht="12.75" customHeight="1">
      <c r="B558" s="1"/>
      <c r="C558" s="1"/>
      <c r="J558" s="1"/>
      <c r="K558" s="1"/>
    </row>
    <row r="559" spans="2:11" ht="12.75" customHeight="1">
      <c r="B559" s="1"/>
      <c r="C559" s="1"/>
      <c r="J559" s="1"/>
      <c r="K559" s="1"/>
    </row>
    <row r="560" spans="2:11" ht="12.75" customHeight="1">
      <c r="B560" s="1"/>
      <c r="C560" s="1"/>
      <c r="J560" s="1"/>
      <c r="K560" s="1"/>
    </row>
    <row r="561" spans="2:11" ht="12.75" customHeight="1">
      <c r="B561" s="1"/>
      <c r="C561" s="1"/>
      <c r="J561" s="1"/>
      <c r="K561" s="1"/>
    </row>
    <row r="562" spans="2:11" ht="12.75" customHeight="1">
      <c r="B562" s="1"/>
      <c r="C562" s="1"/>
      <c r="J562" s="1"/>
      <c r="K562" s="1"/>
    </row>
    <row r="563" spans="2:11" ht="12.75" customHeight="1">
      <c r="B563" s="1"/>
      <c r="C563" s="1"/>
      <c r="J563" s="1"/>
      <c r="K563" s="1"/>
    </row>
    <row r="564" spans="2:11" ht="12.75" customHeight="1">
      <c r="B564" s="1"/>
      <c r="C564" s="1"/>
      <c r="J564" s="1"/>
      <c r="K564" s="1"/>
    </row>
    <row r="565" spans="2:11" ht="12.75" customHeight="1">
      <c r="B565" s="1"/>
      <c r="C565" s="1"/>
      <c r="J565" s="1"/>
      <c r="K565" s="1"/>
    </row>
    <row r="566" spans="2:11" ht="12.75" customHeight="1">
      <c r="B566" s="1"/>
      <c r="C566" s="1"/>
      <c r="J566" s="1"/>
      <c r="K566" s="1"/>
    </row>
    <row r="567" spans="2:11" ht="12.75" customHeight="1">
      <c r="B567" s="1"/>
      <c r="C567" s="1"/>
      <c r="J567" s="1"/>
      <c r="K567" s="1"/>
    </row>
    <row r="568" spans="2:11" ht="12.75" customHeight="1">
      <c r="B568" s="1"/>
      <c r="C568" s="1"/>
      <c r="J568" s="1"/>
      <c r="K568" s="1"/>
    </row>
    <row r="569" spans="2:11" ht="12.75" customHeight="1">
      <c r="B569" s="1"/>
      <c r="C569" s="1"/>
      <c r="J569" s="1"/>
      <c r="K569" s="1"/>
    </row>
    <row r="570" spans="2:11" ht="12.75" customHeight="1">
      <c r="B570" s="1"/>
      <c r="C570" s="1"/>
      <c r="J570" s="1"/>
      <c r="K570" s="1"/>
    </row>
    <row r="571" spans="2:11" ht="12.75" customHeight="1">
      <c r="B571" s="1"/>
      <c r="C571" s="1"/>
      <c r="J571" s="1"/>
      <c r="K571" s="1"/>
    </row>
    <row r="572" spans="2:11" ht="12.75" customHeight="1">
      <c r="B572" s="1"/>
      <c r="C572" s="1"/>
      <c r="J572" s="1"/>
      <c r="K572" s="1"/>
    </row>
    <row r="573" spans="2:11" ht="12.75" customHeight="1">
      <c r="B573" s="1"/>
      <c r="C573" s="1"/>
      <c r="J573" s="1"/>
      <c r="K573" s="1"/>
    </row>
    <row r="574" spans="2:11" ht="12.75" customHeight="1">
      <c r="B574" s="1"/>
      <c r="C574" s="1"/>
      <c r="J574" s="1"/>
      <c r="K574" s="1"/>
    </row>
    <row r="575" spans="2:11" ht="12.75" customHeight="1">
      <c r="B575" s="1"/>
      <c r="C575" s="1"/>
      <c r="J575" s="1"/>
      <c r="K575" s="1"/>
    </row>
    <row r="576" spans="2:11" ht="12.75" customHeight="1">
      <c r="B576" s="1"/>
      <c r="C576" s="1"/>
      <c r="J576" s="1"/>
      <c r="K576" s="1"/>
    </row>
    <row r="577" spans="2:11" ht="12.75" customHeight="1">
      <c r="B577" s="1"/>
      <c r="C577" s="1"/>
      <c r="J577" s="1"/>
      <c r="K577" s="1"/>
    </row>
    <row r="578" spans="2:11" ht="12.75" customHeight="1">
      <c r="B578" s="1"/>
      <c r="C578" s="1"/>
      <c r="J578" s="1"/>
      <c r="K578" s="1"/>
    </row>
    <row r="579" spans="2:11" ht="12.75" customHeight="1">
      <c r="B579" s="1"/>
      <c r="C579" s="1"/>
      <c r="J579" s="1"/>
      <c r="K579" s="1"/>
    </row>
    <row r="580" spans="2:11" ht="12.75" customHeight="1">
      <c r="B580" s="1"/>
      <c r="C580" s="1"/>
      <c r="J580" s="1"/>
      <c r="K580" s="1"/>
    </row>
    <row r="581" spans="2:11" ht="12.75" customHeight="1">
      <c r="B581" s="1"/>
      <c r="C581" s="1"/>
      <c r="J581" s="1"/>
      <c r="K581" s="1"/>
    </row>
    <row r="582" spans="2:11" ht="12.75" customHeight="1">
      <c r="B582" s="1"/>
      <c r="C582" s="1"/>
      <c r="J582" s="1"/>
      <c r="K582" s="1"/>
    </row>
    <row r="583" spans="2:11" ht="12.75" customHeight="1">
      <c r="B583" s="1"/>
      <c r="C583" s="1"/>
      <c r="J583" s="1"/>
      <c r="K583" s="1"/>
    </row>
    <row r="584" spans="2:11" ht="12.75" customHeight="1">
      <c r="B584" s="1"/>
      <c r="C584" s="1"/>
      <c r="J584" s="1"/>
      <c r="K584" s="1"/>
    </row>
    <row r="585" spans="2:11" ht="12.75" customHeight="1">
      <c r="B585" s="1"/>
      <c r="C585" s="1"/>
      <c r="J585" s="1"/>
      <c r="K585" s="1"/>
    </row>
    <row r="586" spans="2:11" ht="12.75" customHeight="1">
      <c r="B586" s="1"/>
      <c r="C586" s="1"/>
      <c r="J586" s="1"/>
      <c r="K586" s="1"/>
    </row>
    <row r="587" spans="2:11" ht="12.75" customHeight="1">
      <c r="B587" s="1"/>
      <c r="C587" s="1"/>
      <c r="J587" s="1"/>
      <c r="K587" s="1"/>
    </row>
    <row r="588" spans="2:11" ht="12.75" customHeight="1">
      <c r="B588" s="1"/>
      <c r="C588" s="1"/>
      <c r="J588" s="1"/>
      <c r="K588" s="1"/>
    </row>
    <row r="589" spans="2:11" ht="12.75" customHeight="1">
      <c r="B589" s="1"/>
      <c r="C589" s="1"/>
      <c r="J589" s="1"/>
      <c r="K589" s="1"/>
    </row>
    <row r="590" spans="2:11" ht="12.75" customHeight="1">
      <c r="B590" s="1"/>
      <c r="C590" s="1"/>
      <c r="J590" s="1"/>
      <c r="K590" s="1"/>
    </row>
    <row r="591" spans="2:11" ht="12.75" customHeight="1">
      <c r="B591" s="1"/>
      <c r="C591" s="1"/>
      <c r="J591" s="1"/>
      <c r="K591" s="1"/>
    </row>
    <row r="592" spans="2:11" ht="12.75" customHeight="1">
      <c r="B592" s="1"/>
      <c r="C592" s="1"/>
      <c r="J592" s="1"/>
      <c r="K592" s="1"/>
    </row>
    <row r="593" spans="2:11" ht="12.75" customHeight="1">
      <c r="B593" s="1"/>
      <c r="C593" s="1"/>
      <c r="J593" s="1"/>
      <c r="K593" s="1"/>
    </row>
    <row r="594" spans="2:11" ht="12.75" customHeight="1">
      <c r="B594" s="1"/>
      <c r="C594" s="1"/>
      <c r="J594" s="1"/>
      <c r="K594" s="1"/>
    </row>
    <row r="595" spans="2:11" ht="12.75" customHeight="1">
      <c r="B595" s="1"/>
      <c r="C595" s="1"/>
      <c r="J595" s="1"/>
      <c r="K595" s="1"/>
    </row>
    <row r="596" spans="2:11" ht="12.75" customHeight="1">
      <c r="B596" s="1"/>
      <c r="C596" s="1"/>
      <c r="J596" s="1"/>
      <c r="K596" s="1"/>
    </row>
    <row r="597" spans="2:11" ht="12.75" customHeight="1">
      <c r="B597" s="1"/>
      <c r="C597" s="1"/>
      <c r="J597" s="1"/>
      <c r="K597" s="1"/>
    </row>
    <row r="598" spans="2:11" ht="12.75" customHeight="1">
      <c r="B598" s="1"/>
      <c r="C598" s="1"/>
      <c r="J598" s="1"/>
      <c r="K598" s="1"/>
    </row>
    <row r="599" spans="2:11" ht="12.75" customHeight="1">
      <c r="B599" s="1"/>
      <c r="C599" s="1"/>
      <c r="J599" s="1"/>
      <c r="K599" s="1"/>
    </row>
    <row r="600" spans="2:11" ht="12.75" customHeight="1">
      <c r="B600" s="1"/>
      <c r="C600" s="1"/>
      <c r="J600" s="1"/>
      <c r="K600" s="1"/>
    </row>
    <row r="601" spans="2:11" ht="12.75" customHeight="1">
      <c r="B601" s="1"/>
      <c r="C601" s="1"/>
      <c r="J601" s="1"/>
      <c r="K601" s="1"/>
    </row>
    <row r="602" spans="2:11" ht="12.75" customHeight="1">
      <c r="B602" s="1"/>
      <c r="C602" s="1"/>
      <c r="J602" s="1"/>
      <c r="K602" s="1"/>
    </row>
    <row r="603" spans="2:11" ht="12.75" customHeight="1">
      <c r="B603" s="1"/>
      <c r="C603" s="1"/>
      <c r="J603" s="1"/>
      <c r="K603" s="1"/>
    </row>
    <row r="604" spans="2:11" ht="12.75" customHeight="1">
      <c r="B604" s="1"/>
      <c r="C604" s="1"/>
      <c r="J604" s="1"/>
      <c r="K604" s="1"/>
    </row>
    <row r="605" spans="2:11" ht="12.75" customHeight="1">
      <c r="B605" s="1"/>
      <c r="C605" s="1"/>
      <c r="J605" s="1"/>
      <c r="K605" s="1"/>
    </row>
    <row r="606" spans="2:11" ht="12.75" customHeight="1">
      <c r="B606" s="1"/>
      <c r="C606" s="1"/>
      <c r="J606" s="1"/>
      <c r="K606" s="1"/>
    </row>
    <row r="607" spans="2:11" ht="12.75" customHeight="1">
      <c r="B607" s="1"/>
      <c r="C607" s="1"/>
      <c r="J607" s="1"/>
      <c r="K607" s="1"/>
    </row>
    <row r="608" spans="2:11" ht="12.75" customHeight="1">
      <c r="B608" s="1"/>
      <c r="C608" s="1"/>
      <c r="J608" s="1"/>
      <c r="K608" s="1"/>
    </row>
    <row r="609" spans="2:11" ht="12.75" customHeight="1">
      <c r="B609" s="1"/>
      <c r="C609" s="1"/>
      <c r="J609" s="1"/>
      <c r="K609" s="1"/>
    </row>
    <row r="610" spans="2:11" ht="12.75" customHeight="1">
      <c r="B610" s="1"/>
      <c r="C610" s="1"/>
      <c r="J610" s="1"/>
      <c r="K610" s="1"/>
    </row>
    <row r="611" spans="2:11" ht="12.75" customHeight="1">
      <c r="B611" s="1"/>
      <c r="C611" s="1"/>
      <c r="J611" s="1"/>
      <c r="K611" s="1"/>
    </row>
    <row r="612" spans="2:11" ht="12.75" customHeight="1">
      <c r="B612" s="1"/>
      <c r="C612" s="1"/>
      <c r="J612" s="1"/>
      <c r="K612" s="1"/>
    </row>
    <row r="613" spans="2:11" ht="12.75" customHeight="1">
      <c r="B613" s="1"/>
      <c r="C613" s="1"/>
      <c r="J613" s="1"/>
      <c r="K613" s="1"/>
    </row>
    <row r="614" spans="2:11" ht="12.75" customHeight="1">
      <c r="B614" s="1"/>
      <c r="C614" s="1"/>
      <c r="J614" s="1"/>
      <c r="K614" s="1"/>
    </row>
    <row r="615" spans="2:11" ht="12.75" customHeight="1">
      <c r="B615" s="1"/>
      <c r="C615" s="1"/>
      <c r="J615" s="1"/>
      <c r="K615" s="1"/>
    </row>
    <row r="616" spans="2:11" ht="12.75" customHeight="1">
      <c r="B616" s="1"/>
      <c r="C616" s="1"/>
      <c r="J616" s="1"/>
      <c r="K616" s="1"/>
    </row>
    <row r="617" spans="2:11" ht="12.75" customHeight="1">
      <c r="B617" s="1"/>
      <c r="C617" s="1"/>
      <c r="J617" s="1"/>
      <c r="K617" s="1"/>
    </row>
    <row r="618" spans="2:11" ht="12.75" customHeight="1">
      <c r="B618" s="1"/>
      <c r="C618" s="1"/>
      <c r="J618" s="1"/>
      <c r="K618" s="1"/>
    </row>
    <row r="619" spans="2:11" ht="12.75" customHeight="1">
      <c r="B619" s="1"/>
      <c r="C619" s="1"/>
      <c r="J619" s="1"/>
      <c r="K619" s="1"/>
    </row>
    <row r="620" spans="2:11" ht="12.75" customHeight="1">
      <c r="B620" s="1"/>
      <c r="C620" s="1"/>
      <c r="J620" s="1"/>
      <c r="K620" s="1"/>
    </row>
    <row r="621" spans="2:11" ht="12.75" customHeight="1">
      <c r="B621" s="1"/>
      <c r="C621" s="1"/>
      <c r="J621" s="1"/>
      <c r="K621" s="1"/>
    </row>
    <row r="622" spans="2:11" ht="12.75" customHeight="1">
      <c r="B622" s="1"/>
      <c r="C622" s="1"/>
      <c r="J622" s="1"/>
      <c r="K622" s="1"/>
    </row>
    <row r="623" spans="2:11" ht="12.75" customHeight="1">
      <c r="B623" s="1"/>
      <c r="C623" s="1"/>
      <c r="J623" s="1"/>
      <c r="K623" s="1"/>
    </row>
    <row r="624" spans="2:11" ht="12.75" customHeight="1">
      <c r="B624" s="1"/>
      <c r="C624" s="1"/>
      <c r="J624" s="1"/>
      <c r="K624" s="1"/>
    </row>
    <row r="625" spans="2:11" ht="12.75" customHeight="1">
      <c r="B625" s="1"/>
      <c r="C625" s="1"/>
      <c r="J625" s="1"/>
      <c r="K625" s="1"/>
    </row>
    <row r="626" spans="2:11" ht="12.75" customHeight="1">
      <c r="B626" s="1"/>
      <c r="C626" s="1"/>
      <c r="J626" s="1"/>
      <c r="K626" s="1"/>
    </row>
    <row r="627" spans="2:11" ht="12.75" customHeight="1">
      <c r="B627" s="1"/>
      <c r="C627" s="1"/>
      <c r="J627" s="1"/>
      <c r="K627" s="1"/>
    </row>
    <row r="628" spans="2:11" ht="12.75" customHeight="1">
      <c r="B628" s="1"/>
      <c r="C628" s="1"/>
      <c r="J628" s="1"/>
      <c r="K628" s="1"/>
    </row>
    <row r="629" spans="2:11" ht="12.75" customHeight="1">
      <c r="B629" s="1"/>
      <c r="C629" s="1"/>
      <c r="J629" s="1"/>
      <c r="K629" s="1"/>
    </row>
    <row r="630" spans="2:11" ht="12.75" customHeight="1">
      <c r="B630" s="1"/>
      <c r="C630" s="1"/>
      <c r="J630" s="1"/>
      <c r="K630" s="1"/>
    </row>
    <row r="631" spans="2:11" ht="12.75" customHeight="1">
      <c r="B631" s="1"/>
      <c r="C631" s="1"/>
      <c r="J631" s="1"/>
      <c r="K631" s="1"/>
    </row>
    <row r="632" spans="2:11" ht="12.75" customHeight="1">
      <c r="B632" s="1"/>
      <c r="C632" s="1"/>
      <c r="J632" s="1"/>
      <c r="K632" s="1"/>
    </row>
    <row r="633" spans="2:11" ht="12.75" customHeight="1">
      <c r="B633" s="1"/>
      <c r="C633" s="1"/>
      <c r="J633" s="1"/>
      <c r="K633" s="1"/>
    </row>
    <row r="634" spans="2:11" ht="12.75" customHeight="1">
      <c r="B634" s="1"/>
      <c r="C634" s="1"/>
      <c r="J634" s="1"/>
      <c r="K634" s="1"/>
    </row>
    <row r="635" spans="2:11" ht="12.75" customHeight="1">
      <c r="B635" s="1"/>
      <c r="C635" s="1"/>
      <c r="J635" s="1"/>
      <c r="K635" s="1"/>
    </row>
    <row r="636" spans="2:11" ht="12.75" customHeight="1">
      <c r="B636" s="1"/>
      <c r="C636" s="1"/>
      <c r="J636" s="1"/>
      <c r="K636" s="1"/>
    </row>
    <row r="637" spans="2:11" ht="12.75" customHeight="1">
      <c r="B637" s="1"/>
      <c r="C637" s="1"/>
      <c r="J637" s="1"/>
      <c r="K637" s="1"/>
    </row>
    <row r="638" spans="2:11" ht="12.75" customHeight="1">
      <c r="B638" s="1"/>
      <c r="C638" s="1"/>
      <c r="J638" s="1"/>
      <c r="K638" s="1"/>
    </row>
    <row r="639" spans="2:11" ht="12.75" customHeight="1">
      <c r="B639" s="1"/>
      <c r="C639" s="1"/>
      <c r="J639" s="1"/>
      <c r="K639" s="1"/>
    </row>
    <row r="640" spans="2:11" ht="12.75" customHeight="1">
      <c r="B640" s="1"/>
      <c r="C640" s="1"/>
      <c r="J640" s="1"/>
      <c r="K640" s="1"/>
    </row>
    <row r="641" spans="2:11" ht="12.75" customHeight="1">
      <c r="B641" s="1"/>
      <c r="C641" s="1"/>
      <c r="J641" s="1"/>
      <c r="K641" s="1"/>
    </row>
    <row r="642" spans="2:11" ht="12.75" customHeight="1">
      <c r="B642" s="1"/>
      <c r="C642" s="1"/>
      <c r="J642" s="1"/>
      <c r="K642" s="1"/>
    </row>
    <row r="643" spans="2:11" ht="12.75" customHeight="1">
      <c r="B643" s="1"/>
      <c r="C643" s="1"/>
      <c r="J643" s="1"/>
      <c r="K643" s="1"/>
    </row>
    <row r="644" spans="2:11" ht="12.75" customHeight="1">
      <c r="B644" s="1"/>
      <c r="C644" s="1"/>
      <c r="J644" s="1"/>
      <c r="K644" s="1"/>
    </row>
    <row r="645" spans="2:11" ht="12.75" customHeight="1">
      <c r="B645" s="1"/>
      <c r="C645" s="1"/>
      <c r="J645" s="1"/>
      <c r="K645" s="1"/>
    </row>
    <row r="646" spans="2:11" ht="12.75" customHeight="1">
      <c r="B646" s="1"/>
      <c r="C646" s="1"/>
      <c r="J646" s="1"/>
      <c r="K646" s="1"/>
    </row>
    <row r="647" spans="2:11" ht="12.75" customHeight="1">
      <c r="B647" s="1"/>
      <c r="C647" s="1"/>
      <c r="J647" s="1"/>
      <c r="K647" s="1"/>
    </row>
    <row r="648" spans="2:11" ht="12.75" customHeight="1">
      <c r="B648" s="1"/>
      <c r="C648" s="1"/>
      <c r="J648" s="1"/>
      <c r="K648" s="1"/>
    </row>
    <row r="649" spans="2:11" ht="12.75" customHeight="1">
      <c r="B649" s="1"/>
      <c r="C649" s="1"/>
      <c r="J649" s="1"/>
      <c r="K649" s="1"/>
    </row>
    <row r="650" spans="2:11" ht="12.75" customHeight="1">
      <c r="B650" s="1"/>
      <c r="C650" s="1"/>
      <c r="J650" s="1"/>
      <c r="K650" s="1"/>
    </row>
    <row r="651" spans="2:11" ht="12.75" customHeight="1">
      <c r="B651" s="1"/>
      <c r="C651" s="1"/>
      <c r="J651" s="1"/>
      <c r="K651" s="1"/>
    </row>
    <row r="652" spans="2:11" ht="12.75" customHeight="1">
      <c r="B652" s="1"/>
      <c r="C652" s="1"/>
      <c r="J652" s="1"/>
      <c r="K652" s="1"/>
    </row>
    <row r="653" spans="2:11" ht="12.75" customHeight="1">
      <c r="B653" s="1"/>
      <c r="C653" s="1"/>
      <c r="J653" s="1"/>
      <c r="K653" s="1"/>
    </row>
    <row r="654" spans="2:11" ht="12.75" customHeight="1">
      <c r="B654" s="1"/>
      <c r="C654" s="1"/>
      <c r="J654" s="1"/>
      <c r="K654" s="1"/>
    </row>
    <row r="655" spans="2:11" ht="12.75" customHeight="1">
      <c r="B655" s="1"/>
      <c r="C655" s="1"/>
      <c r="J655" s="1"/>
      <c r="K655" s="1"/>
    </row>
    <row r="656" spans="2:11" ht="12.75" customHeight="1">
      <c r="B656" s="1"/>
      <c r="C656" s="1"/>
      <c r="J656" s="1"/>
      <c r="K656" s="1"/>
    </row>
    <row r="657" spans="2:11" ht="12.75" customHeight="1">
      <c r="B657" s="1"/>
      <c r="C657" s="1"/>
      <c r="J657" s="1"/>
      <c r="K657" s="1"/>
    </row>
    <row r="658" spans="2:11" ht="12.75" customHeight="1">
      <c r="B658" s="1"/>
      <c r="C658" s="1"/>
      <c r="J658" s="1"/>
      <c r="K658" s="1"/>
    </row>
    <row r="659" spans="2:11" ht="12.75" customHeight="1">
      <c r="B659" s="1"/>
      <c r="C659" s="1"/>
      <c r="J659" s="1"/>
      <c r="K659" s="1"/>
    </row>
    <row r="660" spans="2:11" ht="12.75" customHeight="1">
      <c r="B660" s="1"/>
      <c r="C660" s="1"/>
      <c r="J660" s="1"/>
      <c r="K660" s="1"/>
    </row>
    <row r="661" spans="2:11" ht="12.75" customHeight="1">
      <c r="B661" s="1"/>
      <c r="C661" s="1"/>
      <c r="J661" s="1"/>
      <c r="K661" s="1"/>
    </row>
    <row r="662" spans="2:11" ht="12.75" customHeight="1">
      <c r="B662" s="1"/>
      <c r="C662" s="1"/>
      <c r="J662" s="1"/>
      <c r="K662" s="1"/>
    </row>
    <row r="663" spans="2:11" ht="12.75" customHeight="1">
      <c r="B663" s="1"/>
      <c r="C663" s="1"/>
      <c r="J663" s="1"/>
      <c r="K663" s="1"/>
    </row>
    <row r="664" spans="2:11" ht="12.75" customHeight="1">
      <c r="B664" s="1"/>
      <c r="C664" s="1"/>
      <c r="J664" s="1"/>
      <c r="K664" s="1"/>
    </row>
    <row r="665" spans="2:11" ht="12.75" customHeight="1">
      <c r="B665" s="1"/>
      <c r="C665" s="1"/>
      <c r="J665" s="1"/>
      <c r="K665" s="1"/>
    </row>
    <row r="666" spans="2:11" ht="12.75" customHeight="1">
      <c r="B666" s="1"/>
      <c r="C666" s="1"/>
      <c r="J666" s="1"/>
      <c r="K666" s="1"/>
    </row>
    <row r="667" spans="2:11" ht="12.75" customHeight="1">
      <c r="B667" s="1"/>
      <c r="C667" s="1"/>
      <c r="J667" s="1"/>
      <c r="K667" s="1"/>
    </row>
    <row r="668" spans="2:11" ht="12.75" customHeight="1">
      <c r="B668" s="1"/>
      <c r="C668" s="1"/>
      <c r="J668" s="1"/>
      <c r="K668" s="1"/>
    </row>
    <row r="669" spans="2:11" ht="12.75" customHeight="1">
      <c r="B669" s="1"/>
      <c r="C669" s="1"/>
      <c r="J669" s="1"/>
      <c r="K669" s="1"/>
    </row>
    <row r="670" spans="2:11" ht="12.75" customHeight="1">
      <c r="B670" s="1"/>
      <c r="C670" s="1"/>
      <c r="J670" s="1"/>
      <c r="K670" s="1"/>
    </row>
    <row r="671" spans="2:11" ht="12.75" customHeight="1">
      <c r="B671" s="1"/>
      <c r="C671" s="1"/>
      <c r="J671" s="1"/>
      <c r="K671" s="1"/>
    </row>
    <row r="672" spans="2:11" ht="12.75" customHeight="1">
      <c r="B672" s="1"/>
      <c r="C672" s="1"/>
      <c r="J672" s="1"/>
      <c r="K672" s="1"/>
    </row>
    <row r="673" spans="2:11" ht="12.75" customHeight="1">
      <c r="B673" s="1"/>
      <c r="C673" s="1"/>
      <c r="J673" s="1"/>
      <c r="K673" s="1"/>
    </row>
    <row r="674" spans="2:11" ht="12.75" customHeight="1">
      <c r="B674" s="1"/>
      <c r="C674" s="1"/>
      <c r="J674" s="1"/>
      <c r="K674" s="1"/>
    </row>
    <row r="675" spans="2:11" ht="12.75" customHeight="1">
      <c r="B675" s="1"/>
      <c r="C675" s="1"/>
      <c r="J675" s="1"/>
      <c r="K675" s="1"/>
    </row>
    <row r="676" spans="2:11" ht="12.75" customHeight="1">
      <c r="B676" s="1"/>
      <c r="C676" s="1"/>
      <c r="J676" s="1"/>
      <c r="K676" s="1"/>
    </row>
    <row r="677" spans="2:11" ht="12.75" customHeight="1">
      <c r="B677" s="1"/>
      <c r="C677" s="1"/>
      <c r="J677" s="1"/>
      <c r="K677" s="1"/>
    </row>
    <row r="678" spans="2:11" ht="12.75" customHeight="1">
      <c r="B678" s="1"/>
      <c r="C678" s="1"/>
      <c r="J678" s="1"/>
      <c r="K678" s="1"/>
    </row>
    <row r="679" spans="2:11" ht="12.75" customHeight="1">
      <c r="B679" s="1"/>
      <c r="C679" s="1"/>
      <c r="J679" s="1"/>
      <c r="K679" s="1"/>
    </row>
    <row r="680" spans="2:11" ht="12.75" customHeight="1">
      <c r="B680" s="1"/>
      <c r="C680" s="1"/>
      <c r="J680" s="1"/>
      <c r="K680" s="1"/>
    </row>
    <row r="681" spans="2:11" ht="12.75" customHeight="1">
      <c r="B681" s="1"/>
      <c r="C681" s="1"/>
      <c r="J681" s="1"/>
      <c r="K681" s="1"/>
    </row>
    <row r="682" spans="2:11" ht="12.75" customHeight="1">
      <c r="B682" s="1"/>
      <c r="C682" s="1"/>
      <c r="J682" s="1"/>
      <c r="K682" s="1"/>
    </row>
    <row r="683" spans="2:11" ht="12.75" customHeight="1">
      <c r="B683" s="1"/>
      <c r="C683" s="1"/>
      <c r="J683" s="1"/>
      <c r="K683" s="1"/>
    </row>
    <row r="684" spans="2:11" ht="12.75" customHeight="1">
      <c r="B684" s="1"/>
      <c r="C684" s="1"/>
      <c r="J684" s="1"/>
      <c r="K684" s="1"/>
    </row>
    <row r="685" spans="2:11" ht="12.75" customHeight="1">
      <c r="B685" s="1"/>
      <c r="C685" s="1"/>
      <c r="J685" s="1"/>
      <c r="K685" s="1"/>
    </row>
    <row r="686" spans="2:11" ht="12.75" customHeight="1">
      <c r="B686" s="1"/>
      <c r="C686" s="1"/>
      <c r="J686" s="1"/>
      <c r="K686" s="1"/>
    </row>
    <row r="687" spans="2:11" ht="12.75" customHeight="1">
      <c r="B687" s="1"/>
      <c r="C687" s="1"/>
      <c r="J687" s="1"/>
      <c r="K687" s="1"/>
    </row>
    <row r="688" spans="2:11" ht="12.75" customHeight="1">
      <c r="B688" s="1"/>
      <c r="C688" s="1"/>
      <c r="J688" s="1"/>
      <c r="K688" s="1"/>
    </row>
    <row r="689" spans="2:11" ht="12.75" customHeight="1">
      <c r="B689" s="1"/>
      <c r="C689" s="1"/>
      <c r="J689" s="1"/>
      <c r="K689" s="1"/>
    </row>
    <row r="690" spans="2:11" ht="12.75" customHeight="1">
      <c r="B690" s="1"/>
      <c r="C690" s="1"/>
      <c r="J690" s="1"/>
      <c r="K690" s="1"/>
    </row>
    <row r="691" spans="2:11" ht="12.75" customHeight="1">
      <c r="B691" s="1"/>
      <c r="C691" s="1"/>
      <c r="J691" s="1"/>
      <c r="K691" s="1"/>
    </row>
    <row r="692" spans="2:11" ht="12.75" customHeight="1">
      <c r="B692" s="1"/>
      <c r="C692" s="1"/>
      <c r="J692" s="1"/>
      <c r="K692" s="1"/>
    </row>
    <row r="693" spans="2:11" ht="12.75" customHeight="1">
      <c r="B693" s="1"/>
      <c r="C693" s="1"/>
      <c r="J693" s="1"/>
      <c r="K693" s="1"/>
    </row>
    <row r="694" spans="2:11" ht="12.75" customHeight="1">
      <c r="B694" s="1"/>
      <c r="C694" s="1"/>
      <c r="J694" s="1"/>
      <c r="K694" s="1"/>
    </row>
    <row r="695" spans="2:11" ht="12.75" customHeight="1">
      <c r="B695" s="1"/>
      <c r="C695" s="1"/>
      <c r="J695" s="1"/>
      <c r="K695" s="1"/>
    </row>
    <row r="696" spans="2:11" ht="12.75" customHeight="1">
      <c r="B696" s="1"/>
      <c r="C696" s="1"/>
      <c r="J696" s="1"/>
      <c r="K696" s="1"/>
    </row>
    <row r="697" spans="2:11" ht="12.75" customHeight="1">
      <c r="B697" s="1"/>
      <c r="C697" s="1"/>
      <c r="J697" s="1"/>
      <c r="K697" s="1"/>
    </row>
    <row r="698" spans="2:11" ht="12.75" customHeight="1">
      <c r="B698" s="1"/>
      <c r="C698" s="1"/>
      <c r="J698" s="1"/>
      <c r="K698" s="1"/>
    </row>
    <row r="699" spans="2:11" ht="12.75" customHeight="1">
      <c r="B699" s="1"/>
      <c r="C699" s="1"/>
      <c r="J699" s="1"/>
      <c r="K699" s="1"/>
    </row>
    <row r="700" spans="2:11" ht="12.75" customHeight="1">
      <c r="B700" s="1"/>
      <c r="C700" s="1"/>
      <c r="J700" s="1"/>
      <c r="K700" s="1"/>
    </row>
    <row r="701" spans="2:11" ht="12.75" customHeight="1">
      <c r="B701" s="1"/>
      <c r="C701" s="1"/>
      <c r="J701" s="1"/>
      <c r="K701" s="1"/>
    </row>
    <row r="702" spans="2:11" ht="12.75" customHeight="1">
      <c r="B702" s="1"/>
      <c r="C702" s="1"/>
      <c r="J702" s="1"/>
      <c r="K702" s="1"/>
    </row>
    <row r="703" spans="2:11" ht="12.75" customHeight="1">
      <c r="B703" s="1"/>
      <c r="C703" s="1"/>
      <c r="J703" s="1"/>
      <c r="K703" s="1"/>
    </row>
    <row r="704" spans="2:11" ht="12.75" customHeight="1">
      <c r="B704" s="1"/>
      <c r="C704" s="1"/>
      <c r="J704" s="1"/>
      <c r="K704" s="1"/>
    </row>
    <row r="705" spans="2:11" ht="12.75" customHeight="1">
      <c r="B705" s="1"/>
      <c r="C705" s="1"/>
      <c r="J705" s="1"/>
      <c r="K705" s="1"/>
    </row>
    <row r="706" spans="2:11" ht="12.75" customHeight="1">
      <c r="B706" s="1"/>
      <c r="C706" s="1"/>
      <c r="J706" s="1"/>
      <c r="K706" s="1"/>
    </row>
    <row r="707" spans="2:11" ht="12.75" customHeight="1">
      <c r="B707" s="1"/>
      <c r="C707" s="1"/>
      <c r="J707" s="1"/>
      <c r="K707" s="1"/>
    </row>
    <row r="708" spans="2:11" ht="12.75" customHeight="1">
      <c r="B708" s="1"/>
      <c r="C708" s="1"/>
      <c r="J708" s="1"/>
      <c r="K708" s="1"/>
    </row>
    <row r="709" spans="2:11" ht="12.75" customHeight="1">
      <c r="B709" s="1"/>
      <c r="C709" s="1"/>
      <c r="J709" s="1"/>
      <c r="K709" s="1"/>
    </row>
    <row r="710" spans="2:11" ht="12.75" customHeight="1">
      <c r="B710" s="1"/>
      <c r="C710" s="1"/>
      <c r="J710" s="1"/>
      <c r="K710" s="1"/>
    </row>
    <row r="711" spans="2:11" ht="12.75" customHeight="1">
      <c r="B711" s="1"/>
      <c r="C711" s="1"/>
      <c r="J711" s="1"/>
      <c r="K711" s="1"/>
    </row>
    <row r="712" spans="2:11" ht="12.75" customHeight="1">
      <c r="B712" s="1"/>
      <c r="C712" s="1"/>
      <c r="J712" s="1"/>
      <c r="K712" s="1"/>
    </row>
    <row r="713" spans="2:11" ht="12.75" customHeight="1">
      <c r="B713" s="1"/>
      <c r="C713" s="1"/>
      <c r="J713" s="1"/>
      <c r="K713" s="1"/>
    </row>
    <row r="714" spans="2:11" ht="12.75" customHeight="1">
      <c r="B714" s="1"/>
      <c r="C714" s="1"/>
      <c r="J714" s="1"/>
      <c r="K714" s="1"/>
    </row>
    <row r="715" spans="2:11" ht="12.75" customHeight="1">
      <c r="B715" s="1"/>
      <c r="C715" s="1"/>
      <c r="J715" s="1"/>
      <c r="K715" s="1"/>
    </row>
    <row r="716" spans="2:11" ht="12.75" customHeight="1">
      <c r="B716" s="1"/>
      <c r="C716" s="1"/>
      <c r="J716" s="1"/>
      <c r="K716" s="1"/>
    </row>
    <row r="717" spans="2:11" ht="12.75" customHeight="1">
      <c r="B717" s="1"/>
      <c r="C717" s="1"/>
      <c r="J717" s="1"/>
      <c r="K717" s="1"/>
    </row>
    <row r="718" spans="2:11" ht="12.75" customHeight="1">
      <c r="B718" s="1"/>
      <c r="C718" s="1"/>
      <c r="J718" s="1"/>
      <c r="K718" s="1"/>
    </row>
    <row r="719" spans="2:11" ht="12.75" customHeight="1">
      <c r="B719" s="1"/>
      <c r="C719" s="1"/>
      <c r="J719" s="1"/>
      <c r="K719" s="1"/>
    </row>
    <row r="720" spans="2:11" ht="12.75" customHeight="1">
      <c r="B720" s="1"/>
      <c r="C720" s="1"/>
      <c r="J720" s="1"/>
      <c r="K720" s="1"/>
    </row>
    <row r="721" spans="2:11" ht="12.75" customHeight="1">
      <c r="B721" s="1"/>
      <c r="C721" s="1"/>
      <c r="J721" s="1"/>
      <c r="K721" s="1"/>
    </row>
    <row r="722" spans="2:11" ht="12.75" customHeight="1">
      <c r="B722" s="1"/>
      <c r="C722" s="1"/>
      <c r="J722" s="1"/>
      <c r="K722" s="1"/>
    </row>
    <row r="723" spans="2:11" ht="12.75" customHeight="1">
      <c r="B723" s="1"/>
      <c r="C723" s="1"/>
      <c r="J723" s="1"/>
      <c r="K723" s="1"/>
    </row>
    <row r="724" spans="2:11" ht="12.75" customHeight="1">
      <c r="B724" s="1"/>
      <c r="C724" s="1"/>
      <c r="J724" s="1"/>
      <c r="K724" s="1"/>
    </row>
    <row r="725" spans="2:11" ht="12.75" customHeight="1">
      <c r="B725" s="1"/>
      <c r="C725" s="1"/>
      <c r="J725" s="1"/>
      <c r="K725" s="1"/>
    </row>
    <row r="726" spans="2:11" ht="12.75" customHeight="1">
      <c r="B726" s="1"/>
      <c r="C726" s="1"/>
      <c r="J726" s="1"/>
      <c r="K726" s="1"/>
    </row>
    <row r="727" spans="2:11" ht="12.75" customHeight="1">
      <c r="B727" s="1"/>
      <c r="C727" s="1"/>
      <c r="J727" s="1"/>
      <c r="K727" s="1"/>
    </row>
    <row r="728" spans="2:11" ht="12.75" customHeight="1">
      <c r="B728" s="1"/>
      <c r="C728" s="1"/>
      <c r="J728" s="1"/>
      <c r="K728" s="1"/>
    </row>
    <row r="729" spans="2:11" ht="12.75" customHeight="1">
      <c r="B729" s="1"/>
      <c r="C729" s="1"/>
      <c r="J729" s="1"/>
      <c r="K729" s="1"/>
    </row>
    <row r="730" spans="2:11" ht="12.75" customHeight="1">
      <c r="B730" s="1"/>
      <c r="C730" s="1"/>
      <c r="J730" s="1"/>
      <c r="K730" s="1"/>
    </row>
    <row r="731" spans="2:11" ht="12.75" customHeight="1">
      <c r="B731" s="1"/>
      <c r="C731" s="1"/>
      <c r="J731" s="1"/>
      <c r="K731" s="1"/>
    </row>
    <row r="732" spans="2:11" ht="12.75" customHeight="1">
      <c r="B732" s="1"/>
      <c r="C732" s="1"/>
      <c r="J732" s="1"/>
      <c r="K732" s="1"/>
    </row>
    <row r="733" spans="2:11" ht="12.75" customHeight="1">
      <c r="B733" s="1"/>
      <c r="C733" s="1"/>
      <c r="J733" s="1"/>
      <c r="K733" s="1"/>
    </row>
    <row r="734" spans="2:11" ht="12.75" customHeight="1">
      <c r="B734" s="1"/>
      <c r="C734" s="1"/>
      <c r="J734" s="1"/>
      <c r="K734" s="1"/>
    </row>
    <row r="735" spans="2:11" ht="12.75" customHeight="1">
      <c r="B735" s="1"/>
      <c r="C735" s="1"/>
      <c r="J735" s="1"/>
      <c r="K735" s="1"/>
    </row>
    <row r="736" spans="2:11" ht="12.75" customHeight="1">
      <c r="B736" s="1"/>
      <c r="C736" s="1"/>
      <c r="J736" s="1"/>
      <c r="K736" s="1"/>
    </row>
    <row r="737" spans="2:11" ht="12.75" customHeight="1">
      <c r="B737" s="1"/>
      <c r="C737" s="1"/>
      <c r="J737" s="1"/>
      <c r="K737" s="1"/>
    </row>
    <row r="738" spans="2:11" ht="12.75" customHeight="1">
      <c r="B738" s="1"/>
      <c r="C738" s="1"/>
      <c r="J738" s="1"/>
      <c r="K738" s="1"/>
    </row>
    <row r="739" spans="2:11" ht="12.75" customHeight="1">
      <c r="B739" s="1"/>
      <c r="C739" s="1"/>
      <c r="J739" s="1"/>
      <c r="K739" s="1"/>
    </row>
    <row r="740" spans="2:11" ht="12.75" customHeight="1">
      <c r="B740" s="1"/>
      <c r="C740" s="1"/>
      <c r="J740" s="1"/>
      <c r="K740" s="1"/>
    </row>
    <row r="741" spans="2:11" ht="12.75" customHeight="1">
      <c r="B741" s="1"/>
      <c r="C741" s="1"/>
      <c r="J741" s="1"/>
      <c r="K741" s="1"/>
    </row>
    <row r="742" spans="2:11" ht="12.75" customHeight="1">
      <c r="B742" s="1"/>
      <c r="C742" s="1"/>
      <c r="J742" s="1"/>
      <c r="K742" s="1"/>
    </row>
    <row r="743" spans="2:11" ht="12.75" customHeight="1">
      <c r="B743" s="1"/>
      <c r="C743" s="1"/>
      <c r="J743" s="1"/>
      <c r="K743" s="1"/>
    </row>
    <row r="744" spans="2:11" ht="12.75" customHeight="1">
      <c r="B744" s="1"/>
      <c r="C744" s="1"/>
      <c r="J744" s="1"/>
      <c r="K744" s="1"/>
    </row>
    <row r="745" spans="2:11" ht="12.75" customHeight="1">
      <c r="B745" s="1"/>
      <c r="C745" s="1"/>
      <c r="J745" s="1"/>
      <c r="K745" s="1"/>
    </row>
    <row r="746" spans="2:11" ht="12.75" customHeight="1">
      <c r="B746" s="1"/>
      <c r="C746" s="1"/>
      <c r="J746" s="1"/>
      <c r="K746" s="1"/>
    </row>
    <row r="747" spans="2:11" ht="12.75" customHeight="1">
      <c r="B747" s="1"/>
      <c r="C747" s="1"/>
      <c r="J747" s="1"/>
      <c r="K747" s="1"/>
    </row>
    <row r="748" spans="2:11" ht="12.75" customHeight="1">
      <c r="B748" s="1"/>
      <c r="C748" s="1"/>
      <c r="J748" s="1"/>
      <c r="K748" s="1"/>
    </row>
    <row r="749" spans="2:11" ht="12.75" customHeight="1">
      <c r="B749" s="1"/>
      <c r="C749" s="1"/>
      <c r="J749" s="1"/>
      <c r="K749" s="1"/>
    </row>
    <row r="750" spans="2:11" ht="12.75" customHeight="1">
      <c r="B750" s="1"/>
      <c r="C750" s="1"/>
      <c r="J750" s="1"/>
      <c r="K750" s="1"/>
    </row>
    <row r="751" spans="2:11" ht="12.75" customHeight="1">
      <c r="B751" s="1"/>
      <c r="C751" s="1"/>
      <c r="J751" s="1"/>
      <c r="K751" s="1"/>
    </row>
    <row r="752" spans="2:11" ht="12.75" customHeight="1">
      <c r="B752" s="1"/>
      <c r="C752" s="1"/>
      <c r="J752" s="1"/>
      <c r="K752" s="1"/>
    </row>
    <row r="753" spans="2:11" ht="12.75" customHeight="1">
      <c r="B753" s="1"/>
      <c r="C753" s="1"/>
      <c r="J753" s="1"/>
      <c r="K753" s="1"/>
    </row>
    <row r="754" spans="2:11" ht="12.75" customHeight="1">
      <c r="B754" s="1"/>
      <c r="C754" s="1"/>
      <c r="J754" s="1"/>
      <c r="K754" s="1"/>
    </row>
    <row r="755" spans="2:11" ht="12.75" customHeight="1">
      <c r="B755" s="1"/>
      <c r="C755" s="1"/>
      <c r="J755" s="1"/>
      <c r="K755" s="1"/>
    </row>
    <row r="756" spans="2:11" ht="12.75" customHeight="1">
      <c r="B756" s="1"/>
      <c r="C756" s="1"/>
      <c r="J756" s="1"/>
      <c r="K756" s="1"/>
    </row>
    <row r="757" spans="2:11" ht="12.75" customHeight="1">
      <c r="B757" s="1"/>
      <c r="C757" s="1"/>
      <c r="J757" s="1"/>
      <c r="K757" s="1"/>
    </row>
    <row r="758" spans="2:11" ht="12.75" customHeight="1">
      <c r="B758" s="1"/>
      <c r="C758" s="1"/>
      <c r="J758" s="1"/>
      <c r="K758" s="1"/>
    </row>
    <row r="759" spans="2:11" ht="12.75" customHeight="1">
      <c r="B759" s="1"/>
      <c r="C759" s="1"/>
      <c r="J759" s="1"/>
      <c r="K759" s="1"/>
    </row>
    <row r="760" spans="2:11" ht="12.75" customHeight="1">
      <c r="B760" s="1"/>
      <c r="C760" s="1"/>
      <c r="J760" s="1"/>
      <c r="K760" s="1"/>
    </row>
    <row r="761" spans="2:11" ht="12.75" customHeight="1">
      <c r="B761" s="1"/>
      <c r="C761" s="1"/>
      <c r="J761" s="1"/>
      <c r="K761" s="1"/>
    </row>
    <row r="762" spans="2:11" ht="12.75" customHeight="1">
      <c r="B762" s="1"/>
      <c r="C762" s="1"/>
      <c r="J762" s="1"/>
      <c r="K762" s="1"/>
    </row>
    <row r="763" spans="2:11" ht="12.75" customHeight="1">
      <c r="B763" s="1"/>
      <c r="C763" s="1"/>
      <c r="J763" s="1"/>
      <c r="K763" s="1"/>
    </row>
    <row r="764" spans="2:11" ht="12.75" customHeight="1">
      <c r="B764" s="1"/>
      <c r="C764" s="1"/>
      <c r="J764" s="1"/>
      <c r="K764" s="1"/>
    </row>
    <row r="765" spans="2:11" ht="12.75" customHeight="1">
      <c r="B765" s="1"/>
      <c r="C765" s="1"/>
      <c r="J765" s="1"/>
      <c r="K765" s="1"/>
    </row>
    <row r="766" spans="2:11" ht="12.75" customHeight="1">
      <c r="B766" s="1"/>
      <c r="C766" s="1"/>
      <c r="J766" s="1"/>
      <c r="K766" s="1"/>
    </row>
    <row r="767" spans="2:11" ht="12.75" customHeight="1">
      <c r="B767" s="1"/>
      <c r="C767" s="1"/>
      <c r="J767" s="1"/>
      <c r="K767" s="1"/>
    </row>
    <row r="768" spans="2:11" ht="12.75" customHeight="1">
      <c r="B768" s="1"/>
      <c r="C768" s="1"/>
      <c r="J768" s="1"/>
      <c r="K768" s="1"/>
    </row>
    <row r="769" spans="2:11" ht="12.75" customHeight="1">
      <c r="B769" s="1"/>
      <c r="C769" s="1"/>
      <c r="J769" s="1"/>
      <c r="K769" s="1"/>
    </row>
    <row r="770" spans="2:11" ht="12.75" customHeight="1">
      <c r="B770" s="1"/>
      <c r="C770" s="1"/>
      <c r="J770" s="1"/>
      <c r="K770" s="1"/>
    </row>
    <row r="771" spans="2:11" ht="12.75" customHeight="1">
      <c r="B771" s="1"/>
      <c r="C771" s="1"/>
      <c r="J771" s="1"/>
      <c r="K771" s="1"/>
    </row>
    <row r="772" spans="2:11" ht="12.75" customHeight="1">
      <c r="B772" s="1"/>
      <c r="C772" s="1"/>
      <c r="J772" s="1"/>
      <c r="K772" s="1"/>
    </row>
    <row r="773" spans="2:11" ht="12.75" customHeight="1">
      <c r="B773" s="1"/>
      <c r="C773" s="1"/>
      <c r="J773" s="1"/>
      <c r="K773" s="1"/>
    </row>
    <row r="774" spans="2:11" ht="12.75" customHeight="1">
      <c r="B774" s="1"/>
      <c r="C774" s="1"/>
      <c r="J774" s="1"/>
      <c r="K774" s="1"/>
    </row>
    <row r="775" spans="2:11" ht="12.75" customHeight="1">
      <c r="B775" s="1"/>
      <c r="C775" s="1"/>
      <c r="J775" s="1"/>
      <c r="K775" s="1"/>
    </row>
    <row r="776" spans="2:11" ht="12.75" customHeight="1">
      <c r="B776" s="1"/>
      <c r="C776" s="1"/>
      <c r="J776" s="1"/>
      <c r="K776" s="1"/>
    </row>
    <row r="777" spans="2:11" ht="12.75" customHeight="1">
      <c r="B777" s="1"/>
      <c r="C777" s="1"/>
      <c r="J777" s="1"/>
      <c r="K777" s="1"/>
    </row>
    <row r="778" spans="2:11" ht="12.75" customHeight="1">
      <c r="B778" s="1"/>
      <c r="C778" s="1"/>
      <c r="J778" s="1"/>
      <c r="K778" s="1"/>
    </row>
    <row r="779" spans="2:11" ht="12.75" customHeight="1">
      <c r="B779" s="1"/>
      <c r="C779" s="1"/>
      <c r="J779" s="1"/>
      <c r="K779" s="1"/>
    </row>
    <row r="780" spans="2:11" ht="12.75" customHeight="1">
      <c r="B780" s="1"/>
      <c r="C780" s="1"/>
      <c r="J780" s="1"/>
      <c r="K780" s="1"/>
    </row>
    <row r="781" spans="2:11" ht="12.75" customHeight="1">
      <c r="B781" s="1"/>
      <c r="C781" s="1"/>
      <c r="J781" s="1"/>
      <c r="K781" s="1"/>
    </row>
    <row r="782" spans="2:11" ht="12.75" customHeight="1">
      <c r="B782" s="1"/>
      <c r="C782" s="1"/>
      <c r="J782" s="1"/>
      <c r="K782" s="1"/>
    </row>
    <row r="783" spans="2:11" ht="12.75" customHeight="1">
      <c r="B783" s="1"/>
      <c r="C783" s="1"/>
      <c r="J783" s="1"/>
      <c r="K783" s="1"/>
    </row>
    <row r="784" spans="2:11" ht="12.75" customHeight="1">
      <c r="B784" s="1"/>
      <c r="C784" s="1"/>
      <c r="J784" s="1"/>
      <c r="K784" s="1"/>
    </row>
    <row r="785" spans="2:11" ht="12.75" customHeight="1">
      <c r="B785" s="1"/>
      <c r="C785" s="1"/>
      <c r="J785" s="1"/>
      <c r="K785" s="1"/>
    </row>
    <row r="786" spans="2:11" ht="12.75" customHeight="1">
      <c r="B786" s="1"/>
      <c r="C786" s="1"/>
      <c r="J786" s="1"/>
      <c r="K786" s="1"/>
    </row>
    <row r="787" spans="2:11" ht="12.75" customHeight="1">
      <c r="B787" s="1"/>
      <c r="C787" s="1"/>
      <c r="J787" s="1"/>
      <c r="K787" s="1"/>
    </row>
    <row r="788" spans="2:11" ht="12.75" customHeight="1">
      <c r="B788" s="1"/>
      <c r="C788" s="1"/>
      <c r="J788" s="1"/>
      <c r="K788" s="1"/>
    </row>
    <row r="789" spans="2:11" ht="12.75" customHeight="1">
      <c r="B789" s="1"/>
      <c r="C789" s="1"/>
      <c r="J789" s="1"/>
      <c r="K789" s="1"/>
    </row>
    <row r="790" spans="2:11" ht="12.75" customHeight="1">
      <c r="B790" s="1"/>
      <c r="C790" s="1"/>
      <c r="J790" s="1"/>
      <c r="K790" s="1"/>
    </row>
    <row r="791" spans="2:11" ht="12.75" customHeight="1">
      <c r="B791" s="1"/>
      <c r="C791" s="1"/>
      <c r="J791" s="1"/>
      <c r="K791" s="1"/>
    </row>
    <row r="792" spans="2:11" ht="12.75" customHeight="1">
      <c r="B792" s="1"/>
      <c r="C792" s="1"/>
      <c r="J792" s="1"/>
      <c r="K792" s="1"/>
    </row>
    <row r="793" spans="2:11" ht="12.75" customHeight="1">
      <c r="B793" s="1"/>
      <c r="C793" s="1"/>
      <c r="J793" s="1"/>
      <c r="K793" s="1"/>
    </row>
    <row r="794" spans="2:11" ht="12.75" customHeight="1">
      <c r="B794" s="1"/>
      <c r="C794" s="1"/>
      <c r="J794" s="1"/>
      <c r="K794" s="1"/>
    </row>
    <row r="795" spans="2:11" ht="12.75" customHeight="1">
      <c r="B795" s="1"/>
      <c r="C795" s="1"/>
      <c r="J795" s="1"/>
      <c r="K795" s="1"/>
    </row>
    <row r="796" spans="2:11" ht="12.75" customHeight="1">
      <c r="B796" s="1"/>
      <c r="C796" s="1"/>
      <c r="J796" s="1"/>
      <c r="K796" s="1"/>
    </row>
    <row r="797" spans="2:11" ht="12.75" customHeight="1">
      <c r="B797" s="1"/>
      <c r="C797" s="1"/>
      <c r="J797" s="1"/>
      <c r="K797" s="1"/>
    </row>
    <row r="798" spans="2:11" ht="12.75" customHeight="1">
      <c r="B798" s="1"/>
      <c r="C798" s="1"/>
      <c r="J798" s="1"/>
      <c r="K798" s="1"/>
    </row>
    <row r="799" spans="2:11" ht="12.75" customHeight="1">
      <c r="B799" s="1"/>
      <c r="C799" s="1"/>
      <c r="J799" s="1"/>
      <c r="K799" s="1"/>
    </row>
    <row r="800" spans="2:11" ht="12.75" customHeight="1">
      <c r="B800" s="1"/>
      <c r="C800" s="1"/>
      <c r="J800" s="1"/>
      <c r="K800" s="1"/>
    </row>
    <row r="801" spans="2:11" ht="12.75" customHeight="1">
      <c r="B801" s="1"/>
      <c r="C801" s="1"/>
      <c r="J801" s="1"/>
      <c r="K801" s="1"/>
    </row>
    <row r="802" spans="2:11" ht="12.75" customHeight="1">
      <c r="B802" s="1"/>
      <c r="C802" s="1"/>
      <c r="J802" s="1"/>
      <c r="K802" s="1"/>
    </row>
    <row r="803" spans="2:11" ht="12.75" customHeight="1">
      <c r="B803" s="1"/>
      <c r="C803" s="1"/>
      <c r="J803" s="1"/>
      <c r="K803" s="1"/>
    </row>
    <row r="804" spans="2:11" ht="12.75" customHeight="1">
      <c r="B804" s="1"/>
      <c r="C804" s="1"/>
      <c r="J804" s="1"/>
      <c r="K804" s="1"/>
    </row>
    <row r="805" spans="2:11" ht="12.75" customHeight="1">
      <c r="B805" s="1"/>
      <c r="C805" s="1"/>
      <c r="J805" s="1"/>
      <c r="K805" s="1"/>
    </row>
    <row r="806" spans="2:11" ht="12.75" customHeight="1">
      <c r="B806" s="1"/>
      <c r="C806" s="1"/>
      <c r="J806" s="1"/>
      <c r="K806" s="1"/>
    </row>
    <row r="807" spans="2:11" ht="12.75" customHeight="1">
      <c r="B807" s="1"/>
      <c r="C807" s="1"/>
      <c r="J807" s="1"/>
      <c r="K807" s="1"/>
    </row>
    <row r="808" spans="2:11" ht="12.75" customHeight="1">
      <c r="B808" s="1"/>
      <c r="C808" s="1"/>
      <c r="J808" s="1"/>
      <c r="K808" s="1"/>
    </row>
    <row r="809" spans="2:11" ht="12.75" customHeight="1">
      <c r="B809" s="1"/>
      <c r="C809" s="1"/>
      <c r="J809" s="1"/>
      <c r="K809" s="1"/>
    </row>
    <row r="810" spans="2:11" ht="12.75" customHeight="1">
      <c r="B810" s="1"/>
      <c r="C810" s="1"/>
      <c r="J810" s="1"/>
      <c r="K810" s="1"/>
    </row>
    <row r="811" spans="2:11" ht="12.75" customHeight="1">
      <c r="B811" s="1"/>
      <c r="C811" s="1"/>
      <c r="J811" s="1"/>
      <c r="K811" s="1"/>
    </row>
    <row r="812" spans="2:11" ht="12.75" customHeight="1">
      <c r="B812" s="1"/>
      <c r="C812" s="1"/>
      <c r="J812" s="1"/>
      <c r="K812" s="1"/>
    </row>
    <row r="813" spans="2:11" ht="12.75" customHeight="1">
      <c r="B813" s="1"/>
      <c r="C813" s="1"/>
      <c r="J813" s="1"/>
      <c r="K813" s="1"/>
    </row>
    <row r="814" spans="2:11" ht="12.75" customHeight="1">
      <c r="B814" s="1"/>
      <c r="C814" s="1"/>
      <c r="J814" s="1"/>
      <c r="K814" s="1"/>
    </row>
    <row r="815" spans="2:11" ht="12.75" customHeight="1">
      <c r="B815" s="1"/>
      <c r="C815" s="1"/>
      <c r="J815" s="1"/>
      <c r="K815" s="1"/>
    </row>
    <row r="816" spans="2:11" ht="12.75" customHeight="1">
      <c r="B816" s="1"/>
      <c r="C816" s="1"/>
      <c r="J816" s="1"/>
      <c r="K816" s="1"/>
    </row>
    <row r="817" spans="2:11" ht="12.75" customHeight="1">
      <c r="B817" s="1"/>
      <c r="C817" s="1"/>
      <c r="J817" s="1"/>
      <c r="K817" s="1"/>
    </row>
    <row r="818" spans="2:11" ht="12.75" customHeight="1">
      <c r="B818" s="1"/>
      <c r="C818" s="1"/>
      <c r="J818" s="1"/>
      <c r="K818" s="1"/>
    </row>
    <row r="819" spans="2:11" ht="12.75" customHeight="1">
      <c r="B819" s="1"/>
      <c r="C819" s="1"/>
      <c r="J819" s="1"/>
      <c r="K819" s="1"/>
    </row>
    <row r="820" spans="2:11" ht="12.75" customHeight="1">
      <c r="B820" s="1"/>
      <c r="C820" s="1"/>
      <c r="J820" s="1"/>
      <c r="K820" s="1"/>
    </row>
    <row r="821" spans="2:11" ht="12.75" customHeight="1">
      <c r="B821" s="1"/>
      <c r="C821" s="1"/>
      <c r="J821" s="1"/>
      <c r="K821" s="1"/>
    </row>
    <row r="822" spans="2:11" ht="12.75" customHeight="1">
      <c r="B822" s="1"/>
      <c r="C822" s="1"/>
      <c r="J822" s="1"/>
      <c r="K822" s="1"/>
    </row>
    <row r="823" spans="2:11" ht="12.75" customHeight="1">
      <c r="B823" s="1"/>
      <c r="C823" s="1"/>
      <c r="J823" s="1"/>
      <c r="K823" s="1"/>
    </row>
    <row r="824" spans="2:11" ht="12.75" customHeight="1">
      <c r="B824" s="1"/>
      <c r="C824" s="1"/>
      <c r="J824" s="1"/>
      <c r="K824" s="1"/>
    </row>
    <row r="825" spans="2:11" ht="12.75" customHeight="1">
      <c r="B825" s="1"/>
      <c r="C825" s="1"/>
      <c r="J825" s="1"/>
      <c r="K825" s="1"/>
    </row>
    <row r="826" spans="2:11" ht="12.75" customHeight="1">
      <c r="B826" s="1"/>
      <c r="C826" s="1"/>
      <c r="J826" s="1"/>
      <c r="K826" s="1"/>
    </row>
    <row r="827" spans="2:11" ht="12.75" customHeight="1">
      <c r="B827" s="1"/>
      <c r="C827" s="1"/>
      <c r="J827" s="1"/>
      <c r="K827" s="1"/>
    </row>
    <row r="828" spans="2:11" ht="12.75" customHeight="1">
      <c r="B828" s="1"/>
      <c r="C828" s="1"/>
      <c r="J828" s="1"/>
      <c r="K828" s="1"/>
    </row>
    <row r="829" spans="2:11" ht="12.75" customHeight="1">
      <c r="B829" s="1"/>
      <c r="C829" s="1"/>
      <c r="J829" s="1"/>
      <c r="K829" s="1"/>
    </row>
    <row r="830" spans="2:11" ht="12.75" customHeight="1">
      <c r="B830" s="1"/>
      <c r="C830" s="1"/>
      <c r="J830" s="1"/>
      <c r="K830" s="1"/>
    </row>
    <row r="831" spans="2:11" ht="12.75" customHeight="1">
      <c r="B831" s="1"/>
      <c r="C831" s="1"/>
      <c r="J831" s="1"/>
      <c r="K831" s="1"/>
    </row>
    <row r="832" spans="2:11" ht="12.75" customHeight="1">
      <c r="B832" s="1"/>
      <c r="C832" s="1"/>
      <c r="J832" s="1"/>
      <c r="K832" s="1"/>
    </row>
    <row r="833" spans="2:11" ht="12.75" customHeight="1">
      <c r="B833" s="1"/>
      <c r="C833" s="1"/>
      <c r="J833" s="1"/>
      <c r="K833" s="1"/>
    </row>
    <row r="834" spans="2:11" ht="12.75" customHeight="1">
      <c r="B834" s="1"/>
      <c r="C834" s="1"/>
      <c r="J834" s="1"/>
      <c r="K834" s="1"/>
    </row>
    <row r="835" spans="2:11" ht="12.75" customHeight="1">
      <c r="B835" s="1"/>
      <c r="C835" s="1"/>
      <c r="J835" s="1"/>
      <c r="K835" s="1"/>
    </row>
    <row r="836" spans="2:11" ht="12.75" customHeight="1">
      <c r="B836" s="1"/>
      <c r="C836" s="1"/>
      <c r="J836" s="1"/>
      <c r="K836" s="1"/>
    </row>
    <row r="837" spans="2:11" ht="12.75" customHeight="1">
      <c r="B837" s="1"/>
      <c r="C837" s="1"/>
      <c r="J837" s="1"/>
      <c r="K837" s="1"/>
    </row>
    <row r="838" spans="2:11" ht="12.75" customHeight="1">
      <c r="B838" s="1"/>
      <c r="C838" s="1"/>
      <c r="J838" s="1"/>
      <c r="K838" s="1"/>
    </row>
    <row r="839" spans="2:11" ht="12.75" customHeight="1">
      <c r="B839" s="1"/>
      <c r="C839" s="1"/>
      <c r="J839" s="1"/>
      <c r="K839" s="1"/>
    </row>
    <row r="840" spans="2:11" ht="12.75" customHeight="1">
      <c r="B840" s="1"/>
      <c r="C840" s="1"/>
      <c r="J840" s="1"/>
      <c r="K840" s="1"/>
    </row>
    <row r="841" spans="2:11" ht="12.75" customHeight="1">
      <c r="B841" s="1"/>
      <c r="C841" s="1"/>
      <c r="J841" s="1"/>
      <c r="K841" s="1"/>
    </row>
    <row r="842" spans="2:11" ht="12.75" customHeight="1">
      <c r="B842" s="1"/>
      <c r="C842" s="1"/>
      <c r="J842" s="1"/>
      <c r="K842" s="1"/>
    </row>
    <row r="843" spans="2:11" ht="12.75" customHeight="1">
      <c r="B843" s="1"/>
      <c r="C843" s="1"/>
      <c r="J843" s="1"/>
      <c r="K843" s="1"/>
    </row>
    <row r="844" spans="2:11" ht="12.75" customHeight="1">
      <c r="B844" s="1"/>
      <c r="C844" s="1"/>
      <c r="J844" s="1"/>
      <c r="K844" s="1"/>
    </row>
    <row r="845" spans="2:11" ht="12.75" customHeight="1">
      <c r="B845" s="1"/>
      <c r="C845" s="1"/>
      <c r="J845" s="1"/>
      <c r="K845" s="1"/>
    </row>
    <row r="846" spans="2:11" ht="12.75" customHeight="1">
      <c r="B846" s="1"/>
      <c r="C846" s="1"/>
      <c r="J846" s="1"/>
      <c r="K846" s="1"/>
    </row>
    <row r="847" spans="2:11" ht="12.75" customHeight="1">
      <c r="B847" s="1"/>
      <c r="C847" s="1"/>
      <c r="J847" s="1"/>
      <c r="K847" s="1"/>
    </row>
    <row r="848" spans="2:11" ht="12.75" customHeight="1">
      <c r="B848" s="1"/>
      <c r="C848" s="1"/>
      <c r="J848" s="1"/>
      <c r="K848" s="1"/>
    </row>
    <row r="849" spans="2:11" ht="12.75" customHeight="1">
      <c r="B849" s="1"/>
      <c r="C849" s="1"/>
      <c r="J849" s="1"/>
      <c r="K849" s="1"/>
    </row>
    <row r="850" spans="2:11" ht="12.75" customHeight="1">
      <c r="B850" s="1"/>
      <c r="C850" s="1"/>
      <c r="J850" s="1"/>
      <c r="K850" s="1"/>
    </row>
    <row r="851" spans="2:11" ht="12.75" customHeight="1">
      <c r="B851" s="1"/>
      <c r="C851" s="1"/>
      <c r="J851" s="1"/>
      <c r="K851" s="1"/>
    </row>
    <row r="852" spans="2:11" ht="12.75" customHeight="1">
      <c r="B852" s="1"/>
      <c r="C852" s="1"/>
      <c r="J852" s="1"/>
      <c r="K852" s="1"/>
    </row>
    <row r="853" spans="2:11" ht="12.75" customHeight="1">
      <c r="B853" s="1"/>
      <c r="C853" s="1"/>
      <c r="J853" s="1"/>
      <c r="K853" s="1"/>
    </row>
    <row r="854" spans="2:11" ht="12.75" customHeight="1">
      <c r="B854" s="1"/>
      <c r="C854" s="1"/>
      <c r="J854" s="1"/>
      <c r="K854" s="1"/>
    </row>
    <row r="855" spans="2:11" ht="12.75" customHeight="1">
      <c r="B855" s="1"/>
      <c r="C855" s="1"/>
      <c r="J855" s="1"/>
      <c r="K855" s="1"/>
    </row>
    <row r="856" spans="2:11" ht="12.75" customHeight="1">
      <c r="B856" s="1"/>
      <c r="C856" s="1"/>
      <c r="J856" s="1"/>
      <c r="K856" s="1"/>
    </row>
    <row r="857" spans="2:11" ht="12.75" customHeight="1">
      <c r="B857" s="1"/>
      <c r="C857" s="1"/>
      <c r="J857" s="1"/>
      <c r="K857" s="1"/>
    </row>
    <row r="858" spans="2:11" ht="12.75" customHeight="1">
      <c r="B858" s="1"/>
      <c r="C858" s="1"/>
      <c r="J858" s="1"/>
      <c r="K858" s="1"/>
    </row>
    <row r="859" spans="2:11" ht="12.75" customHeight="1">
      <c r="B859" s="1"/>
      <c r="C859" s="1"/>
      <c r="J859" s="1"/>
      <c r="K859" s="1"/>
    </row>
    <row r="860" spans="2:11" ht="12.75" customHeight="1">
      <c r="B860" s="1"/>
      <c r="C860" s="1"/>
      <c r="J860" s="1"/>
      <c r="K860" s="1"/>
    </row>
    <row r="861" spans="2:11" ht="12.75" customHeight="1">
      <c r="B861" s="1"/>
      <c r="C861" s="1"/>
      <c r="J861" s="1"/>
      <c r="K861" s="1"/>
    </row>
    <row r="862" spans="2:11" ht="12.75" customHeight="1">
      <c r="B862" s="1"/>
      <c r="C862" s="1"/>
      <c r="J862" s="1"/>
      <c r="K862" s="1"/>
    </row>
    <row r="863" spans="2:11" ht="12.75" customHeight="1">
      <c r="B863" s="1"/>
      <c r="C863" s="1"/>
      <c r="J863" s="1"/>
      <c r="K863" s="1"/>
    </row>
    <row r="864" spans="2:11" ht="12.75" customHeight="1">
      <c r="B864" s="1"/>
      <c r="C864" s="1"/>
      <c r="J864" s="1"/>
      <c r="K864" s="1"/>
    </row>
    <row r="865" spans="2:11" ht="12.75" customHeight="1">
      <c r="B865" s="1"/>
      <c r="C865" s="1"/>
      <c r="J865" s="1"/>
      <c r="K865" s="1"/>
    </row>
    <row r="866" spans="2:11" ht="12.75" customHeight="1">
      <c r="B866" s="1"/>
      <c r="C866" s="1"/>
      <c r="J866" s="1"/>
      <c r="K866" s="1"/>
    </row>
    <row r="867" spans="2:11" ht="12.75" customHeight="1">
      <c r="B867" s="1"/>
      <c r="C867" s="1"/>
      <c r="J867" s="1"/>
      <c r="K867" s="1"/>
    </row>
    <row r="868" spans="2:11" ht="12.75" customHeight="1">
      <c r="B868" s="1"/>
      <c r="C868" s="1"/>
      <c r="J868" s="1"/>
      <c r="K868" s="1"/>
    </row>
    <row r="869" spans="2:11" ht="12.75" customHeight="1">
      <c r="B869" s="1"/>
      <c r="C869" s="1"/>
      <c r="J869" s="1"/>
      <c r="K869" s="1"/>
    </row>
    <row r="870" spans="2:11" ht="12.75" customHeight="1">
      <c r="B870" s="1"/>
      <c r="C870" s="1"/>
      <c r="J870" s="1"/>
      <c r="K870" s="1"/>
    </row>
    <row r="871" spans="2:11" ht="12.75" customHeight="1">
      <c r="B871" s="1"/>
      <c r="C871" s="1"/>
      <c r="J871" s="1"/>
      <c r="K871" s="1"/>
    </row>
    <row r="872" spans="2:11" ht="12.75" customHeight="1">
      <c r="B872" s="1"/>
      <c r="C872" s="1"/>
      <c r="J872" s="1"/>
      <c r="K872" s="1"/>
    </row>
    <row r="873" spans="2:11" ht="12.75" customHeight="1">
      <c r="B873" s="1"/>
      <c r="C873" s="1"/>
      <c r="J873" s="1"/>
      <c r="K873" s="1"/>
    </row>
    <row r="874" spans="2:11" ht="12.75" customHeight="1">
      <c r="B874" s="1"/>
      <c r="C874" s="1"/>
      <c r="J874" s="1"/>
      <c r="K874" s="1"/>
    </row>
    <row r="875" spans="2:11" ht="12.75" customHeight="1">
      <c r="B875" s="1"/>
      <c r="C875" s="1"/>
      <c r="J875" s="1"/>
      <c r="K875" s="1"/>
    </row>
    <row r="876" spans="2:11" ht="12.75" customHeight="1">
      <c r="B876" s="1"/>
      <c r="C876" s="1"/>
      <c r="J876" s="1"/>
      <c r="K876" s="1"/>
    </row>
    <row r="877" spans="2:11" ht="12.75" customHeight="1">
      <c r="B877" s="1"/>
      <c r="C877" s="1"/>
      <c r="J877" s="1"/>
      <c r="K877" s="1"/>
    </row>
    <row r="878" spans="2:11" ht="12.75" customHeight="1">
      <c r="B878" s="1"/>
      <c r="C878" s="1"/>
      <c r="J878" s="1"/>
      <c r="K878" s="1"/>
    </row>
    <row r="879" spans="2:11" ht="12.75" customHeight="1">
      <c r="B879" s="1"/>
      <c r="C879" s="1"/>
      <c r="J879" s="1"/>
      <c r="K879" s="1"/>
    </row>
    <row r="880" spans="2:11" ht="12.75" customHeight="1">
      <c r="B880" s="1"/>
      <c r="C880" s="1"/>
      <c r="J880" s="1"/>
      <c r="K880" s="1"/>
    </row>
    <row r="881" spans="2:11" ht="12.75" customHeight="1">
      <c r="B881" s="1"/>
      <c r="C881" s="1"/>
      <c r="J881" s="1"/>
      <c r="K881" s="1"/>
    </row>
    <row r="882" spans="2:11" ht="12.75" customHeight="1">
      <c r="B882" s="1"/>
      <c r="C882" s="1"/>
      <c r="J882" s="1"/>
      <c r="K882" s="1"/>
    </row>
    <row r="883" spans="2:11" ht="12.75" customHeight="1">
      <c r="B883" s="1"/>
      <c r="C883" s="1"/>
      <c r="J883" s="1"/>
      <c r="K883" s="1"/>
    </row>
    <row r="884" spans="2:11" ht="12.75" customHeight="1">
      <c r="B884" s="1"/>
      <c r="C884" s="1"/>
      <c r="J884" s="1"/>
      <c r="K884" s="1"/>
    </row>
    <row r="885" spans="2:11" ht="12.75" customHeight="1">
      <c r="B885" s="1"/>
      <c r="C885" s="1"/>
      <c r="J885" s="1"/>
      <c r="K885" s="1"/>
    </row>
    <row r="886" spans="2:11" ht="12.75" customHeight="1">
      <c r="B886" s="1"/>
      <c r="C886" s="1"/>
      <c r="J886" s="1"/>
      <c r="K886" s="1"/>
    </row>
    <row r="887" spans="2:11" ht="12.75" customHeight="1">
      <c r="B887" s="1"/>
      <c r="C887" s="1"/>
      <c r="J887" s="1"/>
      <c r="K887" s="1"/>
    </row>
    <row r="888" spans="2:11" ht="12.75" customHeight="1">
      <c r="B888" s="1"/>
      <c r="C888" s="1"/>
      <c r="J888" s="1"/>
      <c r="K888" s="1"/>
    </row>
    <row r="889" spans="2:11" ht="12.75" customHeight="1">
      <c r="B889" s="1"/>
      <c r="C889" s="1"/>
      <c r="J889" s="1"/>
      <c r="K889" s="1"/>
    </row>
    <row r="890" spans="2:11" ht="12.75" customHeight="1">
      <c r="B890" s="1"/>
      <c r="C890" s="1"/>
      <c r="J890" s="1"/>
      <c r="K890" s="1"/>
    </row>
    <row r="891" spans="2:11" ht="12.75" customHeight="1">
      <c r="B891" s="1"/>
      <c r="C891" s="1"/>
      <c r="J891" s="1"/>
      <c r="K891" s="1"/>
    </row>
    <row r="892" spans="2:11" ht="12.75" customHeight="1">
      <c r="B892" s="1"/>
      <c r="C892" s="1"/>
      <c r="J892" s="1"/>
      <c r="K892" s="1"/>
    </row>
    <row r="893" spans="2:11" ht="12.75" customHeight="1">
      <c r="B893" s="1"/>
      <c r="C893" s="1"/>
      <c r="J893" s="1"/>
      <c r="K893" s="1"/>
    </row>
    <row r="894" spans="2:11" ht="12.75" customHeight="1">
      <c r="B894" s="1"/>
      <c r="C894" s="1"/>
      <c r="J894" s="1"/>
      <c r="K894" s="1"/>
    </row>
    <row r="895" spans="2:11" ht="12.75" customHeight="1">
      <c r="B895" s="1"/>
      <c r="C895" s="1"/>
      <c r="J895" s="1"/>
      <c r="K895" s="1"/>
    </row>
    <row r="896" spans="2:11" ht="12.75" customHeight="1">
      <c r="B896" s="1"/>
      <c r="C896" s="1"/>
      <c r="J896" s="1"/>
      <c r="K896" s="1"/>
    </row>
    <row r="897" spans="2:11" ht="12.75" customHeight="1">
      <c r="B897" s="1"/>
      <c r="C897" s="1"/>
      <c r="J897" s="1"/>
      <c r="K897" s="1"/>
    </row>
    <row r="898" spans="2:11" ht="12.75" customHeight="1">
      <c r="B898" s="1"/>
      <c r="C898" s="1"/>
      <c r="J898" s="1"/>
      <c r="K898" s="1"/>
    </row>
    <row r="899" spans="2:11" ht="12.75" customHeight="1">
      <c r="B899" s="1"/>
      <c r="C899" s="1"/>
      <c r="J899" s="1"/>
      <c r="K899" s="1"/>
    </row>
    <row r="900" spans="2:11" ht="12.75" customHeight="1">
      <c r="B900" s="1"/>
      <c r="C900" s="1"/>
      <c r="J900" s="1"/>
      <c r="K900" s="1"/>
    </row>
    <row r="901" spans="2:11" ht="12.75" customHeight="1">
      <c r="B901" s="1"/>
      <c r="C901" s="1"/>
      <c r="J901" s="1"/>
      <c r="K901" s="1"/>
    </row>
    <row r="902" spans="2:11" ht="12.75" customHeight="1">
      <c r="B902" s="1"/>
      <c r="C902" s="1"/>
      <c r="J902" s="1"/>
      <c r="K902" s="1"/>
    </row>
    <row r="903" spans="2:11" ht="12.75" customHeight="1">
      <c r="B903" s="1"/>
      <c r="C903" s="1"/>
      <c r="J903" s="1"/>
      <c r="K903" s="1"/>
    </row>
    <row r="904" spans="2:11" ht="12.75" customHeight="1">
      <c r="B904" s="1"/>
      <c r="C904" s="1"/>
      <c r="J904" s="1"/>
      <c r="K904" s="1"/>
    </row>
    <row r="905" spans="2:11" ht="12.75" customHeight="1">
      <c r="B905" s="1"/>
      <c r="C905" s="1"/>
      <c r="J905" s="1"/>
      <c r="K905" s="1"/>
    </row>
    <row r="906" spans="2:11" ht="12.75" customHeight="1">
      <c r="B906" s="1"/>
      <c r="C906" s="1"/>
      <c r="J906" s="1"/>
      <c r="K906" s="1"/>
    </row>
    <row r="907" spans="2:11" ht="12.75" customHeight="1">
      <c r="B907" s="1"/>
      <c r="C907" s="1"/>
      <c r="J907" s="1"/>
      <c r="K907" s="1"/>
    </row>
    <row r="908" spans="2:11" ht="12.75" customHeight="1">
      <c r="B908" s="1"/>
      <c r="C908" s="1"/>
      <c r="J908" s="1"/>
      <c r="K908" s="1"/>
    </row>
    <row r="909" spans="2:11" ht="12.75" customHeight="1">
      <c r="B909" s="1"/>
      <c r="C909" s="1"/>
      <c r="J909" s="1"/>
      <c r="K909" s="1"/>
    </row>
    <row r="910" spans="2:11" ht="12.75" customHeight="1">
      <c r="B910" s="1"/>
      <c r="C910" s="1"/>
      <c r="J910" s="1"/>
      <c r="K910" s="1"/>
    </row>
    <row r="911" spans="2:11" ht="12.75" customHeight="1">
      <c r="B911" s="1"/>
      <c r="C911" s="1"/>
      <c r="J911" s="1"/>
      <c r="K911" s="1"/>
    </row>
    <row r="912" spans="2:11" ht="12.75" customHeight="1">
      <c r="B912" s="1"/>
      <c r="C912" s="1"/>
      <c r="J912" s="1"/>
      <c r="K912" s="1"/>
    </row>
    <row r="913" spans="2:11" ht="12.75" customHeight="1">
      <c r="B913" s="1"/>
      <c r="C913" s="1"/>
      <c r="J913" s="1"/>
      <c r="K913" s="1"/>
    </row>
    <row r="914" spans="2:11" ht="12.75" customHeight="1">
      <c r="B914" s="1"/>
      <c r="C914" s="1"/>
      <c r="J914" s="1"/>
      <c r="K914" s="1"/>
    </row>
    <row r="915" spans="2:11" ht="12.75" customHeight="1">
      <c r="B915" s="1"/>
      <c r="C915" s="1"/>
      <c r="J915" s="1"/>
      <c r="K915" s="1"/>
    </row>
    <row r="916" spans="2:11" ht="12.75" customHeight="1">
      <c r="B916" s="1"/>
      <c r="C916" s="1"/>
      <c r="J916" s="1"/>
      <c r="K916" s="1"/>
    </row>
    <row r="917" spans="2:11" ht="12.75" customHeight="1">
      <c r="B917" s="1"/>
      <c r="C917" s="1"/>
      <c r="J917" s="1"/>
      <c r="K917" s="1"/>
    </row>
    <row r="918" spans="2:11" ht="12.75" customHeight="1">
      <c r="B918" s="1"/>
      <c r="C918" s="1"/>
      <c r="J918" s="1"/>
      <c r="K918" s="1"/>
    </row>
    <row r="919" spans="2:11" ht="12.75" customHeight="1">
      <c r="B919" s="1"/>
      <c r="C919" s="1"/>
      <c r="J919" s="1"/>
      <c r="K919" s="1"/>
    </row>
    <row r="920" spans="2:11" ht="12.75" customHeight="1">
      <c r="B920" s="1"/>
      <c r="C920" s="1"/>
      <c r="J920" s="1"/>
      <c r="K920" s="1"/>
    </row>
    <row r="921" spans="2:11" ht="12.75" customHeight="1">
      <c r="B921" s="1"/>
      <c r="C921" s="1"/>
      <c r="J921" s="1"/>
      <c r="K921" s="1"/>
    </row>
    <row r="922" spans="2:11" ht="12.75" customHeight="1">
      <c r="B922" s="1"/>
      <c r="C922" s="1"/>
      <c r="J922" s="1"/>
      <c r="K922" s="1"/>
    </row>
    <row r="923" spans="2:11" ht="12.75" customHeight="1">
      <c r="B923" s="1"/>
      <c r="C923" s="1"/>
      <c r="J923" s="1"/>
      <c r="K923" s="1"/>
    </row>
    <row r="924" spans="2:11" ht="12.75" customHeight="1">
      <c r="B924" s="1"/>
      <c r="C924" s="1"/>
      <c r="J924" s="1"/>
      <c r="K924" s="1"/>
    </row>
    <row r="925" spans="2:11" ht="12.75" customHeight="1">
      <c r="B925" s="1"/>
      <c r="C925" s="1"/>
      <c r="J925" s="1"/>
      <c r="K925" s="1"/>
    </row>
    <row r="926" spans="2:11" ht="12.75" customHeight="1">
      <c r="B926" s="1"/>
      <c r="C926" s="1"/>
      <c r="J926" s="1"/>
      <c r="K926" s="1"/>
    </row>
    <row r="927" spans="2:11" ht="12.75" customHeight="1">
      <c r="B927" s="1"/>
      <c r="C927" s="1"/>
      <c r="J927" s="1"/>
      <c r="K927" s="1"/>
    </row>
    <row r="928" spans="2:11" ht="12.75" customHeight="1">
      <c r="B928" s="1"/>
      <c r="C928" s="1"/>
      <c r="J928" s="1"/>
      <c r="K928" s="1"/>
    </row>
    <row r="929" spans="2:11" ht="12.75" customHeight="1">
      <c r="B929" s="1"/>
      <c r="C929" s="1"/>
      <c r="J929" s="1"/>
      <c r="K929" s="1"/>
    </row>
    <row r="930" spans="2:11" ht="12.75" customHeight="1">
      <c r="B930" s="1"/>
      <c r="C930" s="1"/>
      <c r="J930" s="1"/>
      <c r="K930" s="1"/>
    </row>
    <row r="931" spans="2:11" ht="12.75" customHeight="1">
      <c r="B931" s="1"/>
      <c r="C931" s="1"/>
      <c r="J931" s="1"/>
      <c r="K931" s="1"/>
    </row>
    <row r="932" spans="2:11" ht="12.75" customHeight="1">
      <c r="B932" s="1"/>
      <c r="C932" s="1"/>
      <c r="J932" s="1"/>
      <c r="K932" s="1"/>
    </row>
    <row r="933" spans="2:11" ht="12.75" customHeight="1">
      <c r="B933" s="1"/>
      <c r="C933" s="1"/>
      <c r="J933" s="1"/>
      <c r="K933" s="1"/>
    </row>
    <row r="934" spans="2:11" ht="12.75" customHeight="1">
      <c r="B934" s="1"/>
      <c r="C934" s="1"/>
      <c r="J934" s="1"/>
      <c r="K934" s="1"/>
    </row>
    <row r="935" spans="2:11" ht="12.75" customHeight="1">
      <c r="B935" s="1"/>
      <c r="C935" s="1"/>
      <c r="J935" s="1"/>
      <c r="K935" s="1"/>
    </row>
    <row r="936" spans="2:11" ht="12.75" customHeight="1">
      <c r="B936" s="1"/>
      <c r="C936" s="1"/>
      <c r="J936" s="1"/>
      <c r="K936" s="1"/>
    </row>
    <row r="937" spans="2:11" ht="12.75" customHeight="1">
      <c r="B937" s="1"/>
      <c r="C937" s="1"/>
      <c r="J937" s="1"/>
      <c r="K937" s="1"/>
    </row>
    <row r="938" spans="2:11" ht="12.75" customHeight="1">
      <c r="B938" s="1"/>
      <c r="C938" s="1"/>
      <c r="J938" s="1"/>
      <c r="K938" s="1"/>
    </row>
    <row r="939" spans="2:11" ht="12.75" customHeight="1">
      <c r="B939" s="1"/>
      <c r="C939" s="1"/>
      <c r="J939" s="1"/>
      <c r="K939" s="1"/>
    </row>
    <row r="940" spans="2:11" ht="12.75" customHeight="1">
      <c r="B940" s="1"/>
      <c r="C940" s="1"/>
      <c r="J940" s="1"/>
      <c r="K940" s="1"/>
    </row>
    <row r="941" spans="2:11" ht="12.75" customHeight="1">
      <c r="B941" s="1"/>
      <c r="C941" s="1"/>
      <c r="J941" s="1"/>
      <c r="K941" s="1"/>
    </row>
    <row r="942" spans="2:11" ht="12.75" customHeight="1">
      <c r="B942" s="1"/>
      <c r="C942" s="1"/>
      <c r="J942" s="1"/>
      <c r="K942" s="1"/>
    </row>
    <row r="943" spans="2:11" ht="12.75" customHeight="1">
      <c r="B943" s="1"/>
      <c r="C943" s="1"/>
      <c r="J943" s="1"/>
      <c r="K943" s="1"/>
    </row>
    <row r="944" spans="2:11" ht="12.75" customHeight="1">
      <c r="B944" s="1"/>
      <c r="C944" s="1"/>
      <c r="J944" s="1"/>
      <c r="K944" s="1"/>
    </row>
    <row r="945" spans="2:11" ht="12.75" customHeight="1">
      <c r="B945" s="1"/>
      <c r="C945" s="1"/>
      <c r="J945" s="1"/>
      <c r="K945" s="1"/>
    </row>
    <row r="946" spans="2:11" ht="12.75" customHeight="1">
      <c r="B946" s="1"/>
      <c r="C946" s="1"/>
      <c r="J946" s="1"/>
      <c r="K946" s="1"/>
    </row>
    <row r="947" spans="2:11" ht="12.75" customHeight="1">
      <c r="B947" s="1"/>
      <c r="C947" s="1"/>
      <c r="J947" s="1"/>
      <c r="K947" s="1"/>
    </row>
    <row r="948" spans="2:11" ht="12.75" customHeight="1">
      <c r="B948" s="1"/>
      <c r="C948" s="1"/>
      <c r="J948" s="1"/>
      <c r="K948" s="1"/>
    </row>
    <row r="949" spans="2:11" ht="12.75" customHeight="1">
      <c r="B949" s="1"/>
      <c r="C949" s="1"/>
      <c r="J949" s="1"/>
      <c r="K949" s="1"/>
    </row>
  </sheetData>
  <mergeCells count="2">
    <mergeCell ref="D1:F1"/>
    <mergeCell ref="D2:I2"/>
  </mergeCells>
  <printOptions horizontalCentered="1"/>
  <pageMargins left="0.2" right="0" top="0.75" bottom="0.75" header="0.3" footer="0.3"/>
  <pageSetup paperSize="9" scale="74" orientation="landscape" r:id="rId1"/>
  <headerFooter>
    <oddHeader>&amp;L&amp;G&amp;R&amp;"Euclid Circular A SemiBold,Bold"&amp;28[SPECIFICATION]</oddHeader>
    <oddFooter>&amp;L&amp;"Euclid Circular A SemiBold,Bold"&amp;16[UA]&amp;"-,Regular"&amp;11
&amp;G&amp;CPage &amp;P of &amp;N&amp;R&amp;G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CB6DA49-CD69-495C-B6BB-6FF00A242C0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FEC053-1FA8-4D79-9CC1-F067EDCC31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8</vt:i4>
      </vt:variant>
    </vt:vector>
  </HeadingPairs>
  <TitlesOfParts>
    <vt:vector size="15" baseType="lpstr">
      <vt:lpstr>1. CUTTING DOCKET</vt:lpstr>
      <vt:lpstr>2. TRIM CARD</vt:lpstr>
      <vt:lpstr>SPEC PPS</vt:lpstr>
      <vt:lpstr>BULK SPEC</vt:lpstr>
      <vt:lpstr>PP MEETING</vt:lpstr>
      <vt:lpstr>3. ĐỊNH VỊ HÌNH IN.THÊU</vt:lpstr>
      <vt:lpstr>4. THÔNG SỐ SẢN XUẤT</vt:lpstr>
      <vt:lpstr>'1. CUTTING DOCKET'!Print_Area</vt:lpstr>
      <vt:lpstr>'2. TRIM CARD'!Print_Area</vt:lpstr>
      <vt:lpstr>'BULK SPEC'!Print_Area</vt:lpstr>
      <vt:lpstr>'SPEC PPS'!Print_Area</vt:lpstr>
      <vt:lpstr>'1. CUTTING DOCKET'!Print_Titles</vt:lpstr>
      <vt:lpstr>'2. TRIM CARD'!Print_Titles</vt:lpstr>
      <vt:lpstr>'BULK SPEC'!Print_Titles</vt:lpstr>
      <vt:lpstr>'SPEC PPS'!Print_Titles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Trang Le Thi Thuy</dc:creator>
  <cp:lastModifiedBy>Tuyen Truong Mong</cp:lastModifiedBy>
  <cp:lastPrinted>2024-11-18T02:03:53Z</cp:lastPrinted>
  <dcterms:created xsi:type="dcterms:W3CDTF">2016-05-06T01:47:29Z</dcterms:created>
  <dcterms:modified xsi:type="dcterms:W3CDTF">2024-12-24T06:56:43Z</dcterms:modified>
</cp:coreProperties>
</file>