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2-PRODUCTION/4-INTERNAL-PURCHASE-ORDER/4-2-TRIM-ORDER/TRIM-PO/SIGN-PO/3. NOS 2/"/>
    </mc:Choice>
  </mc:AlternateContent>
  <xr:revisionPtr revIDLastSave="87" documentId="13_ncr:1_{060F352F-D3F2-4CBB-A307-4CA7EB5D8486}" xr6:coauthVersionLast="47" xr6:coauthVersionMax="47" xr10:uidLastSave="{A6265C3B-E425-4FC8-9547-01CCB3129EA5}"/>
  <bookViews>
    <workbookView xWindow="-108" yWindow="-108" windowWidth="23256" windowHeight="12456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'!$A$2:$J$32</definedName>
    <definedName name="COLOR">#REF!</definedName>
    <definedName name="_xlnm.Print_Area" localSheetId="1">'BARCODE DETAIL '!$A$1:$J$34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9" l="1"/>
  <c r="I3" i="10"/>
  <c r="G33" i="10"/>
  <c r="H32" i="10"/>
  <c r="I32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I24" i="10"/>
  <c r="H24" i="10"/>
  <c r="H23" i="10"/>
  <c r="I23" i="10" s="1"/>
  <c r="H22" i="10"/>
  <c r="I22" i="10" s="1"/>
  <c r="H21" i="10"/>
  <c r="I21" i="10" s="1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  <c r="H8" i="10"/>
  <c r="I8" i="10" s="1"/>
  <c r="H7" i="10"/>
  <c r="I7" i="10" s="1"/>
  <c r="I6" i="10"/>
  <c r="H6" i="10"/>
  <c r="H5" i="10"/>
  <c r="I5" i="10" s="1"/>
  <c r="H4" i="10"/>
  <c r="I4" i="10" s="1"/>
  <c r="H3" i="10"/>
  <c r="H33" i="10" l="1"/>
  <c r="I33" i="10"/>
  <c r="I7" i="9" l="1"/>
  <c r="L11" i="9" l="1"/>
  <c r="N11" i="9" s="1"/>
  <c r="L14" i="9" l="1"/>
  <c r="N14" i="9"/>
  <c r="J14" i="9"/>
</calcChain>
</file>

<file path=xl/sharedStrings.xml><?xml version="1.0" encoding="utf-8"?>
<sst xmlns="http://schemas.openxmlformats.org/spreadsheetml/2006/main" count="246" uniqueCount="86">
  <si>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</si>
  <si>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</si>
  <si>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</si>
  <si>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</si>
  <si>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</si>
  <si>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</si>
  <si>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</si>
  <si>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</si>
  <si>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</si>
  <si>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</si>
  <si>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</si>
  <si>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</si>
  <si>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</si>
  <si>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</si>
  <si>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</si>
  <si>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</si>
  <si>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</si>
  <si>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</si>
  <si>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</si>
  <si>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</si>
  <si>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</si>
  <si>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</si>
  <si>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</si>
  <si>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</si>
  <si>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</si>
  <si>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</si>
  <si>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</si>
  <si>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</si>
  <si>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</si>
  <si>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</si>
  <si>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</si>
  <si>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</si>
  <si>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</si>
  <si>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</si>
  <si>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</si>
  <si>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</si>
  <si>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</si>
  <si>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</si>
  <si>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</si>
  <si>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</si>
  <si>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</si>
  <si>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</si>
  <si>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</si>
  <si>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</si>
  <si>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</si>
  <si>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</si>
  <si>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</si>
  <si>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XS</t>
  </si>
  <si>
    <t>S</t>
  </si>
  <si>
    <t>M</t>
  </si>
  <si>
    <t>L</t>
  </si>
  <si>
    <t>XL</t>
  </si>
  <si>
    <t>XXL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</si>
  <si>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</si>
  <si>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</si>
  <si>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</si>
  <si>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</si>
  <si>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</si>
  <si>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</si>
  <si>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</si>
  <si>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</si>
  <si>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</si>
  <si>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</si>
  <si>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</si>
  <si>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</si>
  <si>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</si>
  <si>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A15 SS25 G2735</t>
  </si>
  <si>
    <t>TOTAL:</t>
  </si>
  <si>
    <t>SS25-NOS2_X1</t>
  </si>
  <si>
    <t>kí po</t>
  </si>
  <si>
    <t>NOSCT006</t>
  </si>
  <si>
    <t>T-Shirt 3 Pack</t>
  </si>
  <si>
    <t>NOSCT007</t>
  </si>
  <si>
    <t>Multi Color T-Shirt 3 Pack</t>
  </si>
  <si>
    <t>NOSCT008</t>
  </si>
  <si>
    <t>Tank Top 3 Pack</t>
  </si>
  <si>
    <t>BLACK</t>
  </si>
  <si>
    <t>White</t>
  </si>
  <si>
    <t>BLACK/ HEATHER GREY/ NAVY</t>
  </si>
  <si>
    <t>NOS 2_X1</t>
  </si>
  <si>
    <t>THEO SỐ ERP</t>
  </si>
  <si>
    <t>C0012-SST098</t>
  </si>
  <si>
    <t>C0012-SST097</t>
  </si>
  <si>
    <t>C0012-SST094/95/96</t>
  </si>
  <si>
    <t>C0012-TNK028</t>
  </si>
  <si>
    <t>C0012-TNK027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</si>
</sst>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3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1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1" borderId="0" xfId="11" applyFont="1" applyFill="1" applyAlignment="1">
      <alignment horizontal="center" vertical="center"/>
    </xf>
    <xf numFmtId="0" fontId="5" fillId="11" borderId="0" xfId="11" applyFont="1" applyFill="1" applyAlignment="1">
      <alignment horizontal="left" vertical="center"/>
    </xf>
    <xf numFmtId="14" fontId="12" fillId="11" borderId="0" xfId="11" quotePrefix="1" applyNumberFormat="1" applyFont="1" applyFill="1" applyAlignment="1">
      <alignment horizontal="center" vertical="center"/>
    </xf>
    <xf numFmtId="0" fontId="5" fillId="11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16</xdr:col>
      <xdr:colOff>484910</xdr:colOff>
      <xdr:row>14</xdr:row>
      <xdr:rowOff>124897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1556" y="4781881"/>
          <a:ext cx="3424299" cy="2145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tabSelected="1" zoomScale="55" zoomScaleNormal="55" zoomScalePageLayoutView="55" workbookViewId="0">
      <selection activeCell="J12" sqref="J12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8" t="s">
        <v>0</v>
      </c>
      <c r="O1" s="19" t="s">
        <v>32</v>
      </c>
    </row>
    <row r="2" spans="1:16" ht="22.5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18" t="s">
        <v>1</v>
      </c>
      <c r="O2" s="21" t="s">
        <v>2</v>
      </c>
    </row>
    <row r="3" spans="1:16" ht="22.5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25" t="s">
        <v>65</v>
      </c>
      <c r="C5" s="125"/>
      <c r="D5" s="125"/>
      <c r="E5" s="24"/>
      <c r="F5" s="25"/>
      <c r="G5" s="109" t="s">
        <v>6</v>
      </c>
      <c r="H5" s="110"/>
      <c r="I5" s="126" t="s">
        <v>37</v>
      </c>
      <c r="J5" s="127"/>
      <c r="K5" s="70"/>
      <c r="L5" s="70"/>
      <c r="M5" s="71"/>
      <c r="N5" s="72" t="s">
        <v>7</v>
      </c>
      <c r="O5" s="73">
        <v>45636</v>
      </c>
    </row>
    <row r="6" spans="1:16" ht="24">
      <c r="A6" s="27" t="s">
        <v>8</v>
      </c>
      <c r="B6" s="108"/>
      <c r="C6" s="108"/>
      <c r="D6" s="108"/>
      <c r="E6" s="28"/>
      <c r="F6" s="25"/>
      <c r="G6" s="109" t="s">
        <v>9</v>
      </c>
      <c r="H6" s="110"/>
      <c r="I6" s="128" t="s">
        <v>68</v>
      </c>
      <c r="J6" s="129"/>
      <c r="K6" s="70"/>
      <c r="L6" s="70"/>
      <c r="M6" s="71"/>
      <c r="N6" s="72" t="s">
        <v>10</v>
      </c>
      <c r="O6" s="82" t="s">
        <v>80</v>
      </c>
    </row>
    <row r="7" spans="1:16" ht="21.75" customHeight="1">
      <c r="A7" s="27" t="s">
        <v>11</v>
      </c>
      <c r="B7" s="108"/>
      <c r="C7" s="108"/>
      <c r="D7" s="108"/>
      <c r="E7" s="28"/>
      <c r="F7" s="25"/>
      <c r="G7" s="109" t="s">
        <v>12</v>
      </c>
      <c r="H7" s="110"/>
      <c r="I7" s="111">
        <f>O5+12</f>
        <v>45648</v>
      </c>
      <c r="J7" s="112"/>
      <c r="K7" s="70"/>
      <c r="L7" s="70"/>
      <c r="M7" s="71"/>
      <c r="N7" s="72" t="s">
        <v>13</v>
      </c>
      <c r="O7" s="74" t="s">
        <v>66</v>
      </c>
    </row>
    <row r="8" spans="1:16" ht="21.6" customHeight="1">
      <c r="A8" s="29" t="s">
        <v>14</v>
      </c>
      <c r="B8" s="113"/>
      <c r="C8" s="113"/>
      <c r="D8" s="113"/>
      <c r="E8" s="30"/>
      <c r="F8" s="25"/>
      <c r="G8" s="109" t="s">
        <v>15</v>
      </c>
      <c r="H8" s="110"/>
      <c r="I8" s="114"/>
      <c r="J8" s="115"/>
      <c r="K8" s="75"/>
      <c r="L8" s="75"/>
      <c r="M8" s="71"/>
      <c r="N8" s="72" t="s">
        <v>16</v>
      </c>
      <c r="O8" s="76" t="s">
        <v>61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53</v>
      </c>
      <c r="B11" s="36"/>
      <c r="C11" s="37" t="s">
        <v>54</v>
      </c>
      <c r="D11" s="37"/>
      <c r="E11" s="37"/>
      <c r="F11" s="37" t="s">
        <v>55</v>
      </c>
      <c r="G11" s="36" t="s">
        <v>56</v>
      </c>
      <c r="H11" s="38" t="s">
        <v>57</v>
      </c>
      <c r="I11" s="39" t="s">
        <v>58</v>
      </c>
      <c r="J11" s="89">
        <f>'BARCODE DETAIL '!I33</f>
        <v>4274</v>
      </c>
      <c r="K11" s="41"/>
      <c r="L11" s="90">
        <f>J11-K11</f>
        <v>4274</v>
      </c>
      <c r="M11" s="42">
        <v>300</v>
      </c>
      <c r="N11" s="43">
        <f>L11*M11</f>
        <v>1282200</v>
      </c>
      <c r="O11" s="91" t="s">
        <v>62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4274</v>
      </c>
      <c r="K14" s="57"/>
      <c r="L14" s="56">
        <f>SUM(L11:L13)</f>
        <v>4274</v>
      </c>
      <c r="M14" s="58"/>
      <c r="N14" s="43">
        <f>SUM(N11:N13)</f>
        <v>1282200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63</v>
      </c>
      <c r="B16" s="93" t="s">
        <v>64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>
        <v>45594</v>
      </c>
      <c r="N17" s="99" t="s">
        <v>69</v>
      </c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05" t="s">
        <v>29</v>
      </c>
      <c r="B19" s="105"/>
      <c r="C19" s="64"/>
      <c r="D19" s="65"/>
      <c r="E19" s="65"/>
      <c r="F19" s="106" t="s">
        <v>30</v>
      </c>
      <c r="G19" s="106"/>
      <c r="H19" s="106"/>
      <c r="I19" s="66"/>
      <c r="J19" s="67"/>
      <c r="K19" s="67"/>
      <c r="L19" s="67"/>
      <c r="M19" s="107" t="s">
        <v>31</v>
      </c>
      <c r="N19" s="107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:M3"/>
    <mergeCell ref="B5:D5"/>
    <mergeCell ref="G5:H5"/>
    <mergeCell ref="I5:J5"/>
    <mergeCell ref="B6:D6"/>
    <mergeCell ref="G6:H6"/>
    <mergeCell ref="I6:J6"/>
    <mergeCell ref="A19:B19"/>
    <mergeCell ref="F19:H19"/>
    <mergeCell ref="M19:N19"/>
    <mergeCell ref="B7:D7"/>
    <mergeCell ref="G7:H7"/>
    <mergeCell ref="I7:J7"/>
    <mergeCell ref="B8:D8"/>
    <mergeCell ref="G8:H8"/>
    <mergeCell ref="I8:J8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33"/>
  <sheetViews>
    <sheetView view="pageBreakPreview" zoomScale="85" zoomScaleNormal="70" zoomScaleSheetLayoutView="85" workbookViewId="0">
      <pane ySplit="2" topLeftCell="A3" activePane="bottomLeft" state="frozen"/>
      <selection pane="bottomLeft" activeCell="I33" sqref="I33"/>
    </sheetView>
  </sheetViews>
  <sheetFormatPr defaultColWidth="9.109375" defaultRowHeight="14.4"/>
  <cols>
    <col min="1" max="1" width="20.77734375" style="80" customWidth="1"/>
    <col min="2" max="2" width="17" style="80" customWidth="1"/>
    <col min="3" max="3" width="29.44140625" style="80" customWidth="1"/>
    <col min="4" max="4" width="18.6640625" style="77" customWidth="1"/>
    <col min="5" max="5" width="15.6640625" style="80" customWidth="1"/>
    <col min="6" max="6" width="10.21875" style="77" customWidth="1"/>
    <col min="7" max="7" width="10" style="77" customWidth="1"/>
    <col min="8" max="8" width="14.6640625" style="78" customWidth="1"/>
    <col min="9" max="9" width="12.6640625" style="78" customWidth="1"/>
    <col min="10" max="10" width="14.6640625" style="88" bestFit="1" customWidth="1"/>
    <col min="11" max="16384" width="9.109375" style="77"/>
  </cols>
  <sheetData>
    <row r="1" spans="1:16" ht="42" customHeight="1">
      <c r="A1" s="77"/>
      <c r="B1" s="130" t="s">
        <v>38</v>
      </c>
      <c r="C1" s="130"/>
      <c r="D1" s="130"/>
      <c r="E1" s="130"/>
      <c r="F1" s="130"/>
      <c r="G1" s="130"/>
      <c r="P1" s="77" t="s">
        <v>60</v>
      </c>
    </row>
    <row r="2" spans="1:16" s="79" customFormat="1" ht="69.599999999999994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59</v>
      </c>
      <c r="I2" s="96" t="s">
        <v>46</v>
      </c>
      <c r="J2" s="87" t="s">
        <v>3</v>
      </c>
    </row>
    <row r="3" spans="1:16" s="86" customFormat="1" ht="21.6" customHeight="1">
      <c r="A3" s="84" t="s">
        <v>81</v>
      </c>
      <c r="B3" s="84" t="s">
        <v>70</v>
      </c>
      <c r="C3" s="85" t="s">
        <v>71</v>
      </c>
      <c r="D3" s="85" t="s">
        <v>76</v>
      </c>
      <c r="E3" s="84">
        <v>1008136</v>
      </c>
      <c r="F3" s="84" t="s">
        <v>47</v>
      </c>
      <c r="G3" s="97">
        <v>36</v>
      </c>
      <c r="H3" s="97">
        <f t="shared" ref="H3:H32" si="0">ROUNDUP(G3*15%,0)</f>
        <v>6</v>
      </c>
      <c r="I3" s="97">
        <f>SUM(G3:H3)</f>
        <v>42</v>
      </c>
      <c r="J3" s="104" t="s">
        <v>79</v>
      </c>
    </row>
    <row r="4" spans="1:16" s="86" customFormat="1" ht="21.6" customHeight="1">
      <c r="A4" s="84" t="s">
        <v>81</v>
      </c>
      <c r="B4" s="84" t="s">
        <v>70</v>
      </c>
      <c r="C4" s="85" t="s">
        <v>71</v>
      </c>
      <c r="D4" s="85" t="s">
        <v>76</v>
      </c>
      <c r="E4" s="84">
        <v>1008142</v>
      </c>
      <c r="F4" s="84" t="s">
        <v>48</v>
      </c>
      <c r="G4" s="97">
        <v>83</v>
      </c>
      <c r="H4" s="97">
        <f t="shared" si="0"/>
        <v>13</v>
      </c>
      <c r="I4" s="97">
        <f t="shared" ref="I3:I32" si="1">SUM(G4:H4)</f>
        <v>96</v>
      </c>
      <c r="J4" s="104" t="s">
        <v>79</v>
      </c>
    </row>
    <row r="5" spans="1:16" s="86" customFormat="1" ht="21.6" customHeight="1">
      <c r="A5" s="84" t="s">
        <v>81</v>
      </c>
      <c r="B5" s="84" t="s">
        <v>70</v>
      </c>
      <c r="C5" s="85" t="s">
        <v>71</v>
      </c>
      <c r="D5" s="85" t="s">
        <v>76</v>
      </c>
      <c r="E5" s="84">
        <v>1008159</v>
      </c>
      <c r="F5" s="84" t="s">
        <v>49</v>
      </c>
      <c r="G5" s="97">
        <v>303</v>
      </c>
      <c r="H5" s="97">
        <f t="shared" si="0"/>
        <v>46</v>
      </c>
      <c r="I5" s="97">
        <f t="shared" si="1"/>
        <v>349</v>
      </c>
      <c r="J5" s="104" t="s">
        <v>79</v>
      </c>
    </row>
    <row r="6" spans="1:16" s="86" customFormat="1" ht="21.6" customHeight="1">
      <c r="A6" s="84" t="s">
        <v>81</v>
      </c>
      <c r="B6" s="84" t="s">
        <v>70</v>
      </c>
      <c r="C6" s="85" t="s">
        <v>71</v>
      </c>
      <c r="D6" s="85" t="s">
        <v>76</v>
      </c>
      <c r="E6" s="84">
        <v>1008166</v>
      </c>
      <c r="F6" s="84" t="s">
        <v>50</v>
      </c>
      <c r="G6" s="97">
        <v>293</v>
      </c>
      <c r="H6" s="97">
        <f t="shared" si="0"/>
        <v>44</v>
      </c>
      <c r="I6" s="97">
        <f t="shared" si="1"/>
        <v>337</v>
      </c>
      <c r="J6" s="104" t="s">
        <v>79</v>
      </c>
    </row>
    <row r="7" spans="1:16" s="86" customFormat="1" ht="21.6" customHeight="1">
      <c r="A7" s="84" t="s">
        <v>81</v>
      </c>
      <c r="B7" s="84" t="s">
        <v>70</v>
      </c>
      <c r="C7" s="85" t="s">
        <v>71</v>
      </c>
      <c r="D7" s="85" t="s">
        <v>76</v>
      </c>
      <c r="E7" s="84">
        <v>1008173</v>
      </c>
      <c r="F7" s="84" t="s">
        <v>51</v>
      </c>
      <c r="G7" s="97">
        <v>162</v>
      </c>
      <c r="H7" s="97">
        <f t="shared" si="0"/>
        <v>25</v>
      </c>
      <c r="I7" s="97">
        <f t="shared" si="1"/>
        <v>187</v>
      </c>
      <c r="J7" s="104" t="s">
        <v>79</v>
      </c>
    </row>
    <row r="8" spans="1:16" s="86" customFormat="1" ht="21.6" customHeight="1">
      <c r="A8" s="84" t="s">
        <v>81</v>
      </c>
      <c r="B8" s="84" t="s">
        <v>70</v>
      </c>
      <c r="C8" s="85" t="s">
        <v>71</v>
      </c>
      <c r="D8" s="85" t="s">
        <v>76</v>
      </c>
      <c r="E8" s="84">
        <v>1008180</v>
      </c>
      <c r="F8" s="84" t="s">
        <v>52</v>
      </c>
      <c r="G8" s="97">
        <v>57</v>
      </c>
      <c r="H8" s="97">
        <f t="shared" si="0"/>
        <v>9</v>
      </c>
      <c r="I8" s="97">
        <f t="shared" si="1"/>
        <v>66</v>
      </c>
      <c r="J8" s="104" t="s">
        <v>79</v>
      </c>
    </row>
    <row r="9" spans="1:16" s="86" customFormat="1" ht="21.6" customHeight="1">
      <c r="A9" s="84" t="s">
        <v>82</v>
      </c>
      <c r="B9" s="84" t="s">
        <v>70</v>
      </c>
      <c r="C9" s="85" t="s">
        <v>71</v>
      </c>
      <c r="D9" s="85" t="s">
        <v>77</v>
      </c>
      <c r="E9" s="84">
        <v>1008197</v>
      </c>
      <c r="F9" s="84" t="s">
        <v>47</v>
      </c>
      <c r="G9" s="97">
        <v>49</v>
      </c>
      <c r="H9" s="97">
        <f t="shared" si="0"/>
        <v>8</v>
      </c>
      <c r="I9" s="97">
        <f t="shared" si="1"/>
        <v>57</v>
      </c>
      <c r="J9" s="104" t="s">
        <v>79</v>
      </c>
    </row>
    <row r="10" spans="1:16" s="86" customFormat="1" ht="21.6" customHeight="1">
      <c r="A10" s="84" t="s">
        <v>82</v>
      </c>
      <c r="B10" s="84" t="s">
        <v>70</v>
      </c>
      <c r="C10" s="85" t="s">
        <v>71</v>
      </c>
      <c r="D10" s="85" t="s">
        <v>77</v>
      </c>
      <c r="E10" s="84">
        <v>1008203</v>
      </c>
      <c r="F10" s="84" t="s">
        <v>48</v>
      </c>
      <c r="G10" s="97">
        <v>114</v>
      </c>
      <c r="H10" s="97">
        <f t="shared" si="0"/>
        <v>18</v>
      </c>
      <c r="I10" s="97">
        <f t="shared" si="1"/>
        <v>132</v>
      </c>
      <c r="J10" s="104" t="s">
        <v>79</v>
      </c>
    </row>
    <row r="11" spans="1:16" s="86" customFormat="1" ht="21.6" customHeight="1">
      <c r="A11" s="84" t="s">
        <v>82</v>
      </c>
      <c r="B11" s="84" t="s">
        <v>70</v>
      </c>
      <c r="C11" s="85" t="s">
        <v>71</v>
      </c>
      <c r="D11" s="85" t="s">
        <v>77</v>
      </c>
      <c r="E11" s="84">
        <v>1008210</v>
      </c>
      <c r="F11" s="84" t="s">
        <v>49</v>
      </c>
      <c r="G11" s="97">
        <v>417</v>
      </c>
      <c r="H11" s="97">
        <f t="shared" si="0"/>
        <v>63</v>
      </c>
      <c r="I11" s="97">
        <f t="shared" si="1"/>
        <v>480</v>
      </c>
      <c r="J11" s="104" t="s">
        <v>79</v>
      </c>
    </row>
    <row r="12" spans="1:16" s="86" customFormat="1" ht="21.6" customHeight="1">
      <c r="A12" s="84" t="s">
        <v>82</v>
      </c>
      <c r="B12" s="84" t="s">
        <v>70</v>
      </c>
      <c r="C12" s="85" t="s">
        <v>71</v>
      </c>
      <c r="D12" s="85" t="s">
        <v>77</v>
      </c>
      <c r="E12" s="84">
        <v>1008227</v>
      </c>
      <c r="F12" s="84" t="s">
        <v>50</v>
      </c>
      <c r="G12" s="97">
        <v>403</v>
      </c>
      <c r="H12" s="97">
        <f t="shared" si="0"/>
        <v>61</v>
      </c>
      <c r="I12" s="97">
        <f t="shared" si="1"/>
        <v>464</v>
      </c>
      <c r="J12" s="104" t="s">
        <v>79</v>
      </c>
    </row>
    <row r="13" spans="1:16" s="86" customFormat="1" ht="21.6" customHeight="1">
      <c r="A13" s="84" t="s">
        <v>82</v>
      </c>
      <c r="B13" s="84" t="s">
        <v>70</v>
      </c>
      <c r="C13" s="85" t="s">
        <v>71</v>
      </c>
      <c r="D13" s="85" t="s">
        <v>77</v>
      </c>
      <c r="E13" s="84">
        <v>1008234</v>
      </c>
      <c r="F13" s="84" t="s">
        <v>51</v>
      </c>
      <c r="G13" s="97">
        <v>222</v>
      </c>
      <c r="H13" s="97">
        <f t="shared" si="0"/>
        <v>34</v>
      </c>
      <c r="I13" s="97">
        <f t="shared" si="1"/>
        <v>256</v>
      </c>
      <c r="J13" s="104" t="s">
        <v>79</v>
      </c>
    </row>
    <row r="14" spans="1:16" s="86" customFormat="1" ht="21.6" customHeight="1">
      <c r="A14" s="84" t="s">
        <v>82</v>
      </c>
      <c r="B14" s="84" t="s">
        <v>70</v>
      </c>
      <c r="C14" s="85" t="s">
        <v>71</v>
      </c>
      <c r="D14" s="85" t="s">
        <v>77</v>
      </c>
      <c r="E14" s="84">
        <v>1008241</v>
      </c>
      <c r="F14" s="84" t="s">
        <v>52</v>
      </c>
      <c r="G14" s="97">
        <v>79</v>
      </c>
      <c r="H14" s="97">
        <f t="shared" si="0"/>
        <v>12</v>
      </c>
      <c r="I14" s="97">
        <f t="shared" si="1"/>
        <v>91</v>
      </c>
      <c r="J14" s="104" t="s">
        <v>79</v>
      </c>
    </row>
    <row r="15" spans="1:16" s="86" customFormat="1" ht="21.6" customHeight="1">
      <c r="A15" s="84" t="s">
        <v>83</v>
      </c>
      <c r="B15" s="84" t="s">
        <v>72</v>
      </c>
      <c r="C15" s="85" t="s">
        <v>73</v>
      </c>
      <c r="D15" s="85" t="s">
        <v>78</v>
      </c>
      <c r="E15" s="84">
        <v>1008365</v>
      </c>
      <c r="F15" s="84" t="s">
        <v>47</v>
      </c>
      <c r="G15" s="97">
        <v>10</v>
      </c>
      <c r="H15" s="97">
        <f t="shared" si="0"/>
        <v>2</v>
      </c>
      <c r="I15" s="97">
        <f t="shared" si="1"/>
        <v>12</v>
      </c>
      <c r="J15" s="104" t="s">
        <v>79</v>
      </c>
    </row>
    <row r="16" spans="1:16" s="86" customFormat="1" ht="21.6" customHeight="1">
      <c r="A16" s="84" t="s">
        <v>83</v>
      </c>
      <c r="B16" s="84" t="s">
        <v>72</v>
      </c>
      <c r="C16" s="85" t="s">
        <v>73</v>
      </c>
      <c r="D16" s="85" t="s">
        <v>78</v>
      </c>
      <c r="E16" s="84">
        <v>1008371</v>
      </c>
      <c r="F16" s="84" t="s">
        <v>48</v>
      </c>
      <c r="G16" s="97">
        <v>13</v>
      </c>
      <c r="H16" s="97">
        <f t="shared" si="0"/>
        <v>2</v>
      </c>
      <c r="I16" s="97">
        <f t="shared" si="1"/>
        <v>15</v>
      </c>
      <c r="J16" s="104" t="s">
        <v>79</v>
      </c>
    </row>
    <row r="17" spans="1:10" s="86" customFormat="1" ht="21.6" customHeight="1">
      <c r="A17" s="84" t="s">
        <v>83</v>
      </c>
      <c r="B17" s="84" t="s">
        <v>72</v>
      </c>
      <c r="C17" s="85" t="s">
        <v>73</v>
      </c>
      <c r="D17" s="85" t="s">
        <v>78</v>
      </c>
      <c r="E17" s="84">
        <v>1008388</v>
      </c>
      <c r="F17" s="84" t="s">
        <v>49</v>
      </c>
      <c r="G17" s="97">
        <v>69</v>
      </c>
      <c r="H17" s="97">
        <f t="shared" si="0"/>
        <v>11</v>
      </c>
      <c r="I17" s="97">
        <f t="shared" si="1"/>
        <v>80</v>
      </c>
      <c r="J17" s="104" t="s">
        <v>79</v>
      </c>
    </row>
    <row r="18" spans="1:10" s="86" customFormat="1" ht="21.6" customHeight="1">
      <c r="A18" s="84" t="s">
        <v>83</v>
      </c>
      <c r="B18" s="84" t="s">
        <v>72</v>
      </c>
      <c r="C18" s="85" t="s">
        <v>73</v>
      </c>
      <c r="D18" s="85" t="s">
        <v>78</v>
      </c>
      <c r="E18" s="84">
        <v>1008395</v>
      </c>
      <c r="F18" s="84" t="s">
        <v>50</v>
      </c>
      <c r="G18" s="97">
        <v>82</v>
      </c>
      <c r="H18" s="97">
        <f t="shared" si="0"/>
        <v>13</v>
      </c>
      <c r="I18" s="97">
        <f t="shared" si="1"/>
        <v>95</v>
      </c>
      <c r="J18" s="104" t="s">
        <v>79</v>
      </c>
    </row>
    <row r="19" spans="1:10" s="86" customFormat="1" ht="21.6" customHeight="1">
      <c r="A19" s="84" t="s">
        <v>83</v>
      </c>
      <c r="B19" s="84" t="s">
        <v>72</v>
      </c>
      <c r="C19" s="85" t="s">
        <v>73</v>
      </c>
      <c r="D19" s="85" t="s">
        <v>78</v>
      </c>
      <c r="E19" s="84">
        <v>1008401</v>
      </c>
      <c r="F19" s="84" t="s">
        <v>51</v>
      </c>
      <c r="G19" s="97">
        <v>59</v>
      </c>
      <c r="H19" s="97">
        <f t="shared" si="0"/>
        <v>9</v>
      </c>
      <c r="I19" s="97">
        <f t="shared" si="1"/>
        <v>68</v>
      </c>
      <c r="J19" s="104" t="s">
        <v>79</v>
      </c>
    </row>
    <row r="20" spans="1:10" s="86" customFormat="1" ht="21.6" customHeight="1">
      <c r="A20" s="84" t="s">
        <v>83</v>
      </c>
      <c r="B20" s="84" t="s">
        <v>72</v>
      </c>
      <c r="C20" s="85" t="s">
        <v>73</v>
      </c>
      <c r="D20" s="85" t="s">
        <v>78</v>
      </c>
      <c r="E20" s="84">
        <v>1008418</v>
      </c>
      <c r="F20" s="84" t="s">
        <v>52</v>
      </c>
      <c r="G20" s="97">
        <v>16</v>
      </c>
      <c r="H20" s="97">
        <f t="shared" si="0"/>
        <v>3</v>
      </c>
      <c r="I20" s="97">
        <f t="shared" si="1"/>
        <v>19</v>
      </c>
      <c r="J20" s="104" t="s">
        <v>79</v>
      </c>
    </row>
    <row r="21" spans="1:10" s="86" customFormat="1" ht="21.6" customHeight="1">
      <c r="A21" s="84" t="s">
        <v>84</v>
      </c>
      <c r="B21" s="84" t="s">
        <v>74</v>
      </c>
      <c r="C21" s="85" t="s">
        <v>75</v>
      </c>
      <c r="D21" s="85" t="s">
        <v>76</v>
      </c>
      <c r="E21" s="84">
        <v>1008258</v>
      </c>
      <c r="F21" s="84" t="s">
        <v>47</v>
      </c>
      <c r="G21" s="97">
        <v>36</v>
      </c>
      <c r="H21" s="97">
        <f t="shared" si="0"/>
        <v>6</v>
      </c>
      <c r="I21" s="97">
        <f t="shared" si="1"/>
        <v>42</v>
      </c>
      <c r="J21" s="104" t="s">
        <v>79</v>
      </c>
    </row>
    <row r="22" spans="1:10" s="86" customFormat="1" ht="21.6" customHeight="1">
      <c r="A22" s="84" t="s">
        <v>84</v>
      </c>
      <c r="B22" s="84" t="s">
        <v>74</v>
      </c>
      <c r="C22" s="85" t="s">
        <v>75</v>
      </c>
      <c r="D22" s="85" t="s">
        <v>76</v>
      </c>
      <c r="E22" s="84">
        <v>1008265</v>
      </c>
      <c r="F22" s="84" t="s">
        <v>48</v>
      </c>
      <c r="G22" s="97">
        <v>83</v>
      </c>
      <c r="H22" s="97">
        <f t="shared" si="0"/>
        <v>13</v>
      </c>
      <c r="I22" s="97">
        <f t="shared" si="1"/>
        <v>96</v>
      </c>
      <c r="J22" s="104" t="s">
        <v>79</v>
      </c>
    </row>
    <row r="23" spans="1:10" s="86" customFormat="1" ht="21.6" customHeight="1">
      <c r="A23" s="84" t="s">
        <v>84</v>
      </c>
      <c r="B23" s="84" t="s">
        <v>74</v>
      </c>
      <c r="C23" s="85" t="s">
        <v>75</v>
      </c>
      <c r="D23" s="85" t="s">
        <v>76</v>
      </c>
      <c r="E23" s="84">
        <v>1008272</v>
      </c>
      <c r="F23" s="84" t="s">
        <v>49</v>
      </c>
      <c r="G23" s="97">
        <v>165</v>
      </c>
      <c r="H23" s="97">
        <f t="shared" si="0"/>
        <v>25</v>
      </c>
      <c r="I23" s="97">
        <f t="shared" si="1"/>
        <v>190</v>
      </c>
      <c r="J23" s="104" t="s">
        <v>79</v>
      </c>
    </row>
    <row r="24" spans="1:10" s="86" customFormat="1" ht="21.6" customHeight="1">
      <c r="A24" s="84" t="s">
        <v>84</v>
      </c>
      <c r="B24" s="84" t="s">
        <v>74</v>
      </c>
      <c r="C24" s="85" t="s">
        <v>75</v>
      </c>
      <c r="D24" s="85" t="s">
        <v>76</v>
      </c>
      <c r="E24" s="84">
        <v>1008289</v>
      </c>
      <c r="F24" s="84" t="s">
        <v>50</v>
      </c>
      <c r="G24" s="97">
        <v>166</v>
      </c>
      <c r="H24" s="97">
        <f t="shared" si="0"/>
        <v>25</v>
      </c>
      <c r="I24" s="97">
        <f t="shared" si="1"/>
        <v>191</v>
      </c>
      <c r="J24" s="104" t="s">
        <v>79</v>
      </c>
    </row>
    <row r="25" spans="1:10" s="86" customFormat="1" ht="21.6" customHeight="1">
      <c r="A25" s="84" t="s">
        <v>84</v>
      </c>
      <c r="B25" s="84" t="s">
        <v>74</v>
      </c>
      <c r="C25" s="85" t="s">
        <v>75</v>
      </c>
      <c r="D25" s="85" t="s">
        <v>76</v>
      </c>
      <c r="E25" s="84">
        <v>1008296</v>
      </c>
      <c r="F25" s="84" t="s">
        <v>51</v>
      </c>
      <c r="G25" s="97">
        <v>62</v>
      </c>
      <c r="H25" s="97">
        <f t="shared" si="0"/>
        <v>10</v>
      </c>
      <c r="I25" s="97">
        <f t="shared" si="1"/>
        <v>72</v>
      </c>
      <c r="J25" s="104" t="s">
        <v>79</v>
      </c>
    </row>
    <row r="26" spans="1:10" s="86" customFormat="1" ht="21.6" customHeight="1">
      <c r="A26" s="84" t="s">
        <v>84</v>
      </c>
      <c r="B26" s="84" t="s">
        <v>74</v>
      </c>
      <c r="C26" s="85" t="s">
        <v>75</v>
      </c>
      <c r="D26" s="85" t="s">
        <v>76</v>
      </c>
      <c r="E26" s="84">
        <v>1008302</v>
      </c>
      <c r="F26" s="84" t="s">
        <v>52</v>
      </c>
      <c r="G26" s="97">
        <v>13</v>
      </c>
      <c r="H26" s="97">
        <f t="shared" si="0"/>
        <v>2</v>
      </c>
      <c r="I26" s="97">
        <f t="shared" si="1"/>
        <v>15</v>
      </c>
      <c r="J26" s="104" t="s">
        <v>79</v>
      </c>
    </row>
    <row r="27" spans="1:10" s="86" customFormat="1" ht="21.6" customHeight="1">
      <c r="A27" s="84" t="s">
        <v>85</v>
      </c>
      <c r="B27" s="84" t="s">
        <v>74</v>
      </c>
      <c r="C27" s="85" t="s">
        <v>75</v>
      </c>
      <c r="D27" s="85" t="s">
        <v>77</v>
      </c>
      <c r="E27" s="84">
        <v>1008319</v>
      </c>
      <c r="F27" s="84" t="s">
        <v>47</v>
      </c>
      <c r="G27" s="97">
        <v>48</v>
      </c>
      <c r="H27" s="97">
        <f t="shared" si="0"/>
        <v>8</v>
      </c>
      <c r="I27" s="97">
        <f t="shared" si="1"/>
        <v>56</v>
      </c>
      <c r="J27" s="104" t="s">
        <v>79</v>
      </c>
    </row>
    <row r="28" spans="1:10" s="86" customFormat="1" ht="21.6" customHeight="1">
      <c r="A28" s="84" t="s">
        <v>85</v>
      </c>
      <c r="B28" s="84" t="s">
        <v>74</v>
      </c>
      <c r="C28" s="85" t="s">
        <v>75</v>
      </c>
      <c r="D28" s="85" t="s">
        <v>77</v>
      </c>
      <c r="E28" s="84">
        <v>1008326</v>
      </c>
      <c r="F28" s="84" t="s">
        <v>48</v>
      </c>
      <c r="G28" s="97">
        <v>113</v>
      </c>
      <c r="H28" s="97">
        <f t="shared" si="0"/>
        <v>17</v>
      </c>
      <c r="I28" s="97">
        <f t="shared" si="1"/>
        <v>130</v>
      </c>
      <c r="J28" s="104" t="s">
        <v>79</v>
      </c>
    </row>
    <row r="29" spans="1:10" s="86" customFormat="1" ht="21.6" customHeight="1">
      <c r="A29" s="84" t="s">
        <v>85</v>
      </c>
      <c r="B29" s="84" t="s">
        <v>74</v>
      </c>
      <c r="C29" s="85" t="s">
        <v>75</v>
      </c>
      <c r="D29" s="85" t="s">
        <v>77</v>
      </c>
      <c r="E29" s="84">
        <v>1008333</v>
      </c>
      <c r="F29" s="84" t="s">
        <v>49</v>
      </c>
      <c r="G29" s="97">
        <v>225</v>
      </c>
      <c r="H29" s="97">
        <f t="shared" si="0"/>
        <v>34</v>
      </c>
      <c r="I29" s="97">
        <f t="shared" si="1"/>
        <v>259</v>
      </c>
      <c r="J29" s="104" t="s">
        <v>79</v>
      </c>
    </row>
    <row r="30" spans="1:10" s="86" customFormat="1" ht="21.6" customHeight="1">
      <c r="A30" s="84" t="s">
        <v>85</v>
      </c>
      <c r="B30" s="84" t="s">
        <v>74</v>
      </c>
      <c r="C30" s="85" t="s">
        <v>75</v>
      </c>
      <c r="D30" s="85" t="s">
        <v>77</v>
      </c>
      <c r="E30" s="84">
        <v>1008340</v>
      </c>
      <c r="F30" s="84" t="s">
        <v>50</v>
      </c>
      <c r="G30" s="97">
        <v>226</v>
      </c>
      <c r="H30" s="97">
        <f t="shared" si="0"/>
        <v>34</v>
      </c>
      <c r="I30" s="97">
        <f t="shared" si="1"/>
        <v>260</v>
      </c>
      <c r="J30" s="104" t="s">
        <v>79</v>
      </c>
    </row>
    <row r="31" spans="1:10" s="86" customFormat="1" ht="21.6" customHeight="1">
      <c r="A31" s="84" t="s">
        <v>85</v>
      </c>
      <c r="B31" s="84" t="s">
        <v>74</v>
      </c>
      <c r="C31" s="85" t="s">
        <v>75</v>
      </c>
      <c r="D31" s="85" t="s">
        <v>77</v>
      </c>
      <c r="E31" s="84">
        <v>1008357</v>
      </c>
      <c r="F31" s="84" t="s">
        <v>51</v>
      </c>
      <c r="G31" s="97">
        <v>83</v>
      </c>
      <c r="H31" s="97">
        <f t="shared" si="0"/>
        <v>13</v>
      </c>
      <c r="I31" s="97">
        <f t="shared" si="1"/>
        <v>96</v>
      </c>
      <c r="J31" s="104" t="s">
        <v>79</v>
      </c>
    </row>
    <row r="32" spans="1:10" s="86" customFormat="1" ht="21.6" customHeight="1">
      <c r="A32" s="84" t="s">
        <v>85</v>
      </c>
      <c r="B32" s="84" t="s">
        <v>74</v>
      </c>
      <c r="C32" s="85" t="s">
        <v>75</v>
      </c>
      <c r="D32" s="85" t="s">
        <v>77</v>
      </c>
      <c r="E32" s="84">
        <v>1008364</v>
      </c>
      <c r="F32" s="84" t="s">
        <v>52</v>
      </c>
      <c r="G32" s="97">
        <v>18</v>
      </c>
      <c r="H32" s="97">
        <f t="shared" si="0"/>
        <v>3</v>
      </c>
      <c r="I32" s="97">
        <f t="shared" si="1"/>
        <v>21</v>
      </c>
      <c r="J32" s="104" t="s">
        <v>79</v>
      </c>
    </row>
    <row r="33" spans="1:10" ht="31.95" customHeight="1">
      <c r="A33" s="101"/>
      <c r="B33" s="101"/>
      <c r="C33" s="102" t="s">
        <v>67</v>
      </c>
      <c r="D33" s="101"/>
      <c r="E33" s="102"/>
      <c r="F33" s="102"/>
      <c r="G33" s="103">
        <f>SUBTOTAL(9,G1:G32)</f>
        <v>3705</v>
      </c>
      <c r="H33" s="103">
        <f>SUBTOTAL(9,H1:H32)</f>
        <v>569</v>
      </c>
      <c r="I33" s="103">
        <f>SUBTOTAL(9,I1:I32)</f>
        <v>4274</v>
      </c>
      <c r="J33" s="77"/>
    </row>
  </sheetData>
  <autoFilter ref="A2:J32" xr:uid="{3E6384A3-A368-4600-88B5-4EDADBAF4A4D}"/>
  <mergeCells count="1">
    <mergeCell ref="B1:G1"/>
  </mergeCells>
  <pageMargins left="0.7" right="0.7" top="0.75" bottom="0.75" header="0.3" footer="0.3"/>
  <pageSetup paperSize="9" scale="53" fitToHeight="0" orientation="portrait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2024-12-10T06:15:00Z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