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unavailablevn.sharepoint.com/sites/COMMERCIAL/Shared Documents/General/2-CUSTOMER-FOLDER/AIME LEON DORE/6-SS26/2-PRODUCTION/4-INTERNAL-PURCHASE-ORDER/4-2-TRIM-ORDER/TRIM-PO/SIGN-PO/"/>
    </mc:Choice>
  </mc:AlternateContent>
  <xr:revisionPtr revIDLastSave="359" documentId="8_{AFB70A2D-0C63-45C4-B341-603291F149EF}" xr6:coauthVersionLast="47" xr6:coauthVersionMax="47" xr10:uidLastSave="{A85A0E1A-B574-417C-8931-9FC5D6FEAE08}"/>
  <bookViews>
    <workbookView xWindow="-110" yWindow="-110" windowWidth="19420" windowHeight="10300" firstSheet="2" activeTab="2" xr2:uid="{00000000-000D-0000-FFFF-FFFF00000000}"/>
  </bookViews>
  <sheets>
    <sheet name="PO" sheetId="7" state="hidden" r:id="rId1"/>
    <sheet name="PO (2)" sheetId="8" state="hidden" r:id="rId2"/>
    <sheet name="1-APR" sheetId="9" r:id="rId3"/>
    <sheet name="APPROVED LAYOUT" sheetId="6" state="hidden" r:id="rId4"/>
    <sheet name="LAYOUT CARE FW23CT003" sheetId="5" state="hidden" r:id="rId5"/>
    <sheet name="LAYOUT PO FW23WR003" sheetId="4" state="hidden" r:id="rId6"/>
  </sheets>
  <definedNames>
    <definedName name="_xlnm._FilterDatabase" localSheetId="2" hidden="1">'1-APR'!$A$10:$P$11</definedName>
    <definedName name="_xlnm._FilterDatabase" localSheetId="0" hidden="1">PO!$A$10:$S$16</definedName>
    <definedName name="_xlnm._FilterDatabase" localSheetId="1" hidden="1">'PO (2)'!$A$10:$S$23</definedName>
    <definedName name="_xlnm.Print_Area" localSheetId="2">'1-APR'!$A$1:$P$20</definedName>
    <definedName name="_xlnm.Print_Area" localSheetId="0">PO!$A$1:$Q$24</definedName>
    <definedName name="_xlnm.Print_Area" localSheetId="1">'PO (2)'!$A$1:$Q$35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9" l="1"/>
  <c r="R11" i="9" s="1"/>
  <c r="J14" i="9" l="1"/>
  <c r="L11" i="9"/>
  <c r="I8" i="9"/>
  <c r="L19" i="8"/>
  <c r="M19" i="8"/>
  <c r="N19" i="8" s="1"/>
  <c r="L20" i="8"/>
  <c r="N20" i="8" s="1"/>
  <c r="M20" i="8"/>
  <c r="L21" i="8"/>
  <c r="M21" i="8"/>
  <c r="N21" i="8"/>
  <c r="L22" i="8"/>
  <c r="M22" i="8"/>
  <c r="N22" i="8"/>
  <c r="L23" i="8"/>
  <c r="M23" i="8"/>
  <c r="M18" i="8"/>
  <c r="L18" i="8"/>
  <c r="L12" i="8"/>
  <c r="L13" i="8"/>
  <c r="L14" i="8"/>
  <c r="L15" i="8"/>
  <c r="L16" i="8"/>
  <c r="L17" i="8"/>
  <c r="J29" i="8"/>
  <c r="L11" i="8"/>
  <c r="I8" i="8"/>
  <c r="J12" i="7"/>
  <c r="J18" i="7" s="1"/>
  <c r="M16" i="7"/>
  <c r="M15" i="7"/>
  <c r="M14" i="7"/>
  <c r="M13" i="7"/>
  <c r="M12" i="7"/>
  <c r="M11" i="7"/>
  <c r="L16" i="7"/>
  <c r="L14" i="9" l="1"/>
  <c r="N11" i="9"/>
  <c r="N14" i="9" s="1"/>
  <c r="N23" i="8"/>
  <c r="N18" i="8"/>
  <c r="N11" i="8"/>
  <c r="N13" i="8"/>
  <c r="N14" i="8"/>
  <c r="N15" i="8"/>
  <c r="N16" i="8"/>
  <c r="N12" i="8"/>
  <c r="N16" i="7"/>
  <c r="L15" i="7"/>
  <c r="N15" i="7" s="1"/>
  <c r="N29" i="8" l="1"/>
  <c r="L29" i="8"/>
  <c r="L14" i="7"/>
  <c r="N14" i="7" s="1"/>
  <c r="L13" i="7"/>
  <c r="N13" i="7" s="1"/>
  <c r="L12" i="7" l="1"/>
  <c r="I8" i="7" l="1"/>
  <c r="N12" i="7" l="1"/>
  <c r="L11" i="7"/>
  <c r="L18" i="7" s="1"/>
  <c r="N11" i="7" l="1"/>
  <c r="N18" i="7" s="1"/>
</calcChain>
</file>

<file path=xl/sharedStrings.xml><?xml version="1.0" encoding="utf-8"?>
<sst xmlns="http://schemas.openxmlformats.org/spreadsheetml/2006/main" count="364" uniqueCount="139">
  <si>
    <t>Mã số:</t>
  </si>
  <si>
    <t>Lần ban hành:</t>
  </si>
  <si>
    <t>01</t>
  </si>
  <si>
    <t>REMARK</t>
  </si>
  <si>
    <t>Số trang:</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</si>
  <si>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</si>
  <si>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</si>
  <si>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</si>
  <si>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</si>
  <si>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</si>
  <si>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</si>
  <si>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</si>
  <si>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</si>
  <si>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</si>
  <si>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</si>
  <si>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</si>
  <si>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</si>
  <si>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</si>
  <si>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</si>
  <si>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</si>
  <si>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</si>
  <si>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</si>
  <si>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UNIT</t>
  </si>
  <si>
    <t xml:space="preserve">ORDER QUANTITY </t>
  </si>
  <si>
    <t xml:space="preserve">INVENTORY AT IPO DATE </t>
  </si>
  <si>
    <t>ACTUAL QUANTITY</t>
  </si>
  <si>
    <t xml:space="preserve">PRICE </t>
  </si>
  <si>
    <t>AMOUNT</t>
  </si>
  <si>
    <t>Total:</t>
  </si>
  <si>
    <t xml:space="preserve">RECEIVED BY </t>
  </si>
  <si>
    <t>APPROVED BY</t>
  </si>
  <si>
    <t>PREPARED BY</t>
  </si>
  <si>
    <t>PUR.QT-2.BM1</t>
  </si>
  <si>
    <t>UA CODE</t>
  </si>
  <si>
    <t>TRIM COLOR</t>
  </si>
  <si>
    <t>FABRIC COLOR</t>
  </si>
  <si>
    <t>IMAGE</t>
  </si>
  <si>
    <t>ALD</t>
  </si>
  <si>
    <t>WHITE</t>
  </si>
  <si>
    <t>PCS</t>
  </si>
  <si>
    <t>ALL COLOR</t>
  </si>
  <si>
    <t xml:space="preserve">
48% COTTON
50% POLYESTER 
2% SPANDEX
MACHINE WASH COLD DELICATE CYCLE
WASH WITH LIKE COLORS
DO NOT BLEACH
DO NOT TUMBLE DRY
COOL IRON IF NEED
DO NOT DRY CLEAN
</t>
  </si>
  <si>
    <t>Garment Care Instruction FW23CT003</t>
  </si>
  <si>
    <t>COLONIAL</t>
  </si>
  <si>
    <t>NHÃN CARE 100% COTTON
 CÓ XUẤT XỨ MADE IN VIETNAM</t>
  </si>
  <si>
    <t>THÔNG TIN CARE</t>
  </si>
  <si>
    <t>YÊU CẦU NCC LÀM LAYOUT VỚI THÔNG TIN  NHƯ SHEET CỘT Q</t>
  </si>
  <si>
    <t>chú ý: Vui lòng gửi layout cho khách approved trước khi tiến hành làm hàng</t>
  </si>
  <si>
    <t xml:space="preserve">
100% COTTON
MACHINE WASH COLD
INSIDE OUT
WITH LIKE COLORS ONLY
TUMBLE DRY LOW
DO NOT BLEACH
COOL IRON IF NEEDED
DO NOT IRON ON PRINTS
DO NOT DRY CLEAN
MADE IN VIETNAM
RN# 142781
100% cotton for tee/ fleece/ wash/ screenprint/ emb</t>
  </si>
  <si>
    <t>Hi Tuyen,</t>
  </si>
  <si>
    <t>100% COTTON</t>
  </si>
  <si>
    <t>MACHINE WASH COLD</t>
  </si>
  <si>
    <t>TUMBLE DRY LOW</t>
  </si>
  <si>
    <t>DO NOT BLEACH</t>
  </si>
  <si>
    <t>COOL IRON IF NEEDED</t>
  </si>
  <si>
    <t>DO NOT DRY CLEAN</t>
  </si>
  <si>
    <t>MADE IN VIETNAM</t>
  </si>
  <si>
    <t>DO NOT TUMBLE DRY</t>
  </si>
  <si>
    <r>
      <t>ALD-COO-</t>
    </r>
    <r>
      <rPr>
        <sz val="24"/>
        <color rgb="FFFF0000"/>
        <rFont val="Muli"/>
      </rPr>
      <t>682</t>
    </r>
  </si>
  <si>
    <r>
      <t>ALD-COO-</t>
    </r>
    <r>
      <rPr>
        <sz val="24"/>
        <color rgb="FFFF0000"/>
        <rFont val="Muli"/>
      </rPr>
      <t>683</t>
    </r>
  </si>
  <si>
    <t>SS25-MAINLINE</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</si>
  <si>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100% cotton for tee/ fleece/ wash/digital</t>
    </r>
  </si>
  <si>
    <r>
      <t xml:space="preserve">NHÃN CARE </t>
    </r>
    <r>
      <rPr>
        <b/>
        <sz val="16"/>
        <rFont val="Muli"/>
      </rPr>
      <t>90% POLYESTER 10% ELASTANE</t>
    </r>
    <r>
      <rPr>
        <sz val="16"/>
        <rFont val="Muli"/>
      </rPr>
      <t xml:space="preserve">
 CÓ XUẤT XỨ MADE IN VIETNAM</t>
    </r>
  </si>
  <si>
    <t xml:space="preserve"> 90% POLYESTER 10% ELASTANE</t>
  </si>
  <si>
    <t>NHÃN CARE 100% POLYESTER
 CÓ XUẤT XỨ MADE IN VIETNAM</t>
  </si>
  <si>
    <r>
      <t xml:space="preserve"> ALD-COO-</t>
    </r>
    <r>
      <rPr>
        <sz val="16"/>
        <color rgb="FFFF0000"/>
        <rFont val="Muli"/>
      </rPr>
      <t>614</t>
    </r>
  </si>
  <si>
    <t>100% POLYESTER</t>
  </si>
  <si>
    <t xml:space="preserve">100% POLYESTER
MACHINE WASH COLD INSIDE OUT WITH LIKE COLORS ONLY / NON-CHLORINE BLEACH / DO NOT TUMBLE DRY / DO NOT IRON DECORATIONS
</t>
  </si>
  <si>
    <t>86% NYLON, 14% ELASTANE</t>
  </si>
  <si>
    <r>
      <t xml:space="preserve">NHÃN CARE </t>
    </r>
    <r>
      <rPr>
        <b/>
        <sz val="16"/>
        <rFont val="Muli"/>
      </rPr>
      <t>86% NYLON, 14% ELASTANE</t>
    </r>
    <r>
      <rPr>
        <sz val="16"/>
        <rFont val="Muli"/>
      </rPr>
      <t xml:space="preserve">
 CÓ XUẤT XỨ MADE IN VIETNAM</t>
    </r>
  </si>
  <si>
    <t>86% NYLON, 14% ELASTANE
MACHINE WASH COLD. DO NOT BLEACH. DO NOT TUMBLE DRY. COOL IRON ONLY
MADE IN VIETNAM
RN #142781</t>
  </si>
  <si>
    <t>Sam approved on 11-Sep</t>
  </si>
  <si>
    <r>
      <t>ALD-COO-</t>
    </r>
    <r>
      <rPr>
        <sz val="24"/>
        <color rgb="FFFF0000"/>
        <rFont val="Muli"/>
      </rPr>
      <t>686</t>
    </r>
  </si>
  <si>
    <t>Please see comments below:</t>
  </si>
  <si>
    <r>
      <t>ALD-COO-682: </t>
    </r>
    <r>
      <rPr>
        <b/>
        <sz val="12"/>
        <color rgb="FF38761D"/>
        <rFont val="Aptos"/>
        <family val="2"/>
      </rPr>
      <t>APPROVED</t>
    </r>
  </si>
  <si>
    <r>
      <t>ALD-COO-683: </t>
    </r>
    <r>
      <rPr>
        <b/>
        <sz val="12"/>
        <color rgb="FF38761D"/>
        <rFont val="Aptos"/>
        <family val="2"/>
      </rPr>
      <t>APPROVED</t>
    </r>
  </si>
  <si>
    <r>
      <t>ALD-COO-615: </t>
    </r>
    <r>
      <rPr>
        <b/>
        <sz val="12"/>
        <color rgb="FFFF0000"/>
        <rFont val="Aptos"/>
        <family val="2"/>
      </rPr>
      <t>please update to following wording below</t>
    </r>
  </si>
  <si>
    <t>90% POLYESTER</t>
  </si>
  <si>
    <t>10% ELASTANE</t>
  </si>
  <si>
    <t>MACHINE WASH COLD DELICATE</t>
  </si>
  <si>
    <t>INSIDE OUT WITH LIKE COLORS ONLY</t>
  </si>
  <si>
    <t>LINE DRY</t>
  </si>
  <si>
    <t>DO NOT IRON DECORATIONS</t>
  </si>
  <si>
    <t>RN # 142781</t>
  </si>
  <si>
    <r>
      <t>ALD-COO-614: </t>
    </r>
    <r>
      <rPr>
        <b/>
        <sz val="12"/>
        <color rgb="FF38761D"/>
        <rFont val="Aptos"/>
        <family val="2"/>
      </rPr>
      <t>APPROVED</t>
    </r>
  </si>
  <si>
    <r>
      <t>ALD-COO-679: </t>
    </r>
    <r>
      <rPr>
        <b/>
        <sz val="12"/>
        <color rgb="FFFF0000"/>
        <rFont val="Aptos"/>
        <family val="2"/>
      </rPr>
      <t>please update to the following wording</t>
    </r>
  </si>
  <si>
    <t>GENTLE CYCLE</t>
  </si>
  <si>
    <t>DO NOT IRON ON DECORATIONS</t>
  </si>
  <si>
    <t>RN#142781</t>
  </si>
  <si>
    <r>
      <t>ALD-COO-685: </t>
    </r>
    <r>
      <rPr>
        <sz val="12"/>
        <color rgb="FFFF0000"/>
        <rFont val="Aptos"/>
        <family val="2"/>
      </rPr>
      <t>please add these styles/units </t>
    </r>
    <r>
      <rPr>
        <b/>
        <sz val="12"/>
        <color rgb="FFFF0000"/>
        <rFont val="Aptos"/>
        <family val="2"/>
      </rPr>
      <t>SS25CT031</t>
    </r>
    <r>
      <rPr>
        <sz val="12"/>
        <color rgb="FFFF0000"/>
        <rFont val="Aptos"/>
        <family val="2"/>
      </rPr>
      <t xml:space="preserve"> and </t>
    </r>
    <r>
      <rPr>
        <b/>
        <sz val="12"/>
        <color rgb="FFFF0000"/>
        <rFont val="Aptos"/>
        <family val="2"/>
      </rPr>
      <t>SS25CT038 to ALD-COO-683</t>
    </r>
    <r>
      <rPr>
        <b/>
        <sz val="12"/>
        <color theme="1"/>
        <rFont val="Aptos"/>
        <family val="2"/>
      </rPr>
      <t> </t>
    </r>
  </si>
  <si>
    <r>
      <t>ALD-COO-686:  </t>
    </r>
    <r>
      <rPr>
        <b/>
        <sz val="12"/>
        <color rgb="FF38761D"/>
        <rFont val="Aptos"/>
        <family val="2"/>
      </rPr>
      <t>APPROVED</t>
    </r>
  </si>
  <si>
    <r>
      <t>ALD-COO-</t>
    </r>
    <r>
      <rPr>
        <sz val="24"/>
        <color rgb="FFFF0000"/>
        <rFont val="Muli"/>
      </rPr>
      <t>687</t>
    </r>
  </si>
  <si>
    <t>Sam approved on 16-SEP</t>
  </si>
  <si>
    <t>ALD-COO-687
90% POLYESTER
10% ELASTANE
MACHINE WASH COLD DELICATE
INSIDE OUT WITH LIKE COLORS ONLY
DO NOT BLEACH
DO NOT TUMBLE DRY
LINE DRY
COOL IRON IF NEEDED
DO NOT IRON DECORATIONS
MADE IN VIETNAM
RN # 142781</t>
  </si>
  <si>
    <r>
      <t>ALD-COO-</t>
    </r>
    <r>
      <rPr>
        <sz val="16"/>
        <color rgb="FFFF0000"/>
        <rFont val="Muli"/>
      </rPr>
      <t>688</t>
    </r>
  </si>
  <si>
    <t>ALD-COO-688
100% COTTON
MACHINE WASH COLD
GENTLE CYCLE
DO NOT BLEACH
TUMBLE DRY LOW
COOL IRON IF NEEDED
DO NOT IRON ON DECORATIONS
DO NOT DRY CLEAN
MADE IN VIETNAM
RN#142781</t>
  </si>
  <si>
    <t>A</t>
  </si>
  <si>
    <t>TUYỀN/ THÚY THÁI</t>
  </si>
  <si>
    <t>FW25CH001</t>
  </si>
  <si>
    <t>FW25CS007</t>
  </si>
  <si>
    <t>FW25CS011</t>
  </si>
  <si>
    <t>FW25CH005</t>
  </si>
  <si>
    <t>FW25CS004</t>
  </si>
  <si>
    <t>FW25CS010</t>
  </si>
  <si>
    <t>FW25CS012</t>
  </si>
  <si>
    <r>
      <t>ALD-COO-</t>
    </r>
    <r>
      <rPr>
        <sz val="24"/>
        <color rgb="FFFF0000"/>
        <rFont val="Muli"/>
      </rPr>
      <t>XXX</t>
    </r>
  </si>
  <si>
    <r>
      <t xml:space="preserve">100% COTTON
MACHINE WASH COLD
INSIDE OUT
WITH LIKE COLORS ONLY
TUMBLE DRY LOW
DO NOT BLEACH
COOL IRON IF NEEDED
DO NOT IRON ON PRINTS
DO NOT DRY CLEAN
MADE IN VIETNAM
RN# 142781
</t>
    </r>
    <r>
      <rPr>
        <b/>
        <sz val="14"/>
        <rFont val="Muli"/>
      </rPr>
      <t>FW25CH001</t>
    </r>
  </si>
  <si>
    <r>
      <t xml:space="preserve">100% COTTON
MACHINE WASH COLD
INSIDE OUT
WITH LIKE COLORS ONLY
TUMBLE DRY LOW
DO NOT BLEACH
COOL IRON IF NEEDED
DO NOT IRON ON PRINTS
DO NOT DRY CLEAN
MADE IN VIETNAM
RN# 142781
</t>
    </r>
    <r>
      <rPr>
        <b/>
        <sz val="14"/>
        <rFont val="Muli"/>
      </rPr>
      <t>FW25CS007</t>
    </r>
  </si>
  <si>
    <r>
      <t xml:space="preserve">100% COTTON
MACHINE WASH COLD
INSIDE OUT
WITH LIKE COLORS ONLY
TUMBLE DRY LOW
DO NOT BLEACH
COOL IRON IF NEEDED
DO NOT IRON ON PRINTS
DO NOT DRY CLEAN
MADE IN VIETNAM
RN# 142781
</t>
    </r>
    <r>
      <rPr>
        <b/>
        <sz val="14"/>
        <rFont val="Muli"/>
      </rPr>
      <t>FW25CS011</t>
    </r>
  </si>
  <si>
    <r>
      <t xml:space="preserve">100% COTTON
MACHINE WASH COLD
INSIDE OUT
WITH LIKE COLORS ONLY
TUMBLE DRY LOW
DO NOT BLEACH
COOL IRON IF NEEDED
DO NOT IRON ON PRINTS
DO NOT DRY CLEAN
MADE IN VIETNAM
RN# 142781
</t>
    </r>
    <r>
      <rPr>
        <b/>
        <sz val="14"/>
        <rFont val="Muli"/>
      </rPr>
      <t>FW25CH005</t>
    </r>
  </si>
  <si>
    <r>
      <t xml:space="preserve">100% COTTON
MACHINE WASH COLD
INSIDE OUT
WITH LIKE COLORS ONLY
TUMBLE DRY LOW
DO NOT BLEACH
COOL IRON IF NEEDED
DO NOT IRON ON PRINTS
DO NOT DRY CLEAN
MADE IN VIETNAM
RN# 142781
</t>
    </r>
    <r>
      <rPr>
        <b/>
        <sz val="14"/>
        <rFont val="Muli"/>
      </rPr>
      <t>FW25CS004</t>
    </r>
  </si>
  <si>
    <r>
      <t xml:space="preserve">100% COTTON
MACHINE WASH COLD
INSIDE OUT
WITH LIKE COLORS ONLY
TUMBLE DRY LOW
DO NOT BLEACH
COOL IRON IF NEEDED
DO NOT IRON ON PRINTS
DO NOT DRY CLEAN
MADE IN VIETNAM
RN# 142781
</t>
    </r>
    <r>
      <rPr>
        <b/>
        <sz val="14"/>
        <rFont val="Muli"/>
      </rPr>
      <t>FW25CS012</t>
    </r>
  </si>
  <si>
    <t>FLEECE</t>
  </si>
  <si>
    <t>SINGLE</t>
  </si>
  <si>
    <t>FW25CT026</t>
  </si>
  <si>
    <t>FW25CT067</t>
  </si>
  <si>
    <t>FW25CT068</t>
  </si>
  <si>
    <t>FW25CT029</t>
  </si>
  <si>
    <t>FW25CT021</t>
  </si>
  <si>
    <t>FW25CT020</t>
  </si>
  <si>
    <t xml:space="preserve">MAIN: WYU2308-4 # 100% Cotton Mesh  </t>
  </si>
  <si>
    <t>MAIN: DMSH141001 100%COTTON 250GSM</t>
  </si>
  <si>
    <t>MESH COTTON</t>
  </si>
  <si>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FW25CT026</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</si>
  <si>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FW25CT067</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</si>
  <si>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FW25CT068</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</si>
  <si>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FW25CT029</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</si>
  <si>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FW25CT021</t>
    </r>
    <r>
      <rPr>
        <sz val="14"/>
        <rFont val="Muli"/>
      </rPr>
      <t xml:space="preserve">
</t>
    </r>
  </si>
  <si>
    <r>
      <t xml:space="preserve">100% COTTON
MACHINE WASH COLD
INSIDE OUT
WITH LIKE COLORS ONLY
DO NOT TUMBLE DRY
</t>
    </r>
    <r>
      <rPr>
        <b/>
        <sz val="14"/>
        <rFont val="Muli"/>
      </rPr>
      <t>LAY FLAT TO DRY</t>
    </r>
    <r>
      <rPr>
        <sz val="14"/>
        <rFont val="Muli"/>
      </rPr>
      <t xml:space="preserve">
DO NOT BLEACH
COOL IRON IF NEEDED
DO NOT IRON ON PRINTS
DO NOT DRY CLEAN
MADE IN VIETNAM
RN# 142781
</t>
    </r>
    <r>
      <rPr>
        <b/>
        <sz val="14"/>
        <rFont val="Muli"/>
      </rPr>
      <t>FW25CT020</t>
    </r>
    <r>
      <rPr>
        <sz val="14"/>
        <rFont val="Muli"/>
      </rPr>
      <t xml:space="preserve">
</t>
    </r>
  </si>
  <si>
    <t>MAIN: TT-SJ30SX2-W120 - SINGLE JERSEY 100% COTTON 30'S/1 x 2CM) 240GSM</t>
  </si>
  <si>
    <t>FW25-MAINLINE</t>
  </si>
  <si>
    <t>A15  FW25   G2826</t>
  </si>
  <si>
    <t>A15  SS26   G2871</t>
  </si>
  <si>
    <t>SS26-MAINLINE</t>
  </si>
  <si>
    <t>NHÃN CARE 
 CÓ XUẤT XỨ MADE IN VIETNAM</t>
  </si>
  <si>
    <t>SS26CT098</t>
  </si>
  <si>
    <t xml:space="preserve">AS NOMINATED SUPPLER </t>
  </si>
  <si>
    <t>ALD-COO-SS26CT098-REV</t>
  </si>
  <si>
    <t>THEO FILE LAYOUT APPROVED "PO 124 ALD CARE LABEL ALD-COO-SS26CT098-REV Un-Available"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</si>
</sst>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C09]dd\-mmm\-yy;@"/>
    <numFmt numFmtId="165" formatCode="_-* #,##0.00_-;\-* #,##0.00_-;_-* &quot;-&quot;??_-;_-@_-"/>
    <numFmt numFmtId="166" formatCode="_(* #,##0_);_(* \(#,##0\);_(* &quot;-&quot;??_);_(@_)"/>
    <numFmt numFmtId="167" formatCode="_-[$VND]\ * #,##0_-;\-[$VND]\ * #,##0_-;_-[$VND]\ * &quot;-&quot;_-;_-@_-"/>
    <numFmt numFmtId="168" formatCode="_(&quot;$&quot;* #,##0.000_);_(&quot;$&quot;* \(#,##0.000\);_(&quot;$&quot;* &quot;-&quot;??_);_(@_)"/>
  </numFmts>
  <fonts count="45">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i/>
      <sz val="12"/>
      <name val="Muli"/>
    </font>
    <font>
      <b/>
      <i/>
      <sz val="12"/>
      <name val="Muli"/>
    </font>
    <font>
      <sz val="14"/>
      <color theme="1"/>
      <name val="Muli"/>
    </font>
    <font>
      <sz val="14"/>
      <name val="Muli"/>
    </font>
    <font>
      <b/>
      <sz val="14"/>
      <name val="Muli"/>
    </font>
    <font>
      <b/>
      <u/>
      <sz val="14"/>
      <name val="Muli"/>
    </font>
    <font>
      <u/>
      <sz val="14"/>
      <name val="Muli"/>
    </font>
    <font>
      <b/>
      <sz val="22"/>
      <name val="Muli"/>
    </font>
    <font>
      <sz val="10"/>
      <color theme="1"/>
      <name val="Calibri"/>
      <family val="2"/>
      <scheme val="minor"/>
    </font>
    <font>
      <b/>
      <sz val="12"/>
      <color rgb="FFFF0000"/>
      <name val="Muli"/>
    </font>
    <font>
      <b/>
      <sz val="12"/>
      <color indexed="8"/>
      <name val="Muli"/>
    </font>
    <font>
      <sz val="16"/>
      <name val="Muli"/>
    </font>
    <font>
      <sz val="16"/>
      <color theme="1"/>
      <name val="Muli"/>
    </font>
    <font>
      <sz val="16"/>
      <color rgb="FFFF0000"/>
      <name val="Muli"/>
    </font>
    <font>
      <sz val="11"/>
      <color theme="1"/>
      <name val="Calibri Light"/>
      <family val="2"/>
    </font>
    <font>
      <b/>
      <sz val="18"/>
      <name val="Muli"/>
    </font>
    <font>
      <sz val="18"/>
      <name val="Muli"/>
    </font>
    <font>
      <b/>
      <sz val="22"/>
      <color theme="1"/>
      <name val="Muli"/>
    </font>
    <font>
      <sz val="22"/>
      <color theme="1"/>
      <name val="Muli"/>
    </font>
    <font>
      <sz val="22"/>
      <name val="Muli"/>
    </font>
    <font>
      <b/>
      <sz val="22"/>
      <color indexed="62"/>
      <name val="Muli"/>
    </font>
    <font>
      <u/>
      <sz val="22"/>
      <color indexed="12"/>
      <name val="Muli"/>
    </font>
    <font>
      <b/>
      <sz val="22"/>
      <color rgb="FFFF0000"/>
      <name val="Muli"/>
    </font>
    <font>
      <b/>
      <sz val="22"/>
      <color indexed="8"/>
      <name val="Muli"/>
    </font>
    <font>
      <sz val="12"/>
      <color theme="1"/>
      <name val="Aptos"/>
      <family val="2"/>
    </font>
    <font>
      <b/>
      <sz val="12"/>
      <color theme="1"/>
      <name val="Aptos"/>
      <family val="2"/>
    </font>
    <font>
      <sz val="12"/>
      <color rgb="FF38761D"/>
      <name val="Aptos"/>
      <family val="2"/>
    </font>
    <font>
      <sz val="24"/>
      <name val="Muli"/>
    </font>
    <font>
      <sz val="24"/>
      <color theme="1"/>
      <name val="Muli"/>
    </font>
    <font>
      <sz val="24"/>
      <color rgb="FFFF0000"/>
      <name val="Muli"/>
    </font>
    <font>
      <sz val="24"/>
      <color indexed="8"/>
      <name val="Muli"/>
    </font>
    <font>
      <b/>
      <sz val="24"/>
      <name val="Muli"/>
    </font>
    <font>
      <b/>
      <sz val="16"/>
      <name val="Muli"/>
    </font>
    <font>
      <b/>
      <sz val="12"/>
      <color rgb="FF38761D"/>
      <name val="Aptos"/>
      <family val="2"/>
    </font>
    <font>
      <b/>
      <sz val="12"/>
      <color rgb="FFFF0000"/>
      <name val="Aptos"/>
      <family val="2"/>
    </font>
    <font>
      <sz val="12"/>
      <color rgb="FFFF0000"/>
      <name val="Aptos"/>
      <family val="2"/>
    </font>
  </fonts>
  <fills count="11">
    <fill>
      <patternFill patternType="none"/>
    </fill>
    <fill>
      <patternFill patternType="gray125"/>
    </fill>
    <fill>
      <patternFill patternType="solid">
        <fgColor theme="8" tint="0.59999389629810485"/>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right/>
      <top style="thin">
        <color theme="0"/>
      </top>
      <bottom/>
      <diagonal/>
    </border>
    <border>
      <left/>
      <right style="thin">
        <color indexed="64"/>
      </right>
      <top style="thin">
        <color theme="0"/>
      </top>
      <bottom/>
      <diagonal/>
    </border>
    <border>
      <left style="thin">
        <color theme="0"/>
      </left>
      <right/>
      <top/>
      <bottom/>
      <diagonal/>
    </border>
    <border>
      <left/>
      <right style="thin">
        <color indexed="64"/>
      </right>
      <top/>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right/>
      <top style="thin">
        <color theme="0"/>
      </top>
      <bottom style="hair">
        <color indexed="22"/>
      </bottom>
      <diagonal/>
    </border>
    <border>
      <left/>
      <right style="medium">
        <color indexed="64"/>
      </right>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s>
  <cellStyleXfs count="17">
    <xf numFmtId="0" fontId="0" fillId="0" borderId="0"/>
    <xf numFmtId="0" fontId="1" fillId="0" borderId="0"/>
    <xf numFmtId="0" fontId="7" fillId="0" borderId="0"/>
    <xf numFmtId="0" fontId="6" fillId="0" borderId="0"/>
    <xf numFmtId="165"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0" fontId="6" fillId="0" borderId="0"/>
    <xf numFmtId="0" fontId="17" fillId="0" borderId="0"/>
    <xf numFmtId="0" fontId="7" fillId="0" borderId="0"/>
    <xf numFmtId="0" fontId="6" fillId="0" borderId="0"/>
    <xf numFmtId="0" fontId="8" fillId="0" borderId="0" applyNumberFormat="0" applyFill="0" applyBorder="0" applyAlignment="0" applyProtection="0">
      <alignment vertical="top"/>
      <protection locked="0"/>
    </xf>
    <xf numFmtId="165" fontId="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cellStyleXfs>
  <cellXfs count="132">
    <xf numFmtId="0" fontId="0" fillId="0" borderId="0" xfId="0"/>
    <xf numFmtId="0" fontId="9"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0" fillId="0" borderId="0" xfId="1" applyFont="1" applyAlignment="1" applyProtection="1">
      <alignment vertical="center" wrapText="1"/>
      <protection locked="0"/>
    </xf>
    <xf numFmtId="0" fontId="3" fillId="0" borderId="0" xfId="9" applyFont="1" applyAlignment="1">
      <alignment horizontal="left"/>
    </xf>
    <xf numFmtId="0" fontId="4" fillId="3" borderId="0" xfId="11" applyFont="1" applyFill="1" applyAlignment="1">
      <alignment horizontal="center" vertical="center"/>
    </xf>
    <xf numFmtId="0" fontId="5" fillId="5" borderId="1" xfId="11" applyFont="1" applyFill="1" applyBorder="1" applyAlignment="1">
      <alignment horizontal="center" vertical="center" wrapText="1"/>
    </xf>
    <xf numFmtId="0" fontId="5" fillId="5" borderId="1" xfId="11" applyFont="1" applyFill="1" applyBorder="1" applyAlignment="1">
      <alignment horizontal="center" vertical="center"/>
    </xf>
    <xf numFmtId="0" fontId="5" fillId="7" borderId="1" xfId="11" applyFont="1" applyFill="1" applyBorder="1" applyAlignment="1">
      <alignment horizontal="center" vertical="center" wrapText="1"/>
    </xf>
    <xf numFmtId="167" fontId="5" fillId="5" borderId="1" xfId="11" applyNumberFormat="1" applyFont="1" applyFill="1" applyBorder="1" applyAlignment="1">
      <alignment horizontal="center" vertical="center"/>
    </xf>
    <xf numFmtId="0" fontId="11" fillId="0" borderId="0" xfId="9" applyFont="1" applyAlignment="1">
      <alignment horizontal="left"/>
    </xf>
    <xf numFmtId="0" fontId="4" fillId="6" borderId="1" xfId="11" applyFont="1" applyFill="1" applyBorder="1" applyAlignment="1">
      <alignment horizontal="center" vertical="center"/>
    </xf>
    <xf numFmtId="0" fontId="4" fillId="6" borderId="1" xfId="11" applyFont="1" applyFill="1" applyBorder="1" applyAlignment="1">
      <alignment horizontal="center" vertical="center" wrapText="1"/>
    </xf>
    <xf numFmtId="0" fontId="18" fillId="6" borderId="1" xfId="11" applyFont="1" applyFill="1" applyBorder="1" applyAlignment="1">
      <alignment horizontal="center" vertical="center"/>
    </xf>
    <xf numFmtId="1" fontId="19" fillId="6" borderId="1" xfId="12" applyNumberFormat="1" applyFont="1" applyFill="1" applyBorder="1" applyAlignment="1">
      <alignment horizontal="center" vertical="center" wrapText="1"/>
    </xf>
    <xf numFmtId="167" fontId="4" fillId="6" borderId="1" xfId="11" applyNumberFormat="1" applyFont="1" applyFill="1" applyBorder="1" applyAlignment="1">
      <alignment horizontal="center" vertical="center"/>
    </xf>
    <xf numFmtId="167" fontId="4" fillId="6" borderId="1" xfId="14" applyNumberFormat="1" applyFont="1" applyFill="1" applyBorder="1" applyAlignment="1">
      <alignment horizontal="center" vertical="center" wrapText="1"/>
    </xf>
    <xf numFmtId="166" fontId="4" fillId="6" borderId="1" xfId="5" applyNumberFormat="1" applyFont="1" applyFill="1" applyBorder="1" applyAlignment="1">
      <alignment horizontal="center" vertical="center"/>
    </xf>
    <xf numFmtId="0" fontId="12" fillId="3" borderId="0" xfId="11" applyFont="1" applyFill="1" applyAlignment="1">
      <alignment horizontal="center" vertical="center" wrapText="1"/>
    </xf>
    <xf numFmtId="0" fontId="14" fillId="3" borderId="0" xfId="11" applyFont="1" applyFill="1" applyAlignment="1">
      <alignment horizontal="center" vertical="center" wrapText="1"/>
    </xf>
    <xf numFmtId="0" fontId="12" fillId="3" borderId="0" xfId="11" applyFont="1" applyFill="1" applyAlignment="1">
      <alignment horizontal="center" vertical="center"/>
    </xf>
    <xf numFmtId="0" fontId="9" fillId="3" borderId="0" xfId="11" applyFont="1" applyFill="1" applyAlignment="1">
      <alignment horizontal="center" vertical="center"/>
    </xf>
    <xf numFmtId="14" fontId="10" fillId="3" borderId="0" xfId="11" quotePrefix="1" applyNumberFormat="1" applyFont="1" applyFill="1" applyAlignment="1">
      <alignment horizontal="center" vertical="center"/>
    </xf>
    <xf numFmtId="0" fontId="5" fillId="3" borderId="0" xfId="11" applyFont="1" applyFill="1" applyAlignment="1">
      <alignment horizontal="center" vertical="center" wrapText="1"/>
    </xf>
    <xf numFmtId="167" fontId="4" fillId="3" borderId="0" xfId="14" applyNumberFormat="1" applyFont="1" applyFill="1" applyAlignment="1">
      <alignment horizontal="center" vertical="center"/>
    </xf>
    <xf numFmtId="0" fontId="14" fillId="0" borderId="0" xfId="11" applyFont="1" applyAlignment="1">
      <alignment vertical="center" wrapText="1"/>
    </xf>
    <xf numFmtId="0" fontId="14" fillId="3" borderId="0" xfId="11" applyFont="1" applyFill="1" applyAlignment="1">
      <alignment horizontal="center" vertical="center"/>
    </xf>
    <xf numFmtId="0" fontId="15" fillId="3" borderId="0" xfId="11" applyFont="1" applyFill="1" applyAlignment="1">
      <alignment horizontal="center" vertical="center"/>
    </xf>
    <xf numFmtId="0" fontId="12" fillId="0" borderId="0" xfId="11" applyFont="1" applyAlignment="1">
      <alignment horizontal="center" vertical="center"/>
    </xf>
    <xf numFmtId="0" fontId="2" fillId="0" borderId="0" xfId="9" applyFont="1" applyAlignment="1">
      <alignment horizontal="left" wrapText="1"/>
    </xf>
    <xf numFmtId="0" fontId="21" fillId="0" borderId="0" xfId="0" applyFont="1" applyAlignment="1">
      <alignment horizontal="left"/>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0" fillId="0" borderId="0" xfId="0" applyAlignment="1">
      <alignment horizontal="center"/>
    </xf>
    <xf numFmtId="167" fontId="25" fillId="3" borderId="0" xfId="11" applyNumberFormat="1" applyFont="1" applyFill="1" applyAlignment="1">
      <alignment horizontal="center" vertical="center" wrapText="1"/>
    </xf>
    <xf numFmtId="44" fontId="24" fillId="4" borderId="1" xfId="15" applyFont="1" applyFill="1" applyBorder="1" applyAlignment="1">
      <alignment vertical="center" wrapText="1"/>
    </xf>
    <xf numFmtId="0" fontId="13" fillId="5" borderId="1" xfId="11" applyFont="1" applyFill="1" applyBorder="1" applyAlignment="1">
      <alignment horizontal="center" vertical="center"/>
    </xf>
    <xf numFmtId="0" fontId="14" fillId="0" borderId="0" xfId="11" applyFont="1" applyAlignment="1">
      <alignment horizontal="center" vertical="center" wrapText="1"/>
    </xf>
    <xf numFmtId="0" fontId="12" fillId="0" borderId="0" xfId="11" applyFont="1" applyAlignment="1">
      <alignment horizontal="center" vertical="center" wrapText="1"/>
    </xf>
    <xf numFmtId="3" fontId="24" fillId="0" borderId="0" xfId="11" applyNumberFormat="1" applyFont="1" applyAlignment="1">
      <alignment horizontal="center" vertical="center" wrapText="1"/>
    </xf>
    <xf numFmtId="167" fontId="25" fillId="0" borderId="0" xfId="11" applyNumberFormat="1" applyFont="1" applyAlignment="1">
      <alignment horizontal="center" vertical="center" wrapText="1"/>
    </xf>
    <xf numFmtId="44" fontId="24" fillId="0" borderId="0" xfId="15" applyFont="1" applyFill="1" applyBorder="1" applyAlignment="1">
      <alignment vertical="center" wrapText="1"/>
    </xf>
    <xf numFmtId="0" fontId="12" fillId="8" borderId="0" xfId="11" applyFont="1" applyFill="1" applyAlignment="1">
      <alignment horizontal="center" vertical="center" wrapText="1"/>
    </xf>
    <xf numFmtId="0" fontId="26" fillId="2" borderId="1" xfId="9" applyFont="1" applyFill="1" applyBorder="1" applyAlignment="1">
      <alignment horizontal="center" vertical="center"/>
    </xf>
    <xf numFmtId="0" fontId="27" fillId="0" borderId="1" xfId="10" applyFont="1" applyBorder="1" applyAlignment="1">
      <alignment horizontal="center" vertical="center"/>
    </xf>
    <xf numFmtId="0" fontId="27" fillId="0" borderId="1" xfId="10" quotePrefix="1" applyFont="1" applyBorder="1" applyAlignment="1">
      <alignment horizontal="center"/>
    </xf>
    <xf numFmtId="0" fontId="28" fillId="0" borderId="6" xfId="1" applyFont="1" applyBorder="1" applyAlignment="1" applyProtection="1">
      <alignment vertical="center"/>
      <protection locked="0"/>
    </xf>
    <xf numFmtId="0" fontId="28" fillId="0" borderId="7" xfId="1" applyFont="1" applyBorder="1" applyAlignment="1" applyProtection="1">
      <alignment vertical="center"/>
      <protection locked="0"/>
    </xf>
    <xf numFmtId="0" fontId="16" fillId="0" borderId="7" xfId="1" applyFont="1" applyBorder="1" applyAlignment="1" applyProtection="1">
      <alignment vertical="center" wrapText="1"/>
      <protection locked="0"/>
    </xf>
    <xf numFmtId="0" fontId="27" fillId="0" borderId="9" xfId="9" applyFont="1" applyBorder="1" applyAlignment="1">
      <alignment horizontal="left"/>
    </xf>
    <xf numFmtId="0" fontId="16" fillId="3" borderId="2" xfId="11" applyFont="1" applyFill="1" applyBorder="1" applyAlignment="1">
      <alignment horizontal="left" vertical="center"/>
    </xf>
    <xf numFmtId="0" fontId="29" fillId="3" borderId="0" xfId="9" applyFont="1" applyFill="1" applyAlignment="1">
      <alignment vertical="top"/>
    </xf>
    <xf numFmtId="0" fontId="28" fillId="3" borderId="0" xfId="11" applyFont="1" applyFill="1" applyAlignment="1">
      <alignment vertical="top"/>
    </xf>
    <xf numFmtId="0" fontId="16" fillId="3" borderId="3" xfId="11" applyFont="1" applyFill="1" applyBorder="1" applyAlignment="1">
      <alignment horizontal="left" vertical="center"/>
    </xf>
    <xf numFmtId="0" fontId="28" fillId="3" borderId="0" xfId="9" applyFont="1" applyFill="1" applyAlignment="1">
      <alignment horizontal="center" vertical="top"/>
    </xf>
    <xf numFmtId="0" fontId="28" fillId="3" borderId="0" xfId="6" applyFont="1" applyFill="1" applyAlignment="1">
      <alignment horizontal="center" vertical="center"/>
    </xf>
    <xf numFmtId="167" fontId="28" fillId="3" borderId="8" xfId="6" quotePrefix="1" applyNumberFormat="1" applyFont="1" applyFill="1" applyBorder="1" applyAlignment="1">
      <alignment horizontal="center" vertical="center"/>
    </xf>
    <xf numFmtId="15" fontId="16" fillId="3" borderId="1" xfId="6" quotePrefix="1" applyNumberFormat="1" applyFont="1" applyFill="1" applyBorder="1" applyAlignment="1">
      <alignment horizontal="center" vertical="center"/>
    </xf>
    <xf numFmtId="15" fontId="28" fillId="3" borderId="1" xfId="6" applyNumberFormat="1" applyFont="1" applyFill="1" applyBorder="1" applyAlignment="1">
      <alignment horizontal="left" vertical="center"/>
    </xf>
    <xf numFmtId="0" fontId="16" fillId="3" borderId="1" xfId="7" quotePrefix="1" applyFont="1" applyFill="1" applyBorder="1" applyAlignment="1">
      <alignment horizontal="left" vertical="center"/>
    </xf>
    <xf numFmtId="0" fontId="16" fillId="3" borderId="10" xfId="11" applyFont="1" applyFill="1" applyBorder="1" applyAlignment="1">
      <alignment horizontal="left" vertical="center"/>
    </xf>
    <xf numFmtId="0" fontId="30" fillId="3" borderId="0" xfId="13" applyFont="1" applyFill="1" applyBorder="1" applyAlignment="1" applyProtection="1">
      <alignment vertical="top"/>
    </xf>
    <xf numFmtId="0" fontId="28" fillId="0" borderId="9" xfId="1" applyFont="1" applyBorder="1" applyAlignment="1" applyProtection="1">
      <alignment vertical="center"/>
      <protection locked="0"/>
    </xf>
    <xf numFmtId="164" fontId="28" fillId="3" borderId="0" xfId="6" applyNumberFormat="1" applyFont="1" applyFill="1" applyAlignment="1">
      <alignment horizontal="center" vertical="center"/>
    </xf>
    <xf numFmtId="0" fontId="28" fillId="3" borderId="1" xfId="6" applyFont="1" applyFill="1" applyBorder="1" applyAlignment="1">
      <alignment horizontal="left" vertical="center"/>
    </xf>
    <xf numFmtId="3" fontId="32" fillId="6" borderId="1" xfId="12" applyNumberFormat="1" applyFont="1" applyFill="1" applyBorder="1" applyAlignment="1">
      <alignment horizontal="center" vertical="center"/>
    </xf>
    <xf numFmtId="3" fontId="16" fillId="4" borderId="1" xfId="11" applyNumberFormat="1" applyFont="1" applyFill="1" applyBorder="1" applyAlignment="1">
      <alignment horizontal="center" vertical="center" wrapText="1"/>
    </xf>
    <xf numFmtId="3" fontId="16" fillId="0" borderId="1" xfId="11" applyNumberFormat="1" applyFont="1" applyBorder="1" applyAlignment="1">
      <alignment horizontal="center" vertical="center" wrapText="1"/>
    </xf>
    <xf numFmtId="0" fontId="14" fillId="8" borderId="0" xfId="11" applyFont="1" applyFill="1" applyAlignment="1">
      <alignment horizontal="center" vertical="center" wrapText="1"/>
    </xf>
    <xf numFmtId="12" fontId="24" fillId="0" borderId="0" xfId="15" applyNumberFormat="1" applyFont="1" applyFill="1" applyBorder="1" applyAlignment="1">
      <alignment vertical="center" wrapText="1"/>
    </xf>
    <xf numFmtId="0" fontId="31" fillId="0" borderId="1" xfId="0" applyFont="1" applyBorder="1" applyAlignment="1">
      <alignment horizontal="left" vertical="center"/>
    </xf>
    <xf numFmtId="0" fontId="25" fillId="8" borderId="0" xfId="11" applyFont="1" applyFill="1" applyAlignment="1">
      <alignment horizontal="left" vertical="center"/>
    </xf>
    <xf numFmtId="0" fontId="12" fillId="0" borderId="0" xfId="11" applyFont="1" applyAlignment="1">
      <alignment horizontal="left" vertical="center"/>
    </xf>
    <xf numFmtId="16" fontId="12" fillId="0" borderId="1" xfId="11" applyNumberFormat="1" applyFont="1" applyBorder="1" applyAlignment="1">
      <alignment horizontal="center" vertical="center"/>
    </xf>
    <xf numFmtId="0" fontId="11" fillId="0" borderId="1" xfId="9" applyFont="1" applyBorder="1" applyAlignment="1">
      <alignment horizontal="left"/>
    </xf>
    <xf numFmtId="0" fontId="33" fillId="0" borderId="0" xfId="0" applyFont="1" applyAlignment="1">
      <alignment vertical="center"/>
    </xf>
    <xf numFmtId="0" fontId="34" fillId="0" borderId="0" xfId="0" applyFont="1" applyAlignment="1">
      <alignment vertical="center"/>
    </xf>
    <xf numFmtId="0" fontId="35" fillId="0" borderId="0" xfId="0" applyFont="1" applyAlignment="1">
      <alignment vertical="center"/>
    </xf>
    <xf numFmtId="0" fontId="35" fillId="0" borderId="0" xfId="0" applyFont="1"/>
    <xf numFmtId="0" fontId="36" fillId="0" borderId="22" xfId="2" applyFont="1" applyBorder="1" applyAlignment="1">
      <alignment horizontal="center" vertical="center" wrapText="1"/>
    </xf>
    <xf numFmtId="0" fontId="37" fillId="0" borderId="22" xfId="2" applyFont="1" applyBorder="1" applyAlignment="1">
      <alignment horizontal="center" vertical="center" wrapText="1"/>
    </xf>
    <xf numFmtId="0" fontId="38" fillId="0" borderId="22" xfId="2" applyFont="1" applyBorder="1" applyAlignment="1">
      <alignment horizontal="center" vertical="center" wrapText="1"/>
    </xf>
    <xf numFmtId="1" fontId="39" fillId="0" borderId="22" xfId="3" applyNumberFormat="1" applyFont="1" applyBorder="1" applyAlignment="1">
      <alignment horizontal="center" vertical="center" wrapText="1"/>
    </xf>
    <xf numFmtId="0" fontId="36" fillId="0" borderId="22" xfId="2" applyFont="1" applyBorder="1" applyAlignment="1">
      <alignment horizontal="center" vertical="center"/>
    </xf>
    <xf numFmtId="3" fontId="36" fillId="0" borderId="22" xfId="3" applyNumberFormat="1" applyFont="1" applyBorder="1" applyAlignment="1">
      <alignment horizontal="center" vertical="center"/>
    </xf>
    <xf numFmtId="3" fontId="40" fillId="0" borderId="22" xfId="3" applyNumberFormat="1" applyFont="1" applyBorder="1" applyAlignment="1">
      <alignment horizontal="center" vertical="center"/>
    </xf>
    <xf numFmtId="168" fontId="36" fillId="0" borderId="22" xfId="16" applyNumberFormat="1" applyFont="1" applyFill="1" applyBorder="1" applyAlignment="1">
      <alignment horizontal="center" vertical="center"/>
    </xf>
    <xf numFmtId="44" fontId="36" fillId="0" borderId="1" xfId="16" applyFont="1" applyFill="1" applyBorder="1" applyAlignment="1">
      <alignment horizontal="center" vertical="center" wrapText="1"/>
    </xf>
    <xf numFmtId="0" fontId="37" fillId="0" borderId="1" xfId="0" applyFont="1" applyBorder="1" applyAlignment="1">
      <alignment horizontal="left" vertical="center" wrapText="1"/>
    </xf>
    <xf numFmtId="0" fontId="12"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16" fillId="0" borderId="6" xfId="1" applyFont="1" applyBorder="1" applyAlignment="1" applyProtection="1">
      <alignment vertical="center"/>
      <protection locked="0"/>
    </xf>
    <xf numFmtId="0" fontId="16" fillId="3" borderId="0" xfId="6" applyFont="1" applyFill="1" applyAlignment="1">
      <alignment horizontal="center" vertical="center"/>
    </xf>
    <xf numFmtId="164" fontId="16" fillId="3" borderId="0" xfId="6" applyNumberFormat="1" applyFont="1" applyFill="1" applyAlignment="1">
      <alignment horizontal="center" vertical="center"/>
    </xf>
    <xf numFmtId="0" fontId="5" fillId="3" borderId="0" xfId="11" applyFont="1" applyFill="1" applyAlignment="1">
      <alignment horizontal="center" vertical="center"/>
    </xf>
    <xf numFmtId="0" fontId="13" fillId="0" borderId="0" xfId="11" applyFont="1" applyAlignment="1">
      <alignment horizontal="center" vertical="center"/>
    </xf>
    <xf numFmtId="0" fontId="2" fillId="0" borderId="0" xfId="9" applyFont="1" applyAlignment="1">
      <alignment horizontal="left"/>
    </xf>
    <xf numFmtId="0" fontId="3" fillId="0" borderId="0" xfId="9" applyFont="1" applyAlignment="1">
      <alignment horizontal="left" vertical="center"/>
    </xf>
    <xf numFmtId="0" fontId="21" fillId="0" borderId="0" xfId="0" applyFont="1" applyAlignment="1">
      <alignment horizontal="left" vertical="center"/>
    </xf>
    <xf numFmtId="0" fontId="11" fillId="0" borderId="0" xfId="9" applyFont="1" applyAlignment="1">
      <alignment horizontal="left" vertical="center"/>
    </xf>
    <xf numFmtId="0" fontId="12" fillId="9" borderId="22" xfId="2" applyFont="1" applyFill="1" applyBorder="1" applyAlignment="1">
      <alignment horizontal="center" vertical="center" wrapText="1"/>
    </xf>
    <xf numFmtId="3" fontId="36" fillId="10" borderId="22" xfId="3" applyNumberFormat="1" applyFont="1" applyFill="1" applyBorder="1" applyAlignment="1">
      <alignment horizontal="center" vertical="center"/>
    </xf>
    <xf numFmtId="3" fontId="40" fillId="10" borderId="22" xfId="3" applyNumberFormat="1" applyFont="1" applyFill="1" applyBorder="1" applyAlignment="1">
      <alignment horizontal="center" vertical="center"/>
    </xf>
    <xf numFmtId="0" fontId="44" fillId="0" borderId="0" xfId="0" applyFont="1" applyAlignment="1">
      <alignment vertical="center"/>
    </xf>
    <xf numFmtId="0" fontId="37" fillId="0" borderId="22" xfId="0" applyFont="1" applyBorder="1" applyAlignment="1">
      <alignment horizontal="center" vertical="center" wrapText="1"/>
    </xf>
    <xf numFmtId="49" fontId="28" fillId="3" borderId="3" xfId="9" applyNumberFormat="1" applyFont="1" applyFill="1" applyBorder="1" applyAlignment="1">
      <alignment horizontal="center" vertical="center"/>
    </xf>
    <xf numFmtId="0" fontId="16" fillId="3" borderId="4" xfId="6" applyFont="1" applyFill="1" applyBorder="1" applyAlignment="1">
      <alignment horizontal="left" vertical="center"/>
    </xf>
    <xf numFmtId="0" fontId="16" fillId="3" borderId="5" xfId="6" applyFont="1" applyFill="1" applyBorder="1" applyAlignment="1">
      <alignment horizontal="left" vertical="center"/>
    </xf>
    <xf numFmtId="0" fontId="28" fillId="3" borderId="4" xfId="6" applyFont="1" applyFill="1" applyBorder="1" applyAlignment="1">
      <alignment horizontal="center" vertical="center" wrapText="1"/>
    </xf>
    <xf numFmtId="0" fontId="28" fillId="3" borderId="5" xfId="6" applyFont="1" applyFill="1" applyBorder="1" applyAlignment="1">
      <alignment horizontal="center" vertical="center" wrapText="1"/>
    </xf>
    <xf numFmtId="0" fontId="16" fillId="0" borderId="11" xfId="1" applyFont="1" applyBorder="1" applyAlignment="1" applyProtection="1">
      <alignment horizontal="center" vertical="center"/>
      <protection locked="0"/>
    </xf>
    <xf numFmtId="0" fontId="16" fillId="0" borderId="12" xfId="1" applyFont="1" applyBorder="1" applyAlignment="1" applyProtection="1">
      <alignment horizontal="center" vertical="center"/>
      <protection locked="0"/>
    </xf>
    <xf numFmtId="0" fontId="16" fillId="0" borderId="13" xfId="1" applyFont="1" applyBorder="1" applyAlignment="1" applyProtection="1">
      <alignment horizontal="center" vertical="center"/>
      <protection locked="0"/>
    </xf>
    <xf numFmtId="0" fontId="16" fillId="0" borderId="14" xfId="1" applyFont="1" applyBorder="1" applyAlignment="1" applyProtection="1">
      <alignment horizontal="center" vertical="center"/>
      <protection locked="0"/>
    </xf>
    <xf numFmtId="0" fontId="16" fillId="0" borderId="0" xfId="1" applyFont="1" applyAlignment="1" applyProtection="1">
      <alignment horizontal="center" vertical="center"/>
      <protection locked="0"/>
    </xf>
    <xf numFmtId="0" fontId="16" fillId="0" borderId="15" xfId="1" applyFont="1" applyBorder="1" applyAlignment="1" applyProtection="1">
      <alignment horizontal="center" vertical="center"/>
      <protection locked="0"/>
    </xf>
    <xf numFmtId="0" fontId="16" fillId="0" borderId="16" xfId="1" applyFont="1" applyBorder="1" applyAlignment="1" applyProtection="1">
      <alignment horizontal="center" vertical="center"/>
      <protection locked="0"/>
    </xf>
    <xf numFmtId="0" fontId="16" fillId="0" borderId="17" xfId="1" applyFont="1" applyBorder="1" applyAlignment="1" applyProtection="1">
      <alignment horizontal="center" vertical="center"/>
      <protection locked="0"/>
    </xf>
    <xf numFmtId="0" fontId="16" fillId="0" borderId="18" xfId="1" applyFont="1" applyBorder="1" applyAlignment="1" applyProtection="1">
      <alignment horizontal="center" vertical="center"/>
      <protection locked="0"/>
    </xf>
    <xf numFmtId="49" fontId="27" fillId="0" borderId="19" xfId="9" applyNumberFormat="1" applyFont="1" applyBorder="1" applyAlignment="1">
      <alignment horizontal="center" vertical="center"/>
    </xf>
    <xf numFmtId="0" fontId="28" fillId="3" borderId="4" xfId="6" applyFont="1" applyFill="1" applyBorder="1" applyAlignment="1">
      <alignment horizontal="center" vertical="center"/>
    </xf>
    <xf numFmtId="0" fontId="28" fillId="3" borderId="5" xfId="6" applyFont="1" applyFill="1" applyBorder="1" applyAlignment="1">
      <alignment horizontal="center" vertical="center"/>
    </xf>
    <xf numFmtId="167" fontId="14" fillId="3" borderId="0" xfId="11" applyNumberFormat="1" applyFont="1" applyFill="1" applyAlignment="1">
      <alignment horizontal="center" vertical="center"/>
    </xf>
    <xf numFmtId="49" fontId="28" fillId="3" borderId="10" xfId="9" applyNumberFormat="1" applyFont="1" applyFill="1" applyBorder="1" applyAlignment="1">
      <alignment horizontal="center" vertical="center"/>
    </xf>
    <xf numFmtId="16" fontId="28" fillId="3" borderId="4" xfId="6" applyNumberFormat="1" applyFont="1" applyFill="1" applyBorder="1" applyAlignment="1">
      <alignment horizontal="center" vertical="center"/>
    </xf>
    <xf numFmtId="16" fontId="28" fillId="3" borderId="5" xfId="6" applyNumberFormat="1" applyFont="1" applyFill="1" applyBorder="1" applyAlignment="1">
      <alignment horizontal="center" vertical="center"/>
    </xf>
    <xf numFmtId="164" fontId="28" fillId="3" borderId="4" xfId="6" applyNumberFormat="1" applyFont="1" applyFill="1" applyBorder="1" applyAlignment="1">
      <alignment horizontal="center" vertical="center"/>
    </xf>
    <xf numFmtId="164" fontId="28" fillId="3" borderId="5" xfId="6" applyNumberFormat="1" applyFont="1" applyFill="1" applyBorder="1" applyAlignment="1">
      <alignment horizontal="center" vertical="center"/>
    </xf>
    <xf numFmtId="0" fontId="14" fillId="0" borderId="0" xfId="11" applyFont="1" applyAlignment="1">
      <alignment horizontal="center" vertical="center" wrapText="1"/>
    </xf>
    <xf numFmtId="0" fontId="14" fillId="0" borderId="0" xfId="11" applyFont="1" applyAlignment="1">
      <alignment horizontal="center" vertical="center"/>
    </xf>
    <xf numFmtId="3" fontId="21" fillId="0" borderId="0" xfId="0" applyNumberFormat="1" applyFont="1" applyAlignment="1">
      <alignment horizontal="left"/>
    </xf>
  </cellXfs>
  <cellStyles count="17">
    <cellStyle name="Comma 6" xfId="4" xr:uid="{00000000-0005-0000-0000-000000000000}"/>
    <cellStyle name="Comma 6 2 3" xfId="14" xr:uid="{5CA6B3E7-2058-469B-87D5-04B924B7C54B}"/>
    <cellStyle name="Comma 74 2" xfId="5" xr:uid="{00000000-0005-0000-0000-000001000000}"/>
    <cellStyle name="Currency" xfId="16" builtinId="4"/>
    <cellStyle name="Currency 49" xfId="15" xr:uid="{85C6F4B6-C112-4F54-A878-C77AFC0F5C59}"/>
    <cellStyle name="Hyperlink 2" xfId="8" xr:uid="{00000000-0005-0000-0000-000003000000}"/>
    <cellStyle name="Hyperlink 2 3" xfId="13" xr:uid="{B727D9D0-84E6-4DF8-B342-7ABCBEBD8174}"/>
    <cellStyle name="Normal" xfId="0" builtinId="0"/>
    <cellStyle name="Normal 10" xfId="2" xr:uid="{00000000-0005-0000-0000-000005000000}"/>
    <cellStyle name="Normal 10 2" xfId="6" xr:uid="{00000000-0005-0000-0000-000006000000}"/>
    <cellStyle name="Normal 10 2 7" xfId="11" xr:uid="{65BEB995-1E94-4476-9266-9BADBFF23FA2}"/>
    <cellStyle name="Normal 133 3" xfId="3" xr:uid="{00000000-0005-0000-0000-000007000000}"/>
    <cellStyle name="Normal 133 3 2" xfId="12" xr:uid="{186D8541-767F-4F6E-8F3A-7692C1FA27E3}"/>
    <cellStyle name="Normal 133 3 3" xfId="7" xr:uid="{00000000-0005-0000-0000-000008000000}"/>
    <cellStyle name="Normal 148" xfId="9" xr:uid="{6F87159A-0FEF-4A7F-BB86-26EE144F80A2}"/>
    <cellStyle name="Normal 2" xfId="10" xr:uid="{57F13262-63B5-4240-AE01-5ED34A8A2EBE}"/>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16</xdr:col>
      <xdr:colOff>496135</xdr:colOff>
      <xdr:row>34</xdr:row>
      <xdr:rowOff>109958</xdr:rowOff>
    </xdr:to>
    <xdr:pic>
      <xdr:nvPicPr>
        <xdr:cNvPr id="2" name="Picture 1">
          <a:extLst>
            <a:ext uri="{FF2B5EF4-FFF2-40B4-BE49-F238E27FC236}">
              <a16:creationId xmlns:a16="http://schemas.microsoft.com/office/drawing/2014/main" id="{7FF043B5-4FD9-D742-9497-A379B1269711}"/>
            </a:ext>
          </a:extLst>
        </xdr:cNvPr>
        <xdr:cNvPicPr>
          <a:picLocks noChangeAspect="1"/>
        </xdr:cNvPicPr>
      </xdr:nvPicPr>
      <xdr:blipFill>
        <a:blip xmlns:r="http://schemas.openxmlformats.org/officeDocument/2006/relationships" r:embed="rId1"/>
        <a:stretch>
          <a:fillRect/>
        </a:stretch>
      </xdr:blipFill>
      <xdr:spPr>
        <a:xfrm>
          <a:off x="609600" y="0"/>
          <a:ext cx="9640135" cy="6797629"/>
        </a:xfrm>
        <a:prstGeom prst="rect">
          <a:avLst/>
        </a:prstGeom>
      </xdr:spPr>
    </xdr:pic>
    <xdr:clientData/>
  </xdr:twoCellAnchor>
  <xdr:twoCellAnchor editAs="oneCell">
    <xdr:from>
      <xdr:col>0</xdr:col>
      <xdr:colOff>0</xdr:colOff>
      <xdr:row>37</xdr:row>
      <xdr:rowOff>182395</xdr:rowOff>
    </xdr:from>
    <xdr:to>
      <xdr:col>13</xdr:col>
      <xdr:colOff>687</xdr:colOff>
      <xdr:row>73</xdr:row>
      <xdr:rowOff>127955</xdr:rowOff>
    </xdr:to>
    <xdr:pic>
      <xdr:nvPicPr>
        <xdr:cNvPr id="3" name="Picture 2">
          <a:extLst>
            <a:ext uri="{FF2B5EF4-FFF2-40B4-BE49-F238E27FC236}">
              <a16:creationId xmlns:a16="http://schemas.microsoft.com/office/drawing/2014/main" id="{DD075E07-A6D6-E198-B5A2-7B996F577B8C}"/>
            </a:ext>
          </a:extLst>
        </xdr:cNvPr>
        <xdr:cNvPicPr>
          <a:picLocks noChangeAspect="1"/>
        </xdr:cNvPicPr>
      </xdr:nvPicPr>
      <xdr:blipFill>
        <a:blip xmlns:r="http://schemas.openxmlformats.org/officeDocument/2006/relationships" r:embed="rId2"/>
        <a:stretch>
          <a:fillRect/>
        </a:stretch>
      </xdr:blipFill>
      <xdr:spPr>
        <a:xfrm>
          <a:off x="0" y="7660533"/>
          <a:ext cx="7904410" cy="65725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857250</xdr:colOff>
      <xdr:row>1</xdr:row>
      <xdr:rowOff>47625</xdr:rowOff>
    </xdr:from>
    <xdr:to>
      <xdr:col>0</xdr:col>
      <xdr:colOff>2447925</xdr:colOff>
      <xdr:row>1</xdr:row>
      <xdr:rowOff>352425</xdr:rowOff>
    </xdr:to>
    <xdr:pic>
      <xdr:nvPicPr>
        <xdr:cNvPr id="5" name="Picture 4">
          <a:extLst>
            <a:ext uri="{FF2B5EF4-FFF2-40B4-BE49-F238E27FC236}">
              <a16:creationId xmlns:a16="http://schemas.microsoft.com/office/drawing/2014/main" id="{290FD4DB-F9A5-4DB5-6026-B81EEF7CDA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0" y="238125"/>
          <a:ext cx="15906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515188</xdr:colOff>
      <xdr:row>28</xdr:row>
      <xdr:rowOff>143639</xdr:rowOff>
    </xdr:to>
    <xdr:grpSp>
      <xdr:nvGrpSpPr>
        <xdr:cNvPr id="4" name="Group 3">
          <a:extLst>
            <a:ext uri="{FF2B5EF4-FFF2-40B4-BE49-F238E27FC236}">
              <a16:creationId xmlns:a16="http://schemas.microsoft.com/office/drawing/2014/main" id="{3AEF3A52-B136-4E34-3025-4663C46C5F70}"/>
            </a:ext>
          </a:extLst>
        </xdr:cNvPr>
        <xdr:cNvGrpSpPr/>
      </xdr:nvGrpSpPr>
      <xdr:grpSpPr>
        <a:xfrm>
          <a:off x="0" y="0"/>
          <a:ext cx="6001588" cy="5299839"/>
          <a:chOff x="0" y="0"/>
          <a:chExt cx="6001588" cy="5477639"/>
        </a:xfrm>
      </xdr:grpSpPr>
      <xdr:pic>
        <xdr:nvPicPr>
          <xdr:cNvPr id="2" name="Picture 1">
            <a:extLst>
              <a:ext uri="{FF2B5EF4-FFF2-40B4-BE49-F238E27FC236}">
                <a16:creationId xmlns:a16="http://schemas.microsoft.com/office/drawing/2014/main" id="{2DA18B67-5FDD-834C-927C-D9BE4D8EF95E}"/>
              </a:ext>
            </a:extLst>
          </xdr:cNvPr>
          <xdr:cNvPicPr>
            <a:picLocks noChangeAspect="1"/>
          </xdr:cNvPicPr>
        </xdr:nvPicPr>
        <xdr:blipFill>
          <a:blip xmlns:r="http://schemas.openxmlformats.org/officeDocument/2006/relationships" r:embed="rId1"/>
          <a:stretch>
            <a:fillRect/>
          </a:stretch>
        </xdr:blipFill>
        <xdr:spPr>
          <a:xfrm>
            <a:off x="0" y="0"/>
            <a:ext cx="6001588" cy="5477639"/>
          </a:xfrm>
          <a:prstGeom prst="rect">
            <a:avLst/>
          </a:prstGeom>
        </xdr:spPr>
      </xdr:pic>
      <xdr:sp macro="" textlink="">
        <xdr:nvSpPr>
          <xdr:cNvPr id="3" name="Rectangle 2">
            <a:extLst>
              <a:ext uri="{FF2B5EF4-FFF2-40B4-BE49-F238E27FC236}">
                <a16:creationId xmlns:a16="http://schemas.microsoft.com/office/drawing/2014/main" id="{B5FA35CE-5DAC-AB2E-D319-BB3B7CD29536}"/>
              </a:ext>
            </a:extLst>
          </xdr:cNvPr>
          <xdr:cNvSpPr/>
        </xdr:nvSpPr>
        <xdr:spPr>
          <a:xfrm>
            <a:off x="1924050" y="1057275"/>
            <a:ext cx="1123950" cy="3543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793A-0948-475E-B0A2-CCE4EB04660E}">
  <sheetPr>
    <pageSetUpPr fitToPage="1"/>
  </sheetPr>
  <dimension ref="A1:V26"/>
  <sheetViews>
    <sheetView topLeftCell="A9" zoomScale="40" zoomScaleNormal="40" zoomScaleSheetLayoutView="55" zoomScalePageLayoutView="55" workbookViewId="0">
      <selection activeCell="A12" sqref="A12:XFD12"/>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5"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row>
    <row r="7" spans="1:22" ht="62.25" customHeight="1">
      <c r="A7" s="54" t="s">
        <v>11</v>
      </c>
      <c r="B7" s="106"/>
      <c r="C7" s="106"/>
      <c r="D7" s="106"/>
      <c r="E7" s="55"/>
      <c r="F7" s="53"/>
      <c r="G7" s="107" t="s">
        <v>9</v>
      </c>
      <c r="H7" s="108"/>
      <c r="I7" s="109" t="s">
        <v>60</v>
      </c>
      <c r="J7" s="110"/>
      <c r="K7" s="56"/>
      <c r="L7" s="93"/>
      <c r="M7" s="57"/>
      <c r="N7" s="58" t="s">
        <v>10</v>
      </c>
      <c r="O7" s="60"/>
    </row>
    <row r="8" spans="1:22" ht="48" customHeight="1">
      <c r="A8" s="61" t="s">
        <v>14</v>
      </c>
      <c r="B8" s="124"/>
      <c r="C8" s="124"/>
      <c r="D8" s="124"/>
      <c r="E8" s="62"/>
      <c r="F8" s="53"/>
      <c r="G8" s="107" t="s">
        <v>12</v>
      </c>
      <c r="H8" s="108"/>
      <c r="I8" s="125">
        <f>+O6+14</f>
        <v>14</v>
      </c>
      <c r="J8" s="126"/>
      <c r="K8" s="56"/>
      <c r="L8" s="93"/>
      <c r="M8" s="57"/>
      <c r="N8" s="58" t="s">
        <v>13</v>
      </c>
      <c r="O8" s="71"/>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322.5">
      <c r="A11" s="91"/>
      <c r="B11" s="80"/>
      <c r="C11" s="80" t="s">
        <v>44</v>
      </c>
      <c r="D11" s="81" t="s">
        <v>58</v>
      </c>
      <c r="E11" s="82"/>
      <c r="F11" s="81" t="s">
        <v>50</v>
      </c>
      <c r="G11" s="83" t="s">
        <v>38</v>
      </c>
      <c r="H11" s="80" t="s">
        <v>40</v>
      </c>
      <c r="I11" s="84" t="s">
        <v>39</v>
      </c>
      <c r="J11" s="85">
        <v>9380</v>
      </c>
      <c r="K11" s="85"/>
      <c r="L11" s="86">
        <f t="shared" ref="L11" si="0">J11</f>
        <v>9380</v>
      </c>
      <c r="M11" s="87">
        <f>0.058*1.4</f>
        <v>8.1199999999999994E-2</v>
      </c>
      <c r="N11" s="88">
        <f>M11*L11</f>
        <v>761.65599999999995</v>
      </c>
      <c r="O11" s="89" t="s">
        <v>46</v>
      </c>
      <c r="P11" s="80"/>
      <c r="Q11" s="90" t="s">
        <v>48</v>
      </c>
      <c r="R11" s="99" t="s">
        <v>71</v>
      </c>
    </row>
    <row r="12" spans="1:22" s="31" customFormat="1" ht="320.5" customHeight="1">
      <c r="A12" s="91"/>
      <c r="B12" s="80"/>
      <c r="C12" s="80" t="s">
        <v>44</v>
      </c>
      <c r="D12" s="81" t="s">
        <v>59</v>
      </c>
      <c r="E12" s="82"/>
      <c r="F12" s="81" t="s">
        <v>50</v>
      </c>
      <c r="G12" s="83" t="s">
        <v>38</v>
      </c>
      <c r="H12" s="80" t="s">
        <v>40</v>
      </c>
      <c r="I12" s="84" t="s">
        <v>39</v>
      </c>
      <c r="J12" s="102">
        <f>3193+2709</f>
        <v>5902</v>
      </c>
      <c r="K12" s="85"/>
      <c r="L12" s="103">
        <f>J12-K12</f>
        <v>5902</v>
      </c>
      <c r="M12" s="87">
        <f t="shared" ref="M12:M16" si="1">0.058*1.4</f>
        <v>8.1199999999999994E-2</v>
      </c>
      <c r="N12" s="88">
        <f t="shared" ref="N12:N15" si="2">M12*L12</f>
        <v>479.24239999999998</v>
      </c>
      <c r="O12" s="89" t="s">
        <v>46</v>
      </c>
      <c r="P12" s="80"/>
      <c r="Q12" s="90" t="s">
        <v>61</v>
      </c>
      <c r="R12" s="99" t="s">
        <v>71</v>
      </c>
    </row>
    <row r="13" spans="1:22" s="31" customFormat="1" ht="302.14999999999998" customHeight="1">
      <c r="A13" s="91"/>
      <c r="B13" s="80"/>
      <c r="C13" s="80" t="s">
        <v>62</v>
      </c>
      <c r="D13" s="81" t="s">
        <v>91</v>
      </c>
      <c r="E13" s="82"/>
      <c r="F13" s="81" t="s">
        <v>63</v>
      </c>
      <c r="G13" s="83" t="s">
        <v>38</v>
      </c>
      <c r="H13" s="80" t="s">
        <v>40</v>
      </c>
      <c r="I13" s="84" t="s">
        <v>39</v>
      </c>
      <c r="J13" s="85">
        <v>848</v>
      </c>
      <c r="K13" s="85"/>
      <c r="L13" s="86">
        <f t="shared" ref="L13:L14" si="3">J13</f>
        <v>848</v>
      </c>
      <c r="M13" s="87">
        <f t="shared" si="1"/>
        <v>8.1199999999999994E-2</v>
      </c>
      <c r="N13" s="88">
        <f t="shared" si="2"/>
        <v>68.857599999999991</v>
      </c>
      <c r="O13" s="89" t="s">
        <v>46</v>
      </c>
      <c r="P13" s="80"/>
      <c r="Q13" s="101" t="s">
        <v>93</v>
      </c>
      <c r="R13" s="99" t="s">
        <v>92</v>
      </c>
    </row>
    <row r="14" spans="1:22" s="31" customFormat="1" ht="210">
      <c r="A14" s="91"/>
      <c r="B14" s="80"/>
      <c r="C14" s="80" t="s">
        <v>64</v>
      </c>
      <c r="D14" s="81" t="s">
        <v>65</v>
      </c>
      <c r="E14" s="82"/>
      <c r="F14" s="81" t="s">
        <v>66</v>
      </c>
      <c r="G14" s="83" t="s">
        <v>38</v>
      </c>
      <c r="H14" s="80" t="s">
        <v>40</v>
      </c>
      <c r="I14" s="84" t="s">
        <v>39</v>
      </c>
      <c r="J14" s="85">
        <v>2850</v>
      </c>
      <c r="K14" s="85"/>
      <c r="L14" s="86">
        <f t="shared" si="3"/>
        <v>2850</v>
      </c>
      <c r="M14" s="87">
        <f t="shared" si="1"/>
        <v>8.1199999999999994E-2</v>
      </c>
      <c r="N14" s="88">
        <f t="shared" si="2"/>
        <v>231.42</v>
      </c>
      <c r="O14" s="89" t="s">
        <v>46</v>
      </c>
      <c r="P14" s="80"/>
      <c r="Q14" s="90" t="s">
        <v>67</v>
      </c>
      <c r="R14" s="99" t="s">
        <v>71</v>
      </c>
      <c r="V14" s="31">
        <v>4790</v>
      </c>
    </row>
    <row r="15" spans="1:22" s="31" customFormat="1" ht="318.64999999999998" customHeight="1">
      <c r="A15" s="91"/>
      <c r="B15" s="80"/>
      <c r="C15" s="80" t="s">
        <v>44</v>
      </c>
      <c r="D15" s="81" t="s">
        <v>94</v>
      </c>
      <c r="E15" s="82"/>
      <c r="F15" s="81" t="s">
        <v>50</v>
      </c>
      <c r="G15" s="83" t="s">
        <v>38</v>
      </c>
      <c r="H15" s="80" t="s">
        <v>40</v>
      </c>
      <c r="I15" s="84" t="s">
        <v>39</v>
      </c>
      <c r="J15" s="85">
        <v>6177</v>
      </c>
      <c r="K15" s="85"/>
      <c r="L15" s="86">
        <f>J15-K15</f>
        <v>6177</v>
      </c>
      <c r="M15" s="87">
        <f t="shared" si="1"/>
        <v>8.1199999999999994E-2</v>
      </c>
      <c r="N15" s="88">
        <f t="shared" si="2"/>
        <v>501.57239999999996</v>
      </c>
      <c r="O15" s="89" t="s">
        <v>46</v>
      </c>
      <c r="P15" s="80"/>
      <c r="Q15" s="101" t="s">
        <v>95</v>
      </c>
      <c r="R15" s="99" t="s">
        <v>92</v>
      </c>
      <c r="V15" s="31">
        <v>1105</v>
      </c>
    </row>
    <row r="16" spans="1:22" s="31" customFormat="1" ht="175">
      <c r="A16" s="91"/>
      <c r="B16" s="80"/>
      <c r="C16" s="80" t="s">
        <v>69</v>
      </c>
      <c r="D16" s="81" t="s">
        <v>72</v>
      </c>
      <c r="E16" s="82"/>
      <c r="F16" s="81" t="s">
        <v>68</v>
      </c>
      <c r="G16" s="83" t="s">
        <v>38</v>
      </c>
      <c r="H16" s="80" t="s">
        <v>40</v>
      </c>
      <c r="I16" s="84" t="s">
        <v>39</v>
      </c>
      <c r="J16" s="85">
        <v>750</v>
      </c>
      <c r="K16" s="85"/>
      <c r="L16" s="86">
        <f>J16-K16</f>
        <v>750</v>
      </c>
      <c r="M16" s="87">
        <f t="shared" si="1"/>
        <v>8.1199999999999994E-2</v>
      </c>
      <c r="N16" s="88">
        <f t="shared" ref="N16" si="4">M16*L16</f>
        <v>60.9</v>
      </c>
      <c r="O16" s="89" t="s">
        <v>46</v>
      </c>
      <c r="P16" s="80"/>
      <c r="Q16" s="90" t="s">
        <v>70</v>
      </c>
      <c r="R16" s="99" t="s">
        <v>71</v>
      </c>
    </row>
    <row r="17" spans="1:18" ht="21.75" customHeight="1">
      <c r="A17" s="12"/>
      <c r="B17" s="12"/>
      <c r="C17" s="13"/>
      <c r="D17" s="13"/>
      <c r="E17" s="13"/>
      <c r="F17" s="13"/>
      <c r="G17" s="14"/>
      <c r="H17" s="15"/>
      <c r="I17" s="12"/>
      <c r="J17" s="66"/>
      <c r="K17" s="66"/>
      <c r="L17" s="66"/>
      <c r="M17" s="16"/>
      <c r="N17" s="17"/>
      <c r="O17" s="18"/>
      <c r="P17" s="18"/>
      <c r="Q17" s="18"/>
    </row>
    <row r="18" spans="1:18" s="11" customFormat="1" ht="83.5" customHeight="1">
      <c r="A18" s="19"/>
      <c r="B18" s="19"/>
      <c r="C18" s="19"/>
      <c r="D18" s="19"/>
      <c r="E18" s="19"/>
      <c r="F18" s="19"/>
      <c r="G18" s="19"/>
      <c r="H18" s="20"/>
      <c r="I18" s="20" t="s">
        <v>28</v>
      </c>
      <c r="J18" s="67">
        <f>SUM(J11:J17)</f>
        <v>25907</v>
      </c>
      <c r="K18" s="68"/>
      <c r="L18" s="67">
        <f>SUM(L11:L17)</f>
        <v>25907</v>
      </c>
      <c r="M18" s="35"/>
      <c r="N18" s="36">
        <f>SUM(N11:N17)</f>
        <v>2103.6484</v>
      </c>
      <c r="O18" s="21"/>
      <c r="R18" s="100"/>
    </row>
    <row r="19" spans="1:18" s="11" customFormat="1" ht="33.65" customHeight="1">
      <c r="A19" s="72" t="s">
        <v>47</v>
      </c>
      <c r="B19" s="43"/>
      <c r="C19" s="43"/>
      <c r="D19" s="43"/>
      <c r="E19" s="43"/>
      <c r="F19" s="43"/>
      <c r="G19" s="43"/>
      <c r="H19" s="69"/>
      <c r="I19" s="69"/>
      <c r="J19" s="40"/>
      <c r="K19" s="40"/>
      <c r="L19" s="40"/>
      <c r="M19" s="41"/>
      <c r="N19" s="42"/>
      <c r="O19" s="29"/>
      <c r="R19" s="100"/>
    </row>
    <row r="20" spans="1:18" s="11" customFormat="1" ht="33.65" customHeight="1">
      <c r="A20" s="39"/>
      <c r="B20" s="73"/>
      <c r="C20" s="39"/>
      <c r="D20" s="39"/>
      <c r="E20" s="39"/>
      <c r="F20" s="39"/>
      <c r="G20" s="39"/>
      <c r="H20" s="38"/>
      <c r="I20" s="38"/>
      <c r="J20" s="40"/>
      <c r="K20" s="40"/>
      <c r="L20" s="40"/>
      <c r="M20" s="41"/>
      <c r="N20" s="70"/>
      <c r="O20" s="74"/>
      <c r="P20" s="75"/>
      <c r="Q20" s="75"/>
      <c r="R20" s="100"/>
    </row>
    <row r="21" spans="1:18" s="11" customFormat="1" ht="33.65" customHeight="1">
      <c r="A21" s="39"/>
      <c r="B21" s="39"/>
      <c r="C21" s="39"/>
      <c r="D21" s="39"/>
      <c r="E21" s="39"/>
      <c r="F21" s="39"/>
      <c r="G21" s="39"/>
      <c r="H21" s="38"/>
      <c r="I21" s="38"/>
      <c r="J21" s="40"/>
      <c r="K21" s="40"/>
      <c r="L21" s="40"/>
      <c r="M21" s="41"/>
      <c r="N21" s="42"/>
      <c r="O21" s="29"/>
      <c r="R21" s="100"/>
    </row>
    <row r="22" spans="1:18" s="11" customFormat="1" ht="33.65" customHeight="1">
      <c r="A22" s="39"/>
      <c r="B22" s="39"/>
      <c r="C22" s="39"/>
      <c r="D22" s="39"/>
      <c r="E22" s="39"/>
      <c r="F22" s="39"/>
      <c r="G22" s="39"/>
      <c r="H22" s="38"/>
      <c r="I22" s="38"/>
      <c r="J22" s="40"/>
      <c r="K22" s="40"/>
      <c r="L22" s="40"/>
      <c r="M22" s="41"/>
      <c r="N22" s="42"/>
      <c r="O22" s="29"/>
      <c r="R22" s="100"/>
    </row>
    <row r="23" spans="1:18" ht="21.75" customHeight="1">
      <c r="A23" s="22"/>
      <c r="B23" s="22"/>
      <c r="C23" s="23"/>
      <c r="D23" s="23"/>
      <c r="E23" s="23"/>
      <c r="F23" s="23"/>
      <c r="G23" s="23"/>
      <c r="H23" s="24"/>
      <c r="I23" s="6"/>
      <c r="J23" s="6"/>
      <c r="K23" s="6"/>
      <c r="L23" s="95"/>
      <c r="M23" s="25"/>
      <c r="N23" s="25"/>
      <c r="O23" s="6"/>
    </row>
    <row r="24" spans="1:18" s="11" customFormat="1" ht="21.75" customHeight="1">
      <c r="A24" s="129" t="s">
        <v>29</v>
      </c>
      <c r="B24" s="129"/>
      <c r="C24" s="26"/>
      <c r="D24" s="27"/>
      <c r="E24" s="27"/>
      <c r="F24" s="130" t="s">
        <v>30</v>
      </c>
      <c r="G24" s="130"/>
      <c r="H24" s="130"/>
      <c r="I24" s="28"/>
      <c r="J24" s="29"/>
      <c r="K24" s="29"/>
      <c r="L24" s="96"/>
      <c r="M24" s="123" t="s">
        <v>31</v>
      </c>
      <c r="N24" s="123"/>
      <c r="O24" s="21"/>
      <c r="R24" s="100"/>
    </row>
    <row r="25" spans="1:18" ht="21.75" customHeight="1">
      <c r="A25" s="1"/>
      <c r="B25" s="2"/>
      <c r="C25" s="1"/>
      <c r="D25" s="1"/>
      <c r="E25" s="1"/>
      <c r="F25" s="1"/>
      <c r="G25" s="1"/>
      <c r="H25" s="4"/>
      <c r="I25" s="3"/>
      <c r="J25" s="3"/>
      <c r="K25" s="3"/>
    </row>
    <row r="26" spans="1:18" ht="21.75" customHeight="1">
      <c r="A26" s="1"/>
      <c r="B26" s="2"/>
      <c r="C26" s="1"/>
      <c r="D26" s="1"/>
      <c r="E26" s="1"/>
      <c r="F26" s="1"/>
      <c r="G26" s="1"/>
      <c r="H26" s="4"/>
      <c r="I26" s="3"/>
      <c r="J26" s="3"/>
      <c r="K26" s="3"/>
    </row>
  </sheetData>
  <autoFilter ref="A10:S16" xr:uid="{C43F793A-0948-475E-B0A2-CCE4EB04660E}"/>
  <mergeCells count="16">
    <mergeCell ref="M24:N24"/>
    <mergeCell ref="B8:D8"/>
    <mergeCell ref="G8:H8"/>
    <mergeCell ref="I8:J8"/>
    <mergeCell ref="G9:H9"/>
    <mergeCell ref="I9:J9"/>
    <mergeCell ref="A24:B24"/>
    <mergeCell ref="F24:H24"/>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F4B9A-75E7-4915-9A51-DCF797B05237}">
  <sheetPr>
    <pageSetUpPr fitToPage="1"/>
  </sheetPr>
  <dimension ref="A1:V37"/>
  <sheetViews>
    <sheetView topLeftCell="A22" zoomScale="40" zoomScaleNormal="40" zoomScaleSheetLayoutView="55" zoomScalePageLayoutView="55" workbookViewId="0">
      <selection activeCell="A11" sqref="A11:A23"/>
    </sheetView>
  </sheetViews>
  <sheetFormatPr defaultColWidth="8.453125" defaultRowHeight="18"/>
  <cols>
    <col min="1" max="1" width="31.453125" style="5" customWidth="1"/>
    <col min="2" max="2" width="14.5429687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23.1796875" style="5" customWidth="1"/>
    <col min="12" max="12" width="25.453125" style="97" customWidth="1"/>
    <col min="13" max="13" width="21.453125" style="5" customWidth="1"/>
    <col min="14" max="14" width="38.54296875" style="5" customWidth="1"/>
    <col min="15" max="15" width="39.54296875" style="5" bestFit="1" customWidth="1"/>
    <col min="16" max="16" width="20.81640625" style="5" customWidth="1"/>
    <col min="17" max="17" width="53.81640625" style="5" customWidth="1"/>
    <col min="18" max="18" width="33.453125" style="98" customWidth="1"/>
    <col min="19" max="19" width="12.1796875" style="98" bestFit="1" customWidth="1"/>
    <col min="20" max="16384" width="8.453125" style="5"/>
  </cols>
  <sheetData>
    <row r="1" spans="1:22" ht="22.5" customHeight="1">
      <c r="A1" s="111"/>
      <c r="B1" s="112"/>
      <c r="C1" s="112"/>
      <c r="D1" s="112"/>
      <c r="E1" s="112"/>
      <c r="F1" s="112"/>
      <c r="G1" s="112"/>
      <c r="H1" s="112"/>
      <c r="I1" s="112"/>
      <c r="J1" s="112"/>
      <c r="K1" s="112"/>
      <c r="L1" s="112"/>
      <c r="M1" s="113"/>
      <c r="N1" s="44" t="s">
        <v>0</v>
      </c>
      <c r="O1" s="45" t="s">
        <v>32</v>
      </c>
    </row>
    <row r="2" spans="1:22" ht="22.5" customHeight="1">
      <c r="A2" s="114"/>
      <c r="B2" s="115"/>
      <c r="C2" s="115"/>
      <c r="D2" s="115"/>
      <c r="E2" s="115"/>
      <c r="F2" s="115"/>
      <c r="G2" s="115"/>
      <c r="H2" s="115"/>
      <c r="I2" s="115"/>
      <c r="J2" s="115"/>
      <c r="K2" s="115"/>
      <c r="L2" s="115"/>
      <c r="M2" s="116"/>
      <c r="N2" s="44" t="s">
        <v>1</v>
      </c>
      <c r="O2" s="46" t="s">
        <v>2</v>
      </c>
    </row>
    <row r="3" spans="1:22" ht="22.5" customHeight="1">
      <c r="A3" s="117"/>
      <c r="B3" s="118"/>
      <c r="C3" s="118"/>
      <c r="D3" s="118"/>
      <c r="E3" s="118"/>
      <c r="F3" s="118"/>
      <c r="G3" s="118"/>
      <c r="H3" s="118"/>
      <c r="I3" s="118"/>
      <c r="J3" s="118"/>
      <c r="K3" s="118"/>
      <c r="L3" s="118"/>
      <c r="M3" s="119"/>
      <c r="N3" s="44" t="s">
        <v>4</v>
      </c>
      <c r="O3" s="46">
        <v>1</v>
      </c>
    </row>
    <row r="4" spans="1:22" ht="22.5" customHeight="1">
      <c r="A4" s="47"/>
      <c r="B4" s="47"/>
      <c r="C4" s="47"/>
      <c r="D4" s="47"/>
      <c r="E4" s="47"/>
      <c r="F4" s="47"/>
      <c r="G4" s="48"/>
      <c r="H4" s="49"/>
      <c r="I4" s="48"/>
      <c r="J4" s="48"/>
      <c r="K4" s="47"/>
      <c r="L4" s="92"/>
      <c r="M4" s="47"/>
      <c r="N4" s="50"/>
      <c r="O4" s="50"/>
    </row>
    <row r="5" spans="1:22" ht="22.5" customHeight="1">
      <c r="A5" s="51" t="s">
        <v>5</v>
      </c>
      <c r="B5" s="120" t="s">
        <v>43</v>
      </c>
      <c r="C5" s="120"/>
      <c r="D5" s="120"/>
      <c r="E5" s="52"/>
      <c r="F5" s="53"/>
      <c r="G5" s="48"/>
      <c r="H5" s="49"/>
      <c r="I5" s="48"/>
      <c r="J5" s="48"/>
      <c r="K5" s="47"/>
      <c r="L5" s="92"/>
      <c r="M5" s="47"/>
      <c r="N5" s="50"/>
      <c r="O5" s="50"/>
    </row>
    <row r="6" spans="1:22" ht="32.5">
      <c r="A6" s="54" t="s">
        <v>8</v>
      </c>
      <c r="B6" s="106"/>
      <c r="C6" s="106"/>
      <c r="D6" s="106"/>
      <c r="E6" s="55"/>
      <c r="F6" s="53"/>
      <c r="G6" s="107" t="s">
        <v>6</v>
      </c>
      <c r="H6" s="108"/>
      <c r="I6" s="121" t="s">
        <v>37</v>
      </c>
      <c r="J6" s="122"/>
      <c r="K6" s="56"/>
      <c r="L6" s="93"/>
      <c r="M6" s="57"/>
      <c r="N6" s="58" t="s">
        <v>7</v>
      </c>
      <c r="O6" s="59">
        <v>45748</v>
      </c>
    </row>
    <row r="7" spans="1:22" ht="62.25" customHeight="1">
      <c r="A7" s="54" t="s">
        <v>11</v>
      </c>
      <c r="B7" s="106"/>
      <c r="C7" s="106"/>
      <c r="D7" s="106"/>
      <c r="E7" s="55"/>
      <c r="F7" s="53"/>
      <c r="G7" s="107" t="s">
        <v>9</v>
      </c>
      <c r="H7" s="108"/>
      <c r="I7" s="109" t="s">
        <v>130</v>
      </c>
      <c r="J7" s="110"/>
      <c r="K7" s="56"/>
      <c r="L7" s="93"/>
      <c r="M7" s="57"/>
      <c r="N7" s="58" t="s">
        <v>10</v>
      </c>
      <c r="O7" s="60"/>
    </row>
    <row r="8" spans="1:22" ht="48" customHeight="1">
      <c r="A8" s="61" t="s">
        <v>14</v>
      </c>
      <c r="B8" s="124"/>
      <c r="C8" s="124"/>
      <c r="D8" s="124"/>
      <c r="E8" s="62"/>
      <c r="F8" s="53"/>
      <c r="G8" s="107" t="s">
        <v>12</v>
      </c>
      <c r="H8" s="108"/>
      <c r="I8" s="125">
        <f>+O6+14</f>
        <v>45762</v>
      </c>
      <c r="J8" s="126"/>
      <c r="K8" s="56"/>
      <c r="L8" s="93"/>
      <c r="M8" s="57"/>
      <c r="N8" s="58" t="s">
        <v>13</v>
      </c>
      <c r="O8" s="71" t="s">
        <v>131</v>
      </c>
    </row>
    <row r="9" spans="1:22" ht="33" customHeight="1">
      <c r="A9" s="63"/>
      <c r="B9" s="63"/>
      <c r="C9" s="63"/>
      <c r="D9" s="63"/>
      <c r="E9" s="63"/>
      <c r="F9" s="48"/>
      <c r="G9" s="107" t="s">
        <v>15</v>
      </c>
      <c r="H9" s="108"/>
      <c r="I9" s="127"/>
      <c r="J9" s="128"/>
      <c r="K9" s="64"/>
      <c r="L9" s="94"/>
      <c r="M9" s="57"/>
      <c r="N9" s="58" t="s">
        <v>16</v>
      </c>
      <c r="O9" s="65" t="s">
        <v>97</v>
      </c>
    </row>
    <row r="10" spans="1:22"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c r="Q10" s="37" t="s">
        <v>45</v>
      </c>
    </row>
    <row r="11" spans="1:22" s="31" customFormat="1" ht="274.25" customHeight="1">
      <c r="A11" s="91" t="s">
        <v>98</v>
      </c>
      <c r="B11" s="80"/>
      <c r="C11" s="80" t="s">
        <v>44</v>
      </c>
      <c r="D11" s="81" t="s">
        <v>105</v>
      </c>
      <c r="E11" s="82"/>
      <c r="F11" s="81" t="s">
        <v>50</v>
      </c>
      <c r="G11" s="83" t="s">
        <v>38</v>
      </c>
      <c r="H11" s="80" t="s">
        <v>40</v>
      </c>
      <c r="I11" s="84" t="s">
        <v>39</v>
      </c>
      <c r="J11" s="85">
        <v>1600</v>
      </c>
      <c r="K11" s="85"/>
      <c r="L11" s="86">
        <f t="shared" ref="L11:L17" si="0">J11</f>
        <v>1600</v>
      </c>
      <c r="M11" s="87"/>
      <c r="N11" s="88">
        <f>M11*L11</f>
        <v>0</v>
      </c>
      <c r="O11" s="89" t="s">
        <v>46</v>
      </c>
      <c r="P11" s="80"/>
      <c r="Q11" s="90" t="s">
        <v>106</v>
      </c>
      <c r="R11" s="99" t="s">
        <v>112</v>
      </c>
      <c r="S11" s="99"/>
    </row>
    <row r="12" spans="1:22" s="31" customFormat="1" ht="296.39999999999998" customHeight="1">
      <c r="A12" s="91" t="s">
        <v>99</v>
      </c>
      <c r="B12" s="80"/>
      <c r="C12" s="80" t="s">
        <v>44</v>
      </c>
      <c r="D12" s="81" t="s">
        <v>105</v>
      </c>
      <c r="E12" s="82"/>
      <c r="F12" s="81" t="s">
        <v>50</v>
      </c>
      <c r="G12" s="83" t="s">
        <v>38</v>
      </c>
      <c r="H12" s="80" t="s">
        <v>40</v>
      </c>
      <c r="I12" s="84" t="s">
        <v>39</v>
      </c>
      <c r="J12" s="85">
        <v>1959</v>
      </c>
      <c r="K12" s="85"/>
      <c r="L12" s="86">
        <f t="shared" si="0"/>
        <v>1959</v>
      </c>
      <c r="M12" s="87"/>
      <c r="N12" s="88">
        <f t="shared" ref="N12:N16" si="1">M12*L12</f>
        <v>0</v>
      </c>
      <c r="O12" s="89" t="s">
        <v>46</v>
      </c>
      <c r="P12" s="80"/>
      <c r="Q12" s="90" t="s">
        <v>107</v>
      </c>
      <c r="R12" s="99" t="s">
        <v>112</v>
      </c>
      <c r="S12" s="99"/>
    </row>
    <row r="13" spans="1:22" s="31" customFormat="1" ht="280.75" customHeight="1">
      <c r="A13" s="91" t="s">
        <v>100</v>
      </c>
      <c r="B13" s="80"/>
      <c r="C13" s="80" t="s">
        <v>44</v>
      </c>
      <c r="D13" s="81" t="s">
        <v>105</v>
      </c>
      <c r="E13" s="82"/>
      <c r="F13" s="81" t="s">
        <v>50</v>
      </c>
      <c r="G13" s="83" t="s">
        <v>38</v>
      </c>
      <c r="H13" s="80" t="s">
        <v>40</v>
      </c>
      <c r="I13" s="84" t="s">
        <v>39</v>
      </c>
      <c r="J13" s="85">
        <v>666</v>
      </c>
      <c r="K13" s="85"/>
      <c r="L13" s="86">
        <f t="shared" si="0"/>
        <v>666</v>
      </c>
      <c r="M13" s="87"/>
      <c r="N13" s="88">
        <f t="shared" si="1"/>
        <v>0</v>
      </c>
      <c r="O13" s="89" t="s">
        <v>46</v>
      </c>
      <c r="P13" s="80"/>
      <c r="Q13" s="90" t="s">
        <v>108</v>
      </c>
      <c r="R13" s="99" t="s">
        <v>112</v>
      </c>
      <c r="S13" s="99"/>
    </row>
    <row r="14" spans="1:22" s="31" customFormat="1" ht="257.39999999999998" customHeight="1">
      <c r="A14" s="91" t="s">
        <v>101</v>
      </c>
      <c r="B14" s="80"/>
      <c r="C14" s="80" t="s">
        <v>44</v>
      </c>
      <c r="D14" s="81" t="s">
        <v>105</v>
      </c>
      <c r="E14" s="82"/>
      <c r="F14" s="81" t="s">
        <v>50</v>
      </c>
      <c r="G14" s="83" t="s">
        <v>38</v>
      </c>
      <c r="H14" s="80" t="s">
        <v>40</v>
      </c>
      <c r="I14" s="84" t="s">
        <v>39</v>
      </c>
      <c r="J14" s="85">
        <v>444</v>
      </c>
      <c r="K14" s="85"/>
      <c r="L14" s="86">
        <f t="shared" si="0"/>
        <v>444</v>
      </c>
      <c r="M14" s="87"/>
      <c r="N14" s="88">
        <f t="shared" si="1"/>
        <v>0</v>
      </c>
      <c r="O14" s="89" t="s">
        <v>46</v>
      </c>
      <c r="P14" s="80"/>
      <c r="Q14" s="90" t="s">
        <v>109</v>
      </c>
      <c r="R14" s="99" t="s">
        <v>112</v>
      </c>
      <c r="S14" s="99"/>
      <c r="V14" s="31">
        <v>4790</v>
      </c>
    </row>
    <row r="15" spans="1:22" s="31" customFormat="1" ht="291.64999999999998" customHeight="1">
      <c r="A15" s="91" t="s">
        <v>102</v>
      </c>
      <c r="B15" s="80"/>
      <c r="C15" s="80" t="s">
        <v>44</v>
      </c>
      <c r="D15" s="81" t="s">
        <v>105</v>
      </c>
      <c r="E15" s="82"/>
      <c r="F15" s="81" t="s">
        <v>50</v>
      </c>
      <c r="G15" s="83" t="s">
        <v>38</v>
      </c>
      <c r="H15" s="80" t="s">
        <v>40</v>
      </c>
      <c r="I15" s="84" t="s">
        <v>39</v>
      </c>
      <c r="J15" s="85">
        <v>509</v>
      </c>
      <c r="K15" s="85"/>
      <c r="L15" s="86">
        <f t="shared" si="0"/>
        <v>509</v>
      </c>
      <c r="M15" s="87"/>
      <c r="N15" s="88">
        <f t="shared" si="1"/>
        <v>0</v>
      </c>
      <c r="O15" s="89" t="s">
        <v>46</v>
      </c>
      <c r="P15" s="80"/>
      <c r="Q15" s="90" t="s">
        <v>110</v>
      </c>
      <c r="R15" s="99" t="s">
        <v>112</v>
      </c>
      <c r="S15" s="99"/>
      <c r="V15" s="31">
        <v>1105</v>
      </c>
    </row>
    <row r="16" spans="1:22" s="31" customFormat="1" ht="273.64999999999998" customHeight="1">
      <c r="A16" s="91" t="s">
        <v>103</v>
      </c>
      <c r="B16" s="80"/>
      <c r="C16" s="80" t="s">
        <v>44</v>
      </c>
      <c r="D16" s="81" t="s">
        <v>105</v>
      </c>
      <c r="E16" s="82"/>
      <c r="F16" s="81" t="s">
        <v>50</v>
      </c>
      <c r="G16" s="83" t="s">
        <v>38</v>
      </c>
      <c r="H16" s="80" t="s">
        <v>40</v>
      </c>
      <c r="I16" s="84" t="s">
        <v>39</v>
      </c>
      <c r="J16" s="85">
        <v>469</v>
      </c>
      <c r="K16" s="85"/>
      <c r="L16" s="86">
        <f t="shared" si="0"/>
        <v>469</v>
      </c>
      <c r="M16" s="87"/>
      <c r="N16" s="88">
        <f t="shared" si="1"/>
        <v>0</v>
      </c>
      <c r="O16" s="89" t="s">
        <v>46</v>
      </c>
      <c r="P16" s="80"/>
      <c r="Q16" s="90" t="s">
        <v>108</v>
      </c>
      <c r="R16" s="99" t="s">
        <v>112</v>
      </c>
      <c r="S16" s="99"/>
    </row>
    <row r="17" spans="1:19" s="31" customFormat="1" ht="295.75" customHeight="1">
      <c r="A17" s="91" t="s">
        <v>104</v>
      </c>
      <c r="B17" s="80"/>
      <c r="C17" s="80" t="s">
        <v>44</v>
      </c>
      <c r="D17" s="81" t="s">
        <v>105</v>
      </c>
      <c r="E17" s="82"/>
      <c r="F17" s="81" t="s">
        <v>50</v>
      </c>
      <c r="G17" s="83" t="s">
        <v>38</v>
      </c>
      <c r="H17" s="80" t="s">
        <v>40</v>
      </c>
      <c r="I17" s="84" t="s">
        <v>39</v>
      </c>
      <c r="J17" s="85">
        <v>444</v>
      </c>
      <c r="K17" s="85"/>
      <c r="L17" s="86">
        <f t="shared" si="0"/>
        <v>444</v>
      </c>
      <c r="M17" s="87"/>
      <c r="N17" s="88"/>
      <c r="O17" s="89" t="s">
        <v>46</v>
      </c>
      <c r="P17" s="80"/>
      <c r="Q17" s="90" t="s">
        <v>111</v>
      </c>
      <c r="R17" s="99" t="s">
        <v>112</v>
      </c>
      <c r="S17" s="99"/>
    </row>
    <row r="18" spans="1:19" s="31" customFormat="1" ht="320.5" customHeight="1">
      <c r="A18" s="91" t="s">
        <v>114</v>
      </c>
      <c r="B18" s="80"/>
      <c r="C18" s="80" t="s">
        <v>44</v>
      </c>
      <c r="D18" s="81" t="s">
        <v>105</v>
      </c>
      <c r="E18" s="82"/>
      <c r="F18" s="81" t="s">
        <v>50</v>
      </c>
      <c r="G18" s="83" t="s">
        <v>38</v>
      </c>
      <c r="H18" s="80" t="s">
        <v>40</v>
      </c>
      <c r="I18" s="84" t="s">
        <v>39</v>
      </c>
      <c r="J18" s="85">
        <v>1326</v>
      </c>
      <c r="K18" s="85"/>
      <c r="L18" s="86">
        <f>J18-K18</f>
        <v>1326</v>
      </c>
      <c r="M18" s="87">
        <f t="shared" ref="M18:M23" si="2">0.058*1.4</f>
        <v>8.1199999999999994E-2</v>
      </c>
      <c r="N18" s="88">
        <f t="shared" ref="N18" si="3">M18*L18</f>
        <v>107.6712</v>
      </c>
      <c r="O18" s="89" t="s">
        <v>46</v>
      </c>
      <c r="P18" s="80"/>
      <c r="Q18" s="90" t="s">
        <v>123</v>
      </c>
      <c r="R18" s="99" t="s">
        <v>122</v>
      </c>
      <c r="S18" s="99" t="s">
        <v>120</v>
      </c>
    </row>
    <row r="19" spans="1:19" s="31" customFormat="1" ht="320.5" customHeight="1">
      <c r="A19" s="91" t="s">
        <v>115</v>
      </c>
      <c r="B19" s="80"/>
      <c r="C19" s="80" t="s">
        <v>44</v>
      </c>
      <c r="D19" s="81" t="s">
        <v>105</v>
      </c>
      <c r="E19" s="82"/>
      <c r="F19" s="81" t="s">
        <v>50</v>
      </c>
      <c r="G19" s="83" t="s">
        <v>38</v>
      </c>
      <c r="H19" s="80" t="s">
        <v>40</v>
      </c>
      <c r="I19" s="84" t="s">
        <v>39</v>
      </c>
      <c r="J19" s="85">
        <v>621</v>
      </c>
      <c r="K19" s="85"/>
      <c r="L19" s="86">
        <f t="shared" ref="L19:L23" si="4">J19-K19</f>
        <v>621</v>
      </c>
      <c r="M19" s="87">
        <f t="shared" si="2"/>
        <v>8.1199999999999994E-2</v>
      </c>
      <c r="N19" s="88">
        <f t="shared" ref="N19:N23" si="5">M19*L19</f>
        <v>50.425199999999997</v>
      </c>
      <c r="O19" s="89" t="s">
        <v>46</v>
      </c>
      <c r="P19" s="80"/>
      <c r="Q19" s="90" t="s">
        <v>124</v>
      </c>
      <c r="R19" s="99" t="s">
        <v>122</v>
      </c>
      <c r="S19" s="99" t="s">
        <v>120</v>
      </c>
    </row>
    <row r="20" spans="1:19" s="31" customFormat="1" ht="320.5" customHeight="1">
      <c r="A20" s="91" t="s">
        <v>116</v>
      </c>
      <c r="B20" s="80"/>
      <c r="C20" s="80" t="s">
        <v>44</v>
      </c>
      <c r="D20" s="81" t="s">
        <v>105</v>
      </c>
      <c r="E20" s="82"/>
      <c r="F20" s="81" t="s">
        <v>50</v>
      </c>
      <c r="G20" s="83" t="s">
        <v>38</v>
      </c>
      <c r="H20" s="80" t="s">
        <v>40</v>
      </c>
      <c r="I20" s="84" t="s">
        <v>39</v>
      </c>
      <c r="J20" s="85">
        <v>981</v>
      </c>
      <c r="K20" s="85"/>
      <c r="L20" s="86">
        <f t="shared" si="4"/>
        <v>981</v>
      </c>
      <c r="M20" s="87">
        <f t="shared" si="2"/>
        <v>8.1199999999999994E-2</v>
      </c>
      <c r="N20" s="88">
        <f t="shared" si="5"/>
        <v>79.657199999999989</v>
      </c>
      <c r="O20" s="89" t="s">
        <v>46</v>
      </c>
      <c r="P20" s="80"/>
      <c r="Q20" s="90" t="s">
        <v>125</v>
      </c>
      <c r="R20" s="99" t="s">
        <v>113</v>
      </c>
      <c r="S20" s="99" t="s">
        <v>129</v>
      </c>
    </row>
    <row r="21" spans="1:19" s="31" customFormat="1" ht="320.5" customHeight="1">
      <c r="A21" s="91" t="s">
        <v>117</v>
      </c>
      <c r="B21" s="80"/>
      <c r="C21" s="80" t="s">
        <v>44</v>
      </c>
      <c r="D21" s="81" t="s">
        <v>105</v>
      </c>
      <c r="E21" s="82"/>
      <c r="F21" s="81" t="s">
        <v>50</v>
      </c>
      <c r="G21" s="83" t="s">
        <v>38</v>
      </c>
      <c r="H21" s="80" t="s">
        <v>40</v>
      </c>
      <c r="I21" s="84" t="s">
        <v>39</v>
      </c>
      <c r="J21" s="85">
        <v>1045</v>
      </c>
      <c r="K21" s="85"/>
      <c r="L21" s="86">
        <f t="shared" si="4"/>
        <v>1045</v>
      </c>
      <c r="M21" s="87">
        <f t="shared" si="2"/>
        <v>8.1199999999999994E-2</v>
      </c>
      <c r="N21" s="88">
        <f t="shared" si="5"/>
        <v>84.853999999999999</v>
      </c>
      <c r="O21" s="89" t="s">
        <v>46</v>
      </c>
      <c r="P21" s="80"/>
      <c r="Q21" s="90" t="s">
        <v>126</v>
      </c>
      <c r="R21" s="99" t="s">
        <v>113</v>
      </c>
      <c r="S21" s="99" t="s">
        <v>129</v>
      </c>
    </row>
    <row r="22" spans="1:19" s="31" customFormat="1" ht="320.5" customHeight="1">
      <c r="A22" s="91" t="s">
        <v>118</v>
      </c>
      <c r="B22" s="80"/>
      <c r="C22" s="80" t="s">
        <v>44</v>
      </c>
      <c r="D22" s="81" t="s">
        <v>105</v>
      </c>
      <c r="E22" s="82"/>
      <c r="F22" s="81" t="s">
        <v>50</v>
      </c>
      <c r="G22" s="83" t="s">
        <v>38</v>
      </c>
      <c r="H22" s="80" t="s">
        <v>40</v>
      </c>
      <c r="I22" s="84" t="s">
        <v>39</v>
      </c>
      <c r="J22" s="85">
        <v>807</v>
      </c>
      <c r="K22" s="85"/>
      <c r="L22" s="86">
        <f t="shared" si="4"/>
        <v>807</v>
      </c>
      <c r="M22" s="87">
        <f t="shared" si="2"/>
        <v>8.1199999999999994E-2</v>
      </c>
      <c r="N22" s="88">
        <f t="shared" si="5"/>
        <v>65.528399999999991</v>
      </c>
      <c r="O22" s="89" t="s">
        <v>46</v>
      </c>
      <c r="P22" s="80"/>
      <c r="Q22" s="90" t="s">
        <v>127</v>
      </c>
      <c r="R22" s="99" t="s">
        <v>113</v>
      </c>
      <c r="S22" s="99" t="s">
        <v>129</v>
      </c>
    </row>
    <row r="23" spans="1:19" s="31" customFormat="1" ht="320.5" customHeight="1">
      <c r="A23" s="91" t="s">
        <v>119</v>
      </c>
      <c r="B23" s="80"/>
      <c r="C23" s="80" t="s">
        <v>44</v>
      </c>
      <c r="D23" s="81" t="s">
        <v>105</v>
      </c>
      <c r="E23" s="82"/>
      <c r="F23" s="81" t="s">
        <v>50</v>
      </c>
      <c r="G23" s="83" t="s">
        <v>38</v>
      </c>
      <c r="H23" s="80" t="s">
        <v>40</v>
      </c>
      <c r="I23" s="84" t="s">
        <v>39</v>
      </c>
      <c r="J23" s="85">
        <v>255</v>
      </c>
      <c r="K23" s="85"/>
      <c r="L23" s="86">
        <f t="shared" si="4"/>
        <v>255</v>
      </c>
      <c r="M23" s="87">
        <f t="shared" si="2"/>
        <v>8.1199999999999994E-2</v>
      </c>
      <c r="N23" s="88">
        <f t="shared" si="5"/>
        <v>20.706</v>
      </c>
      <c r="O23" s="89" t="s">
        <v>46</v>
      </c>
      <c r="P23" s="80"/>
      <c r="Q23" s="90" t="s">
        <v>128</v>
      </c>
      <c r="R23" s="99" t="s">
        <v>113</v>
      </c>
      <c r="S23" s="99" t="s">
        <v>121</v>
      </c>
    </row>
    <row r="24" spans="1:19" s="31" customFormat="1" ht="35">
      <c r="A24" s="91"/>
      <c r="B24" s="80"/>
      <c r="C24" s="80"/>
      <c r="D24" s="81"/>
      <c r="E24" s="82"/>
      <c r="F24" s="81"/>
      <c r="G24" s="83"/>
      <c r="H24" s="80"/>
      <c r="I24" s="84"/>
      <c r="J24" s="85"/>
      <c r="K24" s="85"/>
      <c r="L24" s="86"/>
      <c r="M24" s="87"/>
      <c r="N24" s="88"/>
      <c r="O24" s="89"/>
      <c r="P24" s="80"/>
      <c r="Q24" s="90"/>
      <c r="R24" s="99"/>
      <c r="S24" s="99"/>
    </row>
    <row r="25" spans="1:19" s="31" customFormat="1" ht="35">
      <c r="A25" s="91"/>
      <c r="B25" s="80"/>
      <c r="C25" s="80"/>
      <c r="D25" s="81"/>
      <c r="E25" s="82"/>
      <c r="F25" s="81"/>
      <c r="G25" s="83"/>
      <c r="H25" s="80"/>
      <c r="I25" s="84"/>
      <c r="J25" s="85"/>
      <c r="K25" s="85"/>
      <c r="L25" s="86"/>
      <c r="M25" s="87"/>
      <c r="N25" s="88"/>
      <c r="O25" s="89"/>
      <c r="P25" s="80"/>
      <c r="Q25" s="90"/>
      <c r="R25" s="99"/>
      <c r="S25" s="99"/>
    </row>
    <row r="26" spans="1:19" s="31" customFormat="1" ht="35">
      <c r="A26" s="91"/>
      <c r="B26" s="80"/>
      <c r="C26" s="80"/>
      <c r="D26" s="81"/>
      <c r="E26" s="82"/>
      <c r="F26" s="81"/>
      <c r="G26" s="83"/>
      <c r="H26" s="80"/>
      <c r="I26" s="84"/>
      <c r="J26" s="85"/>
      <c r="K26" s="85"/>
      <c r="L26" s="86"/>
      <c r="M26" s="87"/>
      <c r="N26" s="88"/>
      <c r="O26" s="89"/>
      <c r="P26" s="80"/>
      <c r="Q26" s="90"/>
      <c r="R26" s="99"/>
      <c r="S26" s="99"/>
    </row>
    <row r="27" spans="1:19" s="31" customFormat="1" ht="35">
      <c r="A27" s="91"/>
      <c r="B27" s="80"/>
      <c r="C27" s="80"/>
      <c r="D27" s="81"/>
      <c r="E27" s="82"/>
      <c r="F27" s="81"/>
      <c r="G27" s="83"/>
      <c r="H27" s="80"/>
      <c r="I27" s="84"/>
      <c r="J27" s="85"/>
      <c r="K27" s="85"/>
      <c r="L27" s="86"/>
      <c r="M27" s="87"/>
      <c r="N27" s="88"/>
      <c r="O27" s="89"/>
      <c r="P27" s="80"/>
      <c r="Q27" s="90"/>
      <c r="R27" s="99"/>
      <c r="S27" s="99"/>
    </row>
    <row r="28" spans="1:19" ht="21.75" customHeight="1">
      <c r="A28" s="12" t="s">
        <v>104</v>
      </c>
      <c r="B28" s="12"/>
      <c r="C28" s="13"/>
      <c r="D28" s="13"/>
      <c r="E28" s="13"/>
      <c r="F28" s="13"/>
      <c r="G28" s="14"/>
      <c r="H28" s="15"/>
      <c r="I28" s="12"/>
      <c r="J28" s="66"/>
      <c r="K28" s="66"/>
      <c r="L28" s="66"/>
      <c r="M28" s="16"/>
      <c r="N28" s="17"/>
      <c r="O28" s="18"/>
      <c r="P28" s="18"/>
      <c r="Q28" s="18"/>
    </row>
    <row r="29" spans="1:19" s="11" customFormat="1" ht="83.5" customHeight="1">
      <c r="A29" s="19"/>
      <c r="B29" s="19"/>
      <c r="C29" s="19"/>
      <c r="D29" s="19"/>
      <c r="E29" s="19"/>
      <c r="F29" s="19"/>
      <c r="G29" s="19"/>
      <c r="H29" s="20"/>
      <c r="I29" s="20" t="s">
        <v>28</v>
      </c>
      <c r="J29" s="67">
        <f>SUM(J11:J28)</f>
        <v>11126</v>
      </c>
      <c r="K29" s="68"/>
      <c r="L29" s="67">
        <f>SUM(L11:L28)</f>
        <v>11126</v>
      </c>
      <c r="M29" s="35"/>
      <c r="N29" s="36">
        <f>SUM(N11:N28)</f>
        <v>408.84199999999998</v>
      </c>
      <c r="O29" s="21"/>
      <c r="R29" s="100"/>
      <c r="S29" s="100"/>
    </row>
    <row r="30" spans="1:19" s="11" customFormat="1" ht="33.65" customHeight="1">
      <c r="A30" s="72" t="s">
        <v>47</v>
      </c>
      <c r="B30" s="43"/>
      <c r="C30" s="43"/>
      <c r="D30" s="43"/>
      <c r="E30" s="43"/>
      <c r="F30" s="43"/>
      <c r="G30" s="43"/>
      <c r="H30" s="69"/>
      <c r="I30" s="69"/>
      <c r="J30" s="40"/>
      <c r="K30" s="40"/>
      <c r="L30" s="40"/>
      <c r="M30" s="41"/>
      <c r="N30" s="42"/>
      <c r="O30" s="29"/>
      <c r="R30" s="100"/>
      <c r="S30" s="100"/>
    </row>
    <row r="31" spans="1:19" s="11" customFormat="1" ht="33.65" customHeight="1">
      <c r="A31" s="39"/>
      <c r="B31" s="73"/>
      <c r="C31" s="39"/>
      <c r="D31" s="39"/>
      <c r="E31" s="39"/>
      <c r="F31" s="39"/>
      <c r="G31" s="39"/>
      <c r="H31" s="38"/>
      <c r="I31" s="38"/>
      <c r="J31" s="40"/>
      <c r="K31" s="40"/>
      <c r="L31" s="40"/>
      <c r="M31" s="41"/>
      <c r="N31" s="70"/>
      <c r="O31" s="74"/>
      <c r="P31" s="75"/>
      <c r="Q31" s="75"/>
      <c r="R31" s="100"/>
      <c r="S31" s="100"/>
    </row>
    <row r="32" spans="1:19" s="11" customFormat="1" ht="33.65" customHeight="1">
      <c r="A32" s="39"/>
      <c r="B32" s="39"/>
      <c r="C32" s="39"/>
      <c r="D32" s="39"/>
      <c r="E32" s="39"/>
      <c r="F32" s="39"/>
      <c r="G32" s="39"/>
      <c r="H32" s="38"/>
      <c r="I32" s="38"/>
      <c r="J32" s="40"/>
      <c r="K32" s="40"/>
      <c r="L32" s="40"/>
      <c r="M32" s="41"/>
      <c r="N32" s="42"/>
      <c r="O32" s="29"/>
      <c r="R32" s="100"/>
      <c r="S32" s="100"/>
    </row>
    <row r="33" spans="1:19" s="11" customFormat="1" ht="33.65" customHeight="1">
      <c r="A33" s="39"/>
      <c r="B33" s="39"/>
      <c r="C33" s="39"/>
      <c r="D33" s="39"/>
      <c r="E33" s="39"/>
      <c r="F33" s="39"/>
      <c r="G33" s="39"/>
      <c r="H33" s="38"/>
      <c r="I33" s="38"/>
      <c r="J33" s="40"/>
      <c r="K33" s="40"/>
      <c r="L33" s="40"/>
      <c r="M33" s="41"/>
      <c r="N33" s="42"/>
      <c r="O33" s="29"/>
      <c r="R33" s="100"/>
      <c r="S33" s="100"/>
    </row>
    <row r="34" spans="1:19" ht="21.75" customHeight="1">
      <c r="A34" s="22"/>
      <c r="B34" s="22"/>
      <c r="C34" s="23"/>
      <c r="D34" s="23"/>
      <c r="E34" s="23"/>
      <c r="F34" s="23"/>
      <c r="G34" s="23"/>
      <c r="H34" s="24"/>
      <c r="I34" s="6"/>
      <c r="J34" s="6"/>
      <c r="K34" s="6"/>
      <c r="L34" s="95"/>
      <c r="M34" s="25"/>
      <c r="N34" s="25"/>
      <c r="O34" s="6"/>
    </row>
    <row r="35" spans="1:19" s="11" customFormat="1" ht="21.75" customHeight="1">
      <c r="A35" s="129" t="s">
        <v>29</v>
      </c>
      <c r="B35" s="129"/>
      <c r="C35" s="26"/>
      <c r="D35" s="27"/>
      <c r="E35" s="27"/>
      <c r="F35" s="130" t="s">
        <v>30</v>
      </c>
      <c r="G35" s="130"/>
      <c r="H35" s="130"/>
      <c r="I35" s="28"/>
      <c r="J35" s="29"/>
      <c r="K35" s="29"/>
      <c r="L35" s="96"/>
      <c r="M35" s="123" t="s">
        <v>31</v>
      </c>
      <c r="N35" s="123"/>
      <c r="O35" s="21"/>
      <c r="R35" s="100"/>
      <c r="S35" s="100"/>
    </row>
    <row r="36" spans="1:19" ht="21.75" customHeight="1">
      <c r="A36" s="1"/>
      <c r="B36" s="2"/>
      <c r="C36" s="1"/>
      <c r="D36" s="1"/>
      <c r="E36" s="1"/>
      <c r="F36" s="1"/>
      <c r="G36" s="1"/>
      <c r="H36" s="4"/>
      <c r="I36" s="3"/>
      <c r="J36" s="3"/>
      <c r="K36" s="3"/>
    </row>
    <row r="37" spans="1:19" ht="21.75" customHeight="1">
      <c r="A37" s="1"/>
      <c r="B37" s="2"/>
      <c r="C37" s="1"/>
      <c r="D37" s="1"/>
      <c r="E37" s="1"/>
      <c r="F37" s="1"/>
      <c r="G37" s="1"/>
      <c r="H37" s="4"/>
      <c r="I37" s="3"/>
      <c r="J37" s="3"/>
      <c r="K37" s="3"/>
    </row>
  </sheetData>
  <autoFilter ref="A10:S23" xr:uid="{C43F793A-0948-475E-B0A2-CCE4EB04660E}"/>
  <mergeCells count="16">
    <mergeCell ref="M35:N35"/>
    <mergeCell ref="B8:D8"/>
    <mergeCell ref="G8:H8"/>
    <mergeCell ref="I8:J8"/>
    <mergeCell ref="G9:H9"/>
    <mergeCell ref="I9:J9"/>
    <mergeCell ref="A35:B35"/>
    <mergeCell ref="F35:H35"/>
    <mergeCell ref="B7:D7"/>
    <mergeCell ref="G7:H7"/>
    <mergeCell ref="I7:J7"/>
    <mergeCell ref="A1:M3"/>
    <mergeCell ref="B5:D5"/>
    <mergeCell ref="B6:D6"/>
    <mergeCell ref="G6:H6"/>
    <mergeCell ref="I6:J6"/>
  </mergeCells>
  <printOptions horizontalCentered="1"/>
  <pageMargins left="0.25" right="0.25" top="1.0416666666666667" bottom="0.75" header="0.3" footer="0.3"/>
  <pageSetup paperSize="9" scale="22"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0F1E89-D81D-4422-89BA-0DB12841A872}">
  <sheetPr>
    <pageSetUpPr fitToPage="1"/>
  </sheetPr>
  <dimension ref="A1:R22"/>
  <sheetViews>
    <sheetView tabSelected="1" view="pageBreakPreview" topLeftCell="A3" zoomScale="30" zoomScaleNormal="30" zoomScaleSheetLayoutView="30" zoomScalePageLayoutView="55" workbookViewId="0">
      <selection activeCell="O7" sqref="O7"/>
    </sheetView>
  </sheetViews>
  <sheetFormatPr defaultColWidth="8.453125" defaultRowHeight="18"/>
  <cols>
    <col min="1" max="1" width="24.36328125" style="5" customWidth="1"/>
    <col min="2" max="2" width="27.26953125" style="5" customWidth="1"/>
    <col min="3" max="3" width="31.54296875" style="5" customWidth="1"/>
    <col min="4" max="4" width="16" style="5" customWidth="1"/>
    <col min="5" max="5" width="14.453125" style="5" customWidth="1"/>
    <col min="6" max="6" width="26.453125" style="5" customWidth="1"/>
    <col min="7" max="7" width="23.81640625" style="5" customWidth="1"/>
    <col min="8" max="8" width="25.54296875" style="30" customWidth="1"/>
    <col min="9" max="9" width="11.54296875" style="5" customWidth="1"/>
    <col min="10" max="10" width="18.1796875" style="5" customWidth="1"/>
    <col min="11" max="11" width="15.90625" style="5" customWidth="1"/>
    <col min="12" max="12" width="18.81640625" style="97" customWidth="1"/>
    <col min="13" max="13" width="21.453125" style="5" customWidth="1"/>
    <col min="14" max="14" width="38.54296875" style="5" customWidth="1"/>
    <col min="15" max="15" width="39.54296875" style="5" bestFit="1" customWidth="1"/>
    <col min="16" max="16" width="20.81640625" style="5" hidden="1" customWidth="1"/>
    <col min="17" max="16384" width="8.453125" style="5"/>
  </cols>
  <sheetData>
    <row r="1" spans="1:18" ht="22.5" customHeight="1">
      <c r="A1" s="111"/>
      <c r="B1" s="112"/>
      <c r="C1" s="112"/>
      <c r="D1" s="112"/>
      <c r="E1" s="112"/>
      <c r="F1" s="112"/>
      <c r="G1" s="112"/>
      <c r="H1" s="112"/>
      <c r="I1" s="112"/>
      <c r="J1" s="112"/>
      <c r="K1" s="112"/>
      <c r="L1" s="112"/>
      <c r="M1" s="113"/>
      <c r="N1" s="44" t="s">
        <v>0</v>
      </c>
      <c r="O1" s="45" t="s">
        <v>32</v>
      </c>
    </row>
    <row r="2" spans="1:18" ht="22.5" customHeight="1">
      <c r="A2" s="114"/>
      <c r="B2" s="115"/>
      <c r="C2" s="115"/>
      <c r="D2" s="115"/>
      <c r="E2" s="115"/>
      <c r="F2" s="115"/>
      <c r="G2" s="115"/>
      <c r="H2" s="115"/>
      <c r="I2" s="115"/>
      <c r="J2" s="115"/>
      <c r="K2" s="115"/>
      <c r="L2" s="115"/>
      <c r="M2" s="116"/>
      <c r="N2" s="44" t="s">
        <v>1</v>
      </c>
      <c r="O2" s="46" t="s">
        <v>2</v>
      </c>
    </row>
    <row r="3" spans="1:18" ht="22.5" customHeight="1">
      <c r="A3" s="117"/>
      <c r="B3" s="118"/>
      <c r="C3" s="118"/>
      <c r="D3" s="118"/>
      <c r="E3" s="118"/>
      <c r="F3" s="118"/>
      <c r="G3" s="118"/>
      <c r="H3" s="118"/>
      <c r="I3" s="118"/>
      <c r="J3" s="118"/>
      <c r="K3" s="118"/>
      <c r="L3" s="118"/>
      <c r="M3" s="119"/>
      <c r="N3" s="44" t="s">
        <v>4</v>
      </c>
      <c r="O3" s="46">
        <v>1</v>
      </c>
    </row>
    <row r="4" spans="1:18" ht="22.5" customHeight="1">
      <c r="A4" s="47"/>
      <c r="B4" s="47"/>
      <c r="C4" s="47"/>
      <c r="D4" s="47"/>
      <c r="E4" s="47"/>
      <c r="F4" s="47"/>
      <c r="G4" s="48"/>
      <c r="H4" s="49"/>
      <c r="I4" s="48"/>
      <c r="J4" s="48"/>
      <c r="K4" s="47"/>
      <c r="L4" s="92"/>
      <c r="M4" s="47"/>
      <c r="N4" s="50"/>
      <c r="O4" s="50"/>
    </row>
    <row r="5" spans="1:18" ht="22.5" customHeight="1">
      <c r="A5" s="51" t="s">
        <v>5</v>
      </c>
      <c r="B5" s="120" t="s">
        <v>43</v>
      </c>
      <c r="C5" s="120"/>
      <c r="D5" s="120"/>
      <c r="E5" s="52"/>
      <c r="F5" s="53"/>
      <c r="G5" s="48"/>
      <c r="H5" s="49"/>
      <c r="I5" s="48"/>
      <c r="J5" s="48"/>
      <c r="K5" s="47"/>
      <c r="L5" s="92"/>
      <c r="M5" s="47"/>
      <c r="N5" s="50"/>
      <c r="O5" s="50"/>
    </row>
    <row r="6" spans="1:18" ht="32.5">
      <c r="A6" s="54" t="s">
        <v>8</v>
      </c>
      <c r="B6" s="106"/>
      <c r="C6" s="106"/>
      <c r="D6" s="106"/>
      <c r="E6" s="55"/>
      <c r="F6" s="53"/>
      <c r="G6" s="107" t="s">
        <v>6</v>
      </c>
      <c r="H6" s="108"/>
      <c r="I6" s="121" t="s">
        <v>37</v>
      </c>
      <c r="J6" s="122"/>
      <c r="K6" s="56"/>
      <c r="L6" s="93"/>
      <c r="M6" s="57"/>
      <c r="N6" s="58" t="s">
        <v>7</v>
      </c>
      <c r="O6" s="59">
        <v>45940</v>
      </c>
    </row>
    <row r="7" spans="1:18" ht="62.25" customHeight="1">
      <c r="A7" s="54" t="s">
        <v>11</v>
      </c>
      <c r="B7" s="106"/>
      <c r="C7" s="106"/>
      <c r="D7" s="106"/>
      <c r="E7" s="55"/>
      <c r="F7" s="53"/>
      <c r="G7" s="107" t="s">
        <v>9</v>
      </c>
      <c r="H7" s="108"/>
      <c r="I7" s="109" t="s">
        <v>133</v>
      </c>
      <c r="J7" s="110"/>
      <c r="K7" s="56"/>
      <c r="L7" s="93"/>
      <c r="M7" s="57"/>
      <c r="N7" s="58" t="s">
        <v>10</v>
      </c>
      <c r="O7" s="60"/>
    </row>
    <row r="8" spans="1:18" ht="48" customHeight="1">
      <c r="A8" s="61" t="s">
        <v>14</v>
      </c>
      <c r="B8" s="124"/>
      <c r="C8" s="124"/>
      <c r="D8" s="124"/>
      <c r="E8" s="62"/>
      <c r="F8" s="53"/>
      <c r="G8" s="107" t="s">
        <v>12</v>
      </c>
      <c r="H8" s="108"/>
      <c r="I8" s="125">
        <f>+O6+14</f>
        <v>45954</v>
      </c>
      <c r="J8" s="126"/>
      <c r="K8" s="56"/>
      <c r="L8" s="93"/>
      <c r="M8" s="57"/>
      <c r="N8" s="58" t="s">
        <v>13</v>
      </c>
      <c r="O8" s="71" t="s">
        <v>132</v>
      </c>
    </row>
    <row r="9" spans="1:18" ht="33" customHeight="1">
      <c r="A9" s="63"/>
      <c r="B9" s="63"/>
      <c r="C9" s="63"/>
      <c r="D9" s="63"/>
      <c r="E9" s="63"/>
      <c r="F9" s="48"/>
      <c r="G9" s="107" t="s">
        <v>15</v>
      </c>
      <c r="H9" s="108"/>
      <c r="I9" s="127"/>
      <c r="J9" s="128"/>
      <c r="K9" s="64"/>
      <c r="L9" s="94"/>
      <c r="M9" s="57"/>
      <c r="N9" s="58" t="s">
        <v>16</v>
      </c>
      <c r="O9" s="65" t="s">
        <v>97</v>
      </c>
    </row>
    <row r="10" spans="1:18" ht="36">
      <c r="A10" s="7" t="s">
        <v>17</v>
      </c>
      <c r="B10" s="7" t="s">
        <v>18</v>
      </c>
      <c r="C10" s="7" t="s">
        <v>19</v>
      </c>
      <c r="D10" s="7" t="s">
        <v>33</v>
      </c>
      <c r="E10" s="7" t="s">
        <v>34</v>
      </c>
      <c r="F10" s="7" t="s">
        <v>20</v>
      </c>
      <c r="G10" s="7" t="s">
        <v>21</v>
      </c>
      <c r="H10" s="7" t="s">
        <v>35</v>
      </c>
      <c r="I10" s="8" t="s">
        <v>22</v>
      </c>
      <c r="J10" s="9" t="s">
        <v>23</v>
      </c>
      <c r="K10" s="9" t="s">
        <v>24</v>
      </c>
      <c r="L10" s="9" t="s">
        <v>25</v>
      </c>
      <c r="M10" s="10" t="s">
        <v>26</v>
      </c>
      <c r="N10" s="8" t="s">
        <v>27</v>
      </c>
      <c r="O10" s="8" t="s">
        <v>3</v>
      </c>
      <c r="P10" s="8" t="s">
        <v>36</v>
      </c>
    </row>
    <row r="11" spans="1:18" s="31" customFormat="1" ht="210" customHeight="1">
      <c r="A11" s="91" t="s">
        <v>135</v>
      </c>
      <c r="B11" s="80" t="s">
        <v>137</v>
      </c>
      <c r="C11" s="80" t="s">
        <v>134</v>
      </c>
      <c r="D11" s="81" t="s">
        <v>105</v>
      </c>
      <c r="E11" s="83" t="s">
        <v>38</v>
      </c>
      <c r="F11" s="81"/>
      <c r="G11" s="83" t="s">
        <v>136</v>
      </c>
      <c r="H11" s="80" t="s">
        <v>40</v>
      </c>
      <c r="I11" s="84" t="s">
        <v>39</v>
      </c>
      <c r="J11" s="85">
        <v>741</v>
      </c>
      <c r="K11" s="85"/>
      <c r="L11" s="86">
        <f t="shared" ref="L11" si="0">J11</f>
        <v>741</v>
      </c>
      <c r="M11" s="87"/>
      <c r="N11" s="88">
        <f>M11*L11</f>
        <v>0</v>
      </c>
      <c r="O11" s="105" t="s">
        <v>138</v>
      </c>
      <c r="P11" s="80"/>
      <c r="Q11" s="31">
        <f>211*3</f>
        <v>633</v>
      </c>
      <c r="R11" s="131">
        <f>J11-Q11</f>
        <v>108</v>
      </c>
    </row>
    <row r="12" spans="1:18" s="31" customFormat="1" ht="35">
      <c r="A12" s="91"/>
      <c r="B12" s="80"/>
      <c r="C12" s="80"/>
      <c r="D12" s="81"/>
      <c r="E12" s="82"/>
      <c r="F12" s="81"/>
      <c r="G12" s="83"/>
      <c r="H12" s="80"/>
      <c r="I12" s="84"/>
      <c r="J12" s="85"/>
      <c r="K12" s="85"/>
      <c r="L12" s="86"/>
      <c r="M12" s="87"/>
      <c r="N12" s="88"/>
      <c r="O12" s="89"/>
      <c r="P12" s="80"/>
    </row>
    <row r="13" spans="1:18" ht="21.75" customHeight="1">
      <c r="A13" s="12" t="s">
        <v>104</v>
      </c>
      <c r="B13" s="12"/>
      <c r="C13" s="13"/>
      <c r="D13" s="13"/>
      <c r="E13" s="13"/>
      <c r="F13" s="13"/>
      <c r="G13" s="14"/>
      <c r="H13" s="15"/>
      <c r="I13" s="12"/>
      <c r="J13" s="66"/>
      <c r="K13" s="66"/>
      <c r="L13" s="66"/>
      <c r="M13" s="16"/>
      <c r="N13" s="17"/>
      <c r="O13" s="18"/>
      <c r="P13" s="18"/>
    </row>
    <row r="14" spans="1:18" s="11" customFormat="1" ht="83.5" customHeight="1">
      <c r="A14" s="19"/>
      <c r="B14" s="19"/>
      <c r="C14" s="19"/>
      <c r="D14" s="19"/>
      <c r="E14" s="19"/>
      <c r="F14" s="19"/>
      <c r="G14" s="19"/>
      <c r="H14" s="20"/>
      <c r="I14" s="20" t="s">
        <v>28</v>
      </c>
      <c r="J14" s="67">
        <f>SUM(J11:J13)</f>
        <v>741</v>
      </c>
      <c r="K14" s="68"/>
      <c r="L14" s="67">
        <f>SUM(L11:L13)</f>
        <v>741</v>
      </c>
      <c r="M14" s="35"/>
      <c r="N14" s="36">
        <f>SUM(N11:N13)</f>
        <v>0</v>
      </c>
      <c r="O14" s="21"/>
    </row>
    <row r="15" spans="1:18" s="11" customFormat="1" ht="33.65" customHeight="1">
      <c r="A15" s="72" t="s">
        <v>47</v>
      </c>
      <c r="B15" s="43"/>
      <c r="C15" s="43"/>
      <c r="D15" s="43"/>
      <c r="E15" s="43"/>
      <c r="F15" s="43"/>
      <c r="G15" s="43"/>
      <c r="H15" s="69"/>
      <c r="I15" s="69"/>
      <c r="J15" s="40"/>
      <c r="K15" s="40"/>
      <c r="L15" s="40"/>
      <c r="M15" s="41"/>
      <c r="N15" s="42"/>
      <c r="O15" s="29"/>
    </row>
    <row r="16" spans="1:18" s="11" customFormat="1" ht="33.65" customHeight="1">
      <c r="A16" s="39"/>
      <c r="B16" s="73"/>
      <c r="C16" s="39"/>
      <c r="D16" s="39"/>
      <c r="E16" s="39"/>
      <c r="F16" s="39"/>
      <c r="G16" s="39"/>
      <c r="H16" s="38"/>
      <c r="I16" s="38"/>
      <c r="J16" s="40"/>
      <c r="K16" s="40"/>
      <c r="L16" s="40"/>
      <c r="M16" s="41"/>
      <c r="N16" s="70"/>
      <c r="O16" s="74"/>
      <c r="P16" s="75"/>
    </row>
    <row r="17" spans="1:15" s="11" customFormat="1" ht="33.65" customHeight="1">
      <c r="A17" s="39"/>
      <c r="B17" s="39"/>
      <c r="C17" s="39"/>
      <c r="D17" s="39"/>
      <c r="E17" s="39"/>
      <c r="F17" s="39"/>
      <c r="G17" s="39"/>
      <c r="H17" s="38"/>
      <c r="I17" s="38"/>
      <c r="J17" s="40"/>
      <c r="K17" s="40"/>
      <c r="L17" s="40"/>
      <c r="M17" s="41"/>
      <c r="N17" s="42"/>
      <c r="O17" s="29"/>
    </row>
    <row r="18" spans="1:15" s="11" customFormat="1" ht="33.65" customHeight="1">
      <c r="A18" s="39"/>
      <c r="B18" s="39"/>
      <c r="C18" s="39"/>
      <c r="D18" s="39"/>
      <c r="E18" s="39"/>
      <c r="F18" s="39"/>
      <c r="G18" s="39"/>
      <c r="H18" s="38"/>
      <c r="I18" s="38"/>
      <c r="J18" s="40"/>
      <c r="K18" s="40"/>
      <c r="L18" s="40"/>
      <c r="M18" s="41"/>
      <c r="N18" s="42"/>
      <c r="O18" s="29"/>
    </row>
    <row r="19" spans="1:15" ht="21.75" customHeight="1">
      <c r="A19" s="22"/>
      <c r="B19" s="22"/>
      <c r="C19" s="23"/>
      <c r="D19" s="23"/>
      <c r="E19" s="23"/>
      <c r="F19" s="23"/>
      <c r="G19" s="23"/>
      <c r="H19" s="24"/>
      <c r="I19" s="6"/>
      <c r="J19" s="6"/>
      <c r="K19" s="6"/>
      <c r="L19" s="95"/>
      <c r="M19" s="25"/>
      <c r="N19" s="25"/>
      <c r="O19" s="6"/>
    </row>
    <row r="20" spans="1:15" s="11" customFormat="1" ht="21.75" customHeight="1">
      <c r="A20" s="129" t="s">
        <v>29</v>
      </c>
      <c r="B20" s="129"/>
      <c r="C20" s="26"/>
      <c r="D20" s="27"/>
      <c r="E20" s="27"/>
      <c r="F20" s="130" t="s">
        <v>30</v>
      </c>
      <c r="G20" s="130"/>
      <c r="H20" s="130"/>
      <c r="I20" s="28"/>
      <c r="J20" s="29"/>
      <c r="K20" s="29"/>
      <c r="L20" s="96"/>
      <c r="M20" s="123" t="s">
        <v>31</v>
      </c>
      <c r="N20" s="123"/>
      <c r="O20" s="21"/>
    </row>
    <row r="21" spans="1:15" ht="21.75" customHeight="1">
      <c r="A21" s="1"/>
      <c r="B21" s="2"/>
      <c r="C21" s="1"/>
      <c r="D21" s="1"/>
      <c r="E21" s="1"/>
      <c r="F21" s="1"/>
      <c r="G21" s="1"/>
      <c r="H21" s="4"/>
      <c r="I21" s="3"/>
      <c r="J21" s="3"/>
      <c r="K21" s="3"/>
    </row>
    <row r="22" spans="1:15" ht="21.75" customHeight="1">
      <c r="A22" s="1"/>
      <c r="B22" s="2"/>
      <c r="C22" s="1"/>
      <c r="D22" s="1"/>
      <c r="E22" s="1"/>
      <c r="F22" s="1"/>
      <c r="G22" s="1"/>
      <c r="H22" s="4"/>
      <c r="I22" s="3"/>
      <c r="J22" s="3"/>
      <c r="K22" s="3"/>
    </row>
  </sheetData>
  <autoFilter ref="A10:P11" xr:uid="{C43F793A-0948-475E-B0A2-CCE4EB04660E}"/>
  <mergeCells count="16">
    <mergeCell ref="B7:D7"/>
    <mergeCell ref="G7:H7"/>
    <mergeCell ref="I7:J7"/>
    <mergeCell ref="A1:M3"/>
    <mergeCell ref="B5:D5"/>
    <mergeCell ref="B6:D6"/>
    <mergeCell ref="G6:H6"/>
    <mergeCell ref="I6:J6"/>
    <mergeCell ref="M20:N20"/>
    <mergeCell ref="B8:D8"/>
    <mergeCell ref="G8:H8"/>
    <mergeCell ref="I8:J8"/>
    <mergeCell ref="G9:H9"/>
    <mergeCell ref="I9:J9"/>
    <mergeCell ref="A20:B20"/>
    <mergeCell ref="F20:H20"/>
  </mergeCells>
  <printOptions horizontalCentered="1"/>
  <pageMargins left="0.25" right="0.25" top="1.0416666666666667" bottom="0.75" header="0.3" footer="0.3"/>
  <pageSetup paperSize="9" scale="28"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071F1-2257-4000-8EE0-574E8C3D93D6}">
  <dimension ref="A2:S46"/>
  <sheetViews>
    <sheetView zoomScale="160" zoomScaleNormal="160" workbookViewId="0">
      <selection activeCell="T44" sqref="T44"/>
    </sheetView>
  </sheetViews>
  <sheetFormatPr defaultRowHeight="14.5"/>
  <sheetData>
    <row r="2" spans="1:19" ht="16">
      <c r="A2" s="76"/>
      <c r="S2" s="76" t="s">
        <v>49</v>
      </c>
    </row>
    <row r="3" spans="1:19" ht="16">
      <c r="A3" s="76"/>
      <c r="S3" s="76"/>
    </row>
    <row r="4" spans="1:19" ht="16">
      <c r="A4" s="76"/>
      <c r="S4" s="76" t="s">
        <v>73</v>
      </c>
    </row>
    <row r="5" spans="1:19" ht="16">
      <c r="A5" s="76"/>
      <c r="S5" s="76"/>
    </row>
    <row r="6" spans="1:19" ht="16">
      <c r="A6" s="77"/>
      <c r="S6" s="77" t="s">
        <v>74</v>
      </c>
    </row>
    <row r="7" spans="1:19" ht="16">
      <c r="A7" s="78"/>
      <c r="S7" s="76"/>
    </row>
    <row r="8" spans="1:19" ht="16">
      <c r="A8" s="78"/>
      <c r="S8" s="77" t="s">
        <v>75</v>
      </c>
    </row>
    <row r="9" spans="1:19" ht="16">
      <c r="A9" s="78"/>
      <c r="S9" s="76"/>
    </row>
    <row r="10" spans="1:19" ht="16">
      <c r="A10" s="78"/>
      <c r="S10" s="77" t="s">
        <v>76</v>
      </c>
    </row>
    <row r="11" spans="1:19" ht="16">
      <c r="A11" s="78"/>
      <c r="S11" s="104" t="s">
        <v>77</v>
      </c>
    </row>
    <row r="12" spans="1:19" ht="16">
      <c r="A12" s="78"/>
      <c r="S12" s="104" t="s">
        <v>78</v>
      </c>
    </row>
    <row r="13" spans="1:19" ht="16">
      <c r="A13" s="78"/>
      <c r="S13" s="104" t="s">
        <v>79</v>
      </c>
    </row>
    <row r="14" spans="1:19" ht="16">
      <c r="A14" s="78"/>
      <c r="S14" s="104" t="s">
        <v>80</v>
      </c>
    </row>
    <row r="15" spans="1:19" ht="16">
      <c r="A15" s="78"/>
      <c r="S15" s="104" t="s">
        <v>53</v>
      </c>
    </row>
    <row r="16" spans="1:19" ht="16">
      <c r="A16" s="78"/>
      <c r="S16" s="104" t="s">
        <v>57</v>
      </c>
    </row>
    <row r="17" spans="1:19" ht="16">
      <c r="A17" s="78"/>
      <c r="S17" s="104" t="s">
        <v>81</v>
      </c>
    </row>
    <row r="18" spans="1:19" ht="16">
      <c r="A18" s="76"/>
      <c r="S18" s="104" t="s">
        <v>54</v>
      </c>
    </row>
    <row r="19" spans="1:19" ht="16">
      <c r="A19" s="77"/>
      <c r="S19" s="104" t="s">
        <v>82</v>
      </c>
    </row>
    <row r="20" spans="1:19" ht="16">
      <c r="A20" s="78"/>
      <c r="S20" s="104" t="s">
        <v>56</v>
      </c>
    </row>
    <row r="21" spans="1:19" ht="16">
      <c r="A21" s="78"/>
      <c r="S21" s="104" t="s">
        <v>83</v>
      </c>
    </row>
    <row r="22" spans="1:19" ht="16">
      <c r="A22" s="78"/>
      <c r="S22" s="76"/>
    </row>
    <row r="23" spans="1:19" ht="16">
      <c r="A23" s="78"/>
      <c r="S23" s="77" t="s">
        <v>84</v>
      </c>
    </row>
    <row r="24" spans="1:19" ht="16">
      <c r="A24" s="78"/>
      <c r="S24" s="76"/>
    </row>
    <row r="25" spans="1:19" ht="16">
      <c r="A25" s="78"/>
      <c r="S25" s="77" t="s">
        <v>85</v>
      </c>
    </row>
    <row r="26" spans="1:19" ht="16">
      <c r="A26" s="78"/>
      <c r="S26" s="104" t="s">
        <v>50</v>
      </c>
    </row>
    <row r="27" spans="1:19" ht="16">
      <c r="A27" s="78"/>
      <c r="S27" s="104" t="s">
        <v>51</v>
      </c>
    </row>
    <row r="28" spans="1:19" ht="16">
      <c r="A28" s="78"/>
      <c r="S28" s="104" t="s">
        <v>86</v>
      </c>
    </row>
    <row r="29" spans="1:19" ht="16">
      <c r="A29" s="78"/>
      <c r="S29" s="104" t="s">
        <v>53</v>
      </c>
    </row>
    <row r="30" spans="1:19" ht="16">
      <c r="A30" s="78"/>
      <c r="S30" s="104" t="s">
        <v>52</v>
      </c>
    </row>
    <row r="31" spans="1:19" ht="16">
      <c r="A31" s="79"/>
      <c r="S31" s="104" t="s">
        <v>54</v>
      </c>
    </row>
    <row r="32" spans="1:19" ht="16">
      <c r="S32" s="104" t="s">
        <v>87</v>
      </c>
    </row>
    <row r="33" spans="16:19" ht="16">
      <c r="S33" s="104" t="s">
        <v>55</v>
      </c>
    </row>
    <row r="34" spans="16:19" ht="16">
      <c r="S34" s="104" t="s">
        <v>56</v>
      </c>
    </row>
    <row r="35" spans="16:19" ht="16">
      <c r="S35" s="104" t="s">
        <v>88</v>
      </c>
    </row>
    <row r="36" spans="16:19" ht="16">
      <c r="S36" s="76"/>
    </row>
    <row r="37" spans="16:19" ht="16">
      <c r="S37" s="77" t="s">
        <v>89</v>
      </c>
    </row>
    <row r="38" spans="16:19" ht="16">
      <c r="S38" s="76"/>
    </row>
    <row r="39" spans="16:19" ht="16">
      <c r="S39" s="77" t="s">
        <v>90</v>
      </c>
    </row>
    <row r="40" spans="16:19" ht="16">
      <c r="S40" s="76"/>
    </row>
    <row r="46" spans="16:19">
      <c r="P46" t="s">
        <v>96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B774-4D5B-409B-818A-BB7D42903B1A}">
  <dimension ref="A1:A2"/>
  <sheetViews>
    <sheetView workbookViewId="0">
      <selection activeCell="L20" sqref="L20"/>
    </sheetView>
  </sheetViews>
  <sheetFormatPr defaultRowHeight="14.5"/>
  <cols>
    <col min="1" max="1" width="45.54296875" style="34" customWidth="1"/>
  </cols>
  <sheetData>
    <row r="1" spans="1:1">
      <c r="A1" s="32" t="s">
        <v>42</v>
      </c>
    </row>
    <row r="2" spans="1:1" ht="188.5">
      <c r="A2" s="33" t="s">
        <v>41</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E366-D2FA-415C-BDB7-D46EBFB75380}">
  <dimension ref="A1"/>
  <sheetViews>
    <sheetView topLeftCell="A7" workbookViewId="0">
      <selection activeCell="L20" sqref="L20"/>
    </sheetView>
  </sheetViews>
  <sheetFormatPr defaultRowHeight="14.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7" ma:contentTypeDescription="Create a new document." ma:contentTypeScope="" ma:versionID="5d4f2f04b9940582ee4597340ec8c1a5">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bf084f8ade4d8f5147d2254e7ca967a8"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5FAEDA-2803-44B6-82B9-7226E084E465}">
  <ds:schemaRefs>
    <ds:schemaRef ds:uri="http://www.w3.org/XML/1998/namespace"/>
    <ds:schemaRef ds:uri="http://purl.org/dc/dcmitype/"/>
    <ds:schemaRef ds:uri="cc099e4b-e381-4360-bcff-5e1f51ab48dc"/>
    <ds:schemaRef ds:uri="http://schemas.microsoft.com/office/2006/metadata/properties"/>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4bf10b48-52f7-4ad4-b1e1-de514cec68e0"/>
    <ds:schemaRef ds:uri="http://purl.org/dc/elements/1.1/"/>
  </ds:schemaRefs>
</ds:datastoreItem>
</file>

<file path=customXml/itemProps2.xml><?xml version="1.0" encoding="utf-8"?>
<ds:datastoreItem xmlns:ds="http://schemas.openxmlformats.org/officeDocument/2006/customXml" ds:itemID="{C257B807-BBE5-4369-96B0-374621850D6D}">
  <ds:schemaRefs>
    <ds:schemaRef ds:uri="http://schemas.microsoft.com/sharepoint/v3/contenttype/forms"/>
  </ds:schemaRefs>
</ds:datastoreItem>
</file>

<file path=customXml/itemProps3.xml><?xml version="1.0" encoding="utf-8"?>
<ds:datastoreItem xmlns:ds="http://schemas.openxmlformats.org/officeDocument/2006/customXml" ds:itemID="{13A4C765-0798-41DC-B230-2209A064B6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10b48-52f7-4ad4-b1e1-de514cec68e0"/>
    <ds:schemaRef ds:uri="cc099e4b-e381-4360-bcff-5e1f51ab4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PO</vt:lpstr>
      <vt:lpstr>PO (2)</vt:lpstr>
      <vt:lpstr>1-APR</vt:lpstr>
      <vt:lpstr>APPROVED LAYOUT</vt:lpstr>
      <vt:lpstr>LAYOUT CARE FW23CT003</vt:lpstr>
      <vt:lpstr>LAYOUT PO FW23WR003</vt:lpstr>
      <vt:lpstr>'1-APR'!Print_Area</vt:lpstr>
      <vt:lpstr>PO!Print_Area</vt:lpstr>
      <vt:lpstr>'PO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Thuy Thai Cam</cp:lastModifiedBy>
  <cp:lastPrinted>2024-09-11T07:53:57Z</cp:lastPrinted>
  <dcterms:created xsi:type="dcterms:W3CDTF">2020-11-11T02:21:38Z</dcterms:created>
  <dcterms:modified xsi:type="dcterms:W3CDTF">2025-10-10T02:06:00Z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