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thao_ntt_un-available_net/Documents/Desktop/"/>
    </mc:Choice>
  </mc:AlternateContent>
  <xr:revisionPtr revIDLastSave="0" documentId="8_{BC41C1D9-7014-486A-8CCE-D5300DADB676}" xr6:coauthVersionLast="47" xr6:coauthVersionMax="47" xr10:uidLastSave="{00000000-0000-0000-0000-000000000000}"/>
  <bookViews>
    <workbookView xWindow="-110" yWindow="-110" windowWidth="19420" windowHeight="10300" xr2:uid="{C674D7A7-8FFE-4632-B358-E77AF6A371D9}"/>
  </bookViews>
  <sheets>
    <sheet name="GRADI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>'[2]Raw material movement'!#REF!</definedName>
    <definedName name="___2021" hidden="1">{"'Sheet1'!$L$16"}</definedName>
    <definedName name="___SCM40">'[3]Raw material movement'!#REF!</definedName>
    <definedName name="__IntlFixup" hidden="1">TRUE</definedName>
    <definedName name="__NSO2" hidden="1">{"'Sheet1'!$L$16"}</definedName>
    <definedName name="__SCM40">'[4]Raw material movement'!#REF!</definedName>
    <definedName name="_2DATA_DATA2_L">'[5]#REF'!#REF!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>'[6]#REF'!#REF!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>'[3]Raw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[8]CODE!$A$6:$B$156</definedName>
    <definedName name="DA">'[9]Raw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>'[3]Raw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>'[2]Raw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'[10]Raw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[11]UN!#REF!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[12]UN!#REF!</definedName>
    <definedName name="lan" hidden="1">{#N/A,#N/A,TRUE,"BT M200 da 10x20"}</definedName>
    <definedName name="M10." hidden="1">{"'Sheet1'!$L$16"}</definedName>
    <definedName name="MAHANG">#REF!</definedName>
    <definedName name="MAVT">[13]Code!$A$7:$A$73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>#REF!</definedName>
    <definedName name="_xlnm.Print_Area" localSheetId="0">GRADING!$A$1:$J$31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I25" i="1"/>
  <c r="J25" i="1" s="1"/>
  <c r="G25" i="1"/>
  <c r="F25" i="1" s="1"/>
  <c r="I24" i="1"/>
  <c r="J24" i="1" s="1"/>
  <c r="G24" i="1"/>
  <c r="F24" i="1" s="1"/>
  <c r="I23" i="1"/>
  <c r="J23" i="1" s="1"/>
  <c r="G23" i="1"/>
  <c r="F23" i="1" s="1"/>
  <c r="I22" i="1"/>
  <c r="J22" i="1" s="1"/>
  <c r="G22" i="1"/>
  <c r="F22" i="1"/>
  <c r="J21" i="1"/>
  <c r="I21" i="1"/>
  <c r="G21" i="1"/>
  <c r="F21" i="1"/>
  <c r="I20" i="1"/>
  <c r="J20" i="1" s="1"/>
  <c r="G20" i="1"/>
  <c r="F20" i="1" s="1"/>
  <c r="I19" i="1"/>
  <c r="J19" i="1" s="1"/>
  <c r="G19" i="1"/>
  <c r="F19" i="1" s="1"/>
  <c r="I18" i="1"/>
  <c r="J18" i="1" s="1"/>
  <c r="G18" i="1"/>
  <c r="F18" i="1" s="1"/>
  <c r="H17" i="1"/>
  <c r="J15" i="1"/>
  <c r="I15" i="1"/>
  <c r="G15" i="1"/>
  <c r="F15" i="1" s="1"/>
  <c r="I14" i="1"/>
  <c r="J14" i="1" s="1"/>
  <c r="G14" i="1"/>
  <c r="F14" i="1" s="1"/>
  <c r="I13" i="1"/>
  <c r="J13" i="1" s="1"/>
  <c r="G13" i="1"/>
  <c r="F13" i="1" s="1"/>
  <c r="I11" i="1"/>
  <c r="J11" i="1" s="1"/>
  <c r="G11" i="1"/>
  <c r="F11" i="1"/>
  <c r="I10" i="1"/>
  <c r="J10" i="1" s="1"/>
  <c r="G10" i="1"/>
  <c r="F10" i="1" s="1"/>
  <c r="I9" i="1"/>
  <c r="J9" i="1" s="1"/>
  <c r="G9" i="1"/>
  <c r="F9" i="1" s="1"/>
  <c r="G5" i="1"/>
  <c r="B5" i="1"/>
  <c r="J4" i="1"/>
  <c r="G4" i="1"/>
  <c r="B4" i="1"/>
  <c r="J3" i="1"/>
  <c r="F3" i="1"/>
  <c r="B3" i="1"/>
</calcChain>
</file>

<file path=xl/sharedStrings.xml><?xml version="1.0" encoding="utf-8"?>
<sst xmlns="http://schemas.openxmlformats.org/spreadsheetml/2006/main" count="90" uniqueCount="76">
  <si>
    <t>Herschel Supply Co.</t>
  </si>
  <si>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</si>
  <si>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</si>
  <si>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</si>
  <si>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</si>
  <si>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</si>
  <si>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</si>
  <si>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</si>
  <si>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</si>
  <si>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</si>
  <si>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</si>
  <si>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</si>
  <si>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</si>
  <si>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</si>
  <si>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</si>
  <si>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2Y</t>
  </si>
  <si>
    <t>4Y</t>
  </si>
  <si>
    <t>6Y</t>
  </si>
  <si>
    <t>8Y</t>
  </si>
  <si>
    <t>10Y</t>
  </si>
  <si>
    <t>Remark</t>
  </si>
  <si>
    <r>
      <rPr>
        <sz val="10"/>
        <color rgb="FF052937"/>
        <rFont val="Arial MT"/>
        <family val="2"/>
      </rPr>
      <t>Front HPS Length</t>
    </r>
  </si>
  <si>
    <t>DÀI TRƯỚC TỪ ĐỈNH VAI</t>
  </si>
  <si>
    <t>3/8 in</t>
  </si>
  <si>
    <r>
      <rPr>
        <sz val="10"/>
        <color rgb="FF052937"/>
        <rFont val="Arial MT"/>
        <family val="2"/>
      </rPr>
      <t>Across Shoulder</t>
    </r>
  </si>
  <si>
    <t>NGANG VAI</t>
  </si>
  <si>
    <r>
      <rPr>
        <sz val="10"/>
        <color rgb="FF052937"/>
        <rFont val="Arial MT"/>
        <family val="2"/>
      </rPr>
      <t>Across Front</t>
    </r>
  </si>
  <si>
    <t>NGANG TRƯỚC - TỪ ĐỈNH VAI XUỐNG 4" CHO SIZE 2 + 4, CÁC SIZE CÒN LẠI CÁCH 5" TỪ ĐỈNH VAI</t>
  </si>
  <si>
    <r>
      <rPr>
        <sz val="10"/>
        <color rgb="FF052937"/>
        <rFont val="Arial MT"/>
        <family val="2"/>
      </rPr>
      <t>3/8 in</t>
    </r>
  </si>
  <si>
    <t>X-front position from HPS</t>
  </si>
  <si>
    <t>ĐỊNH VỊ NGỰC TỪ ĐỈNH VAI</t>
  </si>
  <si>
    <t>Reference only</t>
  </si>
  <si>
    <t>Chest circumference 1" down from AH</t>
  </si>
  <si>
    <t>NGANG NGỰC</t>
  </si>
  <si>
    <t>3/4 in</t>
  </si>
  <si>
    <r>
      <rPr>
        <sz val="10"/>
        <color rgb="FF052937"/>
        <rFont val="Arial MT"/>
        <family val="2"/>
      </rPr>
      <t>Bottom Opening</t>
    </r>
    <r>
      <rPr>
        <sz val="10"/>
        <rFont val="Arial MT"/>
      </rPr>
      <t xml:space="preserve"> - relaxed rib. </t>
    </r>
  </si>
  <si>
    <t>LAI ÁO</t>
  </si>
  <si>
    <r>
      <rPr>
        <sz val="10"/>
        <color rgb="FF052937"/>
        <rFont val="Arial MT"/>
        <family val="2"/>
      </rPr>
      <t>Bottom Width</t>
    </r>
    <r>
      <rPr>
        <sz val="10"/>
        <rFont val="Arial MT"/>
      </rPr>
      <t xml:space="preserve"> - Extended fleece</t>
    </r>
  </si>
  <si>
    <t>NGANG LAI</t>
  </si>
  <si>
    <r>
      <rPr>
        <sz val="10"/>
        <color rgb="FF052937"/>
        <rFont val="Arial MT"/>
        <family val="2"/>
      </rPr>
      <t>Shoulder Slope</t>
    </r>
  </si>
  <si>
    <t>XUÔI VAI</t>
  </si>
  <si>
    <r>
      <rPr>
        <sz val="10"/>
        <color rgb="FF052937"/>
        <rFont val="Arial MT"/>
        <family val="2"/>
      </rPr>
      <t>1/4 in</t>
    </r>
  </si>
  <si>
    <r>
      <rPr>
        <sz val="10"/>
        <color rgb="FF052937"/>
        <rFont val="Arial MT"/>
        <family val="2"/>
      </rPr>
      <t>Shoulder Seam Forward</t>
    </r>
  </si>
  <si>
    <t>CHỒM VAI</t>
  </si>
  <si>
    <r>
      <rPr>
        <sz val="10"/>
        <color rgb="FF052937"/>
        <rFont val="Arial MT"/>
        <family val="2"/>
      </rPr>
      <t>Armhole Straight</t>
    </r>
  </si>
  <si>
    <t>NÁCH ĐO THẲNG</t>
  </si>
  <si>
    <r>
      <rPr>
        <sz val="10"/>
        <color rgb="FF052937"/>
        <rFont val="Arial MT"/>
        <family val="2"/>
      </rPr>
      <t>Bicep</t>
    </r>
    <r>
      <rPr>
        <sz val="10"/>
        <rFont val="Arial MT"/>
      </rPr>
      <t xml:space="preserve"> circumference- 1" from HA</t>
    </r>
  </si>
  <si>
    <t>BẮP TAY</t>
  </si>
  <si>
    <r>
      <rPr>
        <sz val="10"/>
        <color rgb="FF052937"/>
        <rFont val="Arial MT"/>
        <family val="2"/>
      </rPr>
      <t>Sleeve Overarm Length</t>
    </r>
  </si>
  <si>
    <t xml:space="preserve">DÀI TAY </t>
  </si>
  <si>
    <r>
      <rPr>
        <sz val="10"/>
        <color rgb="FF052937"/>
        <rFont val="Arial MT"/>
        <family val="2"/>
      </rPr>
      <t>1/2 in</t>
    </r>
  </si>
  <si>
    <r>
      <rPr>
        <sz val="10"/>
        <color rgb="FF052937"/>
        <rFont val="Arial MT"/>
        <family val="2"/>
      </rPr>
      <t>Sleeve Opening</t>
    </r>
    <r>
      <rPr>
        <sz val="10"/>
        <rFont val="Arial MT"/>
      </rPr>
      <t xml:space="preserve"> - relaxed rib</t>
    </r>
  </si>
  <si>
    <t>CỬA TAY</t>
  </si>
  <si>
    <r>
      <rPr>
        <sz val="10"/>
        <color rgb="FF052937"/>
        <rFont val="Arial MT"/>
        <family val="2"/>
      </rPr>
      <t>Sleeve Width</t>
    </r>
    <r>
      <rPr>
        <sz val="10"/>
        <rFont val="Arial MT"/>
      </rPr>
      <t xml:space="preserve"> - extended fleece</t>
    </r>
  </si>
  <si>
    <t>RỘNG CỬA TAY</t>
  </si>
  <si>
    <r>
      <rPr>
        <sz val="10"/>
        <color rgb="FF052937"/>
        <rFont val="Arial MT"/>
        <family val="2"/>
      </rPr>
      <t>Back Neck Width</t>
    </r>
  </si>
  <si>
    <t>RỘNG CỔ SAU</t>
  </si>
  <si>
    <r>
      <rPr>
        <sz val="10"/>
        <color rgb="FF052937"/>
        <rFont val="Arial MT"/>
        <family val="2"/>
      </rPr>
      <t>Front Neck Drop</t>
    </r>
  </si>
  <si>
    <t>HẠ CỔ TRƯỚC</t>
  </si>
  <si>
    <r>
      <rPr>
        <sz val="10"/>
        <color rgb="FF052937"/>
        <rFont val="Arial MT"/>
        <family val="2"/>
      </rPr>
      <t>Back Neck Drop</t>
    </r>
  </si>
  <si>
    <t>HẠ CỔ SAU</t>
  </si>
  <si>
    <r>
      <rPr>
        <sz val="10"/>
        <color rgb="FF052937"/>
        <rFont val="Arial MT"/>
        <family val="2"/>
      </rPr>
      <t>1/8 in</t>
    </r>
  </si>
  <si>
    <t>Sleeve Rib Height</t>
  </si>
  <si>
    <t>CAO BO TAY</t>
  </si>
  <si>
    <r>
      <rPr>
        <sz val="10"/>
        <color rgb="FF052937"/>
        <rFont val="Arial MT"/>
        <family val="2"/>
      </rPr>
      <t>Bottom Rib Height</t>
    </r>
  </si>
  <si>
    <t>CAO BO LAI</t>
  </si>
  <si>
    <t>Neck rib height</t>
  </si>
  <si>
    <t>CAO BO CỔ</t>
  </si>
  <si>
    <t>AW placement from NK seam</t>
  </si>
  <si>
    <t>ĐỊNH VỊ HÌNH IN TỪ CỔ XUỐNG</t>
  </si>
  <si>
    <t>LƯU Ý: TRẢ REQUEST TRÊN ERP FOLLOW THEO SIZE TYPE Ở HÀNG NÀY</t>
  </si>
  <si>
    <t>XS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</si>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</sst>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Arial MT"/>
    </font>
    <font>
      <sz val="10"/>
      <color rgb="FF052937"/>
      <name val="Arial MT"/>
      <family val="2"/>
    </font>
    <font>
      <sz val="10"/>
      <color rgb="FFFF0000"/>
      <name val="Arial MT"/>
    </font>
    <font>
      <sz val="10"/>
      <name val="Arial MT"/>
      <family val="2"/>
    </font>
    <font>
      <sz val="10"/>
      <color rgb="FF052937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50">
    <xf numFmtId="0" fontId="0" fillId="0" borderId="0" xfId="0"/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0" xfId="1"/>
    <xf numFmtId="0" fontId="3" fillId="0" borderId="4" xfId="1" applyBorder="1"/>
    <xf numFmtId="14" fontId="3" fillId="0" borderId="5" xfId="1" applyNumberFormat="1" applyBorder="1" applyAlignment="1">
      <alignment horizontal="left"/>
    </xf>
    <xf numFmtId="14" fontId="3" fillId="0" borderId="6" xfId="1" applyNumberFormat="1" applyBorder="1" applyAlignment="1">
      <alignment horizontal="left"/>
    </xf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10" xfId="1" applyBorder="1"/>
    <xf numFmtId="0" fontId="3" fillId="2" borderId="11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3" fillId="2" borderId="13" xfId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 vertical="center"/>
    </xf>
    <xf numFmtId="0" fontId="3" fillId="3" borderId="15" xfId="1" applyFill="1" applyBorder="1"/>
    <xf numFmtId="0" fontId="4" fillId="4" borderId="14" xfId="1" applyFont="1" applyFill="1" applyBorder="1"/>
    <xf numFmtId="0" fontId="6" fillId="0" borderId="14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vertical="center" wrapText="1"/>
    </xf>
    <xf numFmtId="12" fontId="8" fillId="0" borderId="14" xfId="2" applyNumberFormat="1" applyFont="1" applyBorder="1" applyAlignment="1">
      <alignment horizontal="center" vertical="center" wrapText="1"/>
    </xf>
    <xf numFmtId="12" fontId="6" fillId="0" borderId="14" xfId="2" applyNumberFormat="1" applyFont="1" applyBorder="1" applyAlignment="1">
      <alignment horizontal="center" vertical="center" wrapText="1"/>
    </xf>
    <xf numFmtId="12" fontId="6" fillId="5" borderId="14" xfId="2" applyNumberFormat="1" applyFont="1" applyFill="1" applyBorder="1" applyAlignment="1">
      <alignment horizontal="center" vertical="center" wrapText="1"/>
    </xf>
    <xf numFmtId="0" fontId="3" fillId="0" borderId="14" xfId="1" applyBorder="1"/>
    <xf numFmtId="0" fontId="6" fillId="0" borderId="14" xfId="2" applyFont="1" applyBorder="1" applyAlignment="1">
      <alignment horizontal="center" vertical="center" wrapText="1"/>
    </xf>
    <xf numFmtId="12" fontId="8" fillId="5" borderId="14" xfId="2" applyNumberFormat="1" applyFont="1" applyFill="1" applyBorder="1" applyAlignment="1">
      <alignment horizontal="center" vertical="center" wrapText="1"/>
    </xf>
    <xf numFmtId="0" fontId="4" fillId="6" borderId="14" xfId="1" applyFont="1" applyFill="1" applyBorder="1"/>
    <xf numFmtId="0" fontId="6" fillId="6" borderId="14" xfId="2" applyFont="1" applyFill="1" applyBorder="1" applyAlignment="1">
      <alignment horizontal="left" vertical="top" wrapText="1"/>
    </xf>
    <xf numFmtId="0" fontId="6" fillId="6" borderId="14" xfId="2" applyFont="1" applyFill="1" applyBorder="1" applyAlignment="1">
      <alignment horizontal="center" vertical="center" wrapText="1"/>
    </xf>
    <xf numFmtId="0" fontId="4" fillId="6" borderId="14" xfId="1" quotePrefix="1" applyFont="1" applyFill="1" applyBorder="1" applyAlignment="1">
      <alignment vertical="center" wrapText="1"/>
    </xf>
    <xf numFmtId="12" fontId="8" fillId="6" borderId="14" xfId="2" applyNumberFormat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/>
    </xf>
    <xf numFmtId="0" fontId="10" fillId="4" borderId="14" xfId="1" quotePrefix="1" applyFont="1" applyFill="1" applyBorder="1" applyAlignment="1">
      <alignment vertical="center" wrapText="1"/>
    </xf>
    <xf numFmtId="0" fontId="1" fillId="0" borderId="14" xfId="1" applyFont="1" applyBorder="1"/>
    <xf numFmtId="12" fontId="5" fillId="0" borderId="14" xfId="2" applyNumberFormat="1" applyBorder="1" applyAlignment="1">
      <alignment horizontal="center" vertical="center"/>
    </xf>
    <xf numFmtId="12" fontId="5" fillId="5" borderId="14" xfId="2" applyNumberFormat="1" applyFill="1" applyBorder="1" applyAlignment="1">
      <alignment horizontal="center" vertical="center"/>
    </xf>
    <xf numFmtId="0" fontId="2" fillId="6" borderId="14" xfId="1" applyFont="1" applyFill="1" applyBorder="1"/>
    <xf numFmtId="0" fontId="10" fillId="6" borderId="14" xfId="1" applyFont="1" applyFill="1" applyBorder="1" applyAlignment="1">
      <alignment vertical="center" wrapText="1"/>
    </xf>
    <xf numFmtId="0" fontId="3" fillId="6" borderId="14" xfId="1" applyFill="1" applyBorder="1"/>
    <xf numFmtId="12" fontId="3" fillId="6" borderId="14" xfId="1" applyNumberFormat="1" applyFill="1" applyBorder="1"/>
    <xf numFmtId="0" fontId="2" fillId="0" borderId="8" xfId="1" applyFont="1" applyBorder="1"/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3" fillId="3" borderId="15" xfId="3" applyFill="1" applyBorder="1"/>
    <xf numFmtId="0" fontId="3" fillId="0" borderId="0" xfId="3"/>
  </cellXfs>
  <cellStyles count="4">
    <cellStyle name="Normal" xfId="0" builtinId="0"/>
    <cellStyle name="Normal 4 4" xfId="2" xr:uid="{4F693629-9AF0-42A6-B521-738CFD876171}"/>
    <cellStyle name="Normal 7 2" xfId="3" xr:uid="{30C9C910-0914-4859-AEC4-776AACEC8D83}"/>
    <cellStyle name="Normal 9" xfId="1" xr:uid="{22FADB41-3E99-40B2-ADD9-2605AFB803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Crew_SS_2024_0910.xlsx" TargetMode="External"/><Relationship Id="rId1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Crew_SS_2024_09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C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@/Cuc-thu/d/MINHHUNG/Truyentai/Phong-A-TPHCM/LUUTAM/VBAO/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DUCTION/25S2/MAINLINE/KID/H06-CR04K-CANADA%20TOURIST%20CREW%20KIDS%2027.11.XLSX" TargetMode="External"/><Relationship Id="rId2" Type="http://schemas.microsoft.com/office/2019/04/relationships/externalLinkLongPath" Target="https://unavailablevn.sharepoint.com/sites/COMMERCIAL/Shared%20Documents/General/2-CUSTOMER-FOLDER/HERSCHEL/3-SS25/2-PRODUCTION/2-STYLE-FILE/CUTTING%20DOCKET/PRODUCTION/25S2/MAINLINE/KID/H06-CR04K-CANADA%20TOURIST%20CREW%20KIDS%2027.11.XLSX?F08AFE3F" TargetMode="External"/><Relationship Id="rId1" Type="http://schemas.openxmlformats.org/officeDocument/2006/relationships/externalLinkPath" Target="file:///\\F08AFE3F\H06-CR04K-CANADA%20TOURIST%20CREW%20KIDS%2027.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PRINTING/COSTING%20FOR%20MER/MUNSTER/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Crew Kids</v>
          </cell>
          <cell r="E3" t="str">
            <v>Base Size</v>
          </cell>
          <cell r="I3">
            <v>45545</v>
          </cell>
        </row>
        <row r="4">
          <cell r="B4" t="str">
            <v>50647/50648/50649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"/>
      <sheetName val="GRADING"/>
      <sheetName val="BARCODE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E09F-DB59-4A57-807F-020CD8CBCF12}">
  <sheetPr>
    <pageSetUpPr fitToPage="1"/>
  </sheetPr>
  <dimension ref="A1:K41"/>
  <sheetViews>
    <sheetView tabSelected="1" view="pageBreakPreview" zoomScale="60" zoomScaleNormal="100" workbookViewId="0">
      <selection activeCell="M16" sqref="M16"/>
    </sheetView>
  </sheetViews>
  <sheetFormatPr defaultColWidth="12.26953125" defaultRowHeight="16"/>
  <cols>
    <col min="1" max="1" width="12.26953125" style="4"/>
    <col min="2" max="3" width="28.453125" style="4" customWidth="1"/>
    <col min="4" max="10" width="12.26953125" style="4"/>
    <col min="11" max="11" width="26" style="4" customWidth="1"/>
    <col min="12" max="16384" width="12.26953125" style="4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>
      <c r="A3" s="5" t="s">
        <v>1</v>
      </c>
      <c r="B3" s="4" t="str">
        <f>[1]Summary!B3</f>
        <v>Tourist Crew Kids</v>
      </c>
      <c r="F3" s="4" t="str">
        <f>[1]Summary!E3</f>
        <v>Base Size</v>
      </c>
      <c r="I3" s="4" t="s">
        <v>2</v>
      </c>
      <c r="J3" s="6">
        <f>[1]Summary!I3</f>
        <v>45545</v>
      </c>
      <c r="K3" s="7"/>
    </row>
    <row r="4" spans="1:11">
      <c r="A4" s="5" t="s">
        <v>3</v>
      </c>
      <c r="B4" s="4" t="str">
        <f>[1]Summary!B4</f>
        <v>50647/50648/50649</v>
      </c>
      <c r="F4" s="4" t="s">
        <v>4</v>
      </c>
      <c r="G4" s="4" t="str">
        <f>[1]Summary!F4</f>
        <v>Kids Apparel</v>
      </c>
      <c r="I4" s="4" t="s">
        <v>5</v>
      </c>
      <c r="J4" s="4" t="str">
        <f>[1]Summary!I4</f>
        <v>New</v>
      </c>
      <c r="K4" s="8"/>
    </row>
    <row r="5" spans="1:11">
      <c r="A5" s="9" t="s">
        <v>6</v>
      </c>
      <c r="B5" s="10" t="str">
        <f>[1]Summary!B5</f>
        <v>2024 S4</v>
      </c>
      <c r="C5" s="10"/>
      <c r="D5" s="10"/>
      <c r="E5" s="10"/>
      <c r="F5" s="10" t="s">
        <v>7</v>
      </c>
      <c r="G5" s="10" t="str">
        <f>[1]Summary!F5</f>
        <v>BJ Kang</v>
      </c>
      <c r="H5" s="10"/>
      <c r="I5" s="10" t="s">
        <v>8</v>
      </c>
      <c r="J5" s="10" t="s">
        <v>9</v>
      </c>
      <c r="K5" s="11"/>
    </row>
    <row r="6" spans="1:11" ht="16.5" thickBot="1">
      <c r="A6" s="12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16.5" thickBot="1">
      <c r="A7" s="15" t="s">
        <v>11</v>
      </c>
      <c r="B7" s="15" t="s">
        <v>12</v>
      </c>
      <c r="C7" s="15"/>
      <c r="D7" s="15" t="s">
        <v>13</v>
      </c>
      <c r="E7" s="15" t="s">
        <v>14</v>
      </c>
      <c r="F7" s="16" t="s">
        <v>15</v>
      </c>
      <c r="G7" s="16" t="s">
        <v>16</v>
      </c>
      <c r="H7" s="16" t="s">
        <v>17</v>
      </c>
      <c r="I7" s="16" t="s">
        <v>18</v>
      </c>
      <c r="J7" s="16" t="s">
        <v>19</v>
      </c>
      <c r="K7" s="17" t="s">
        <v>20</v>
      </c>
    </row>
    <row r="8" spans="1:11" s="49" customFormat="1" ht="35" customHeight="1">
      <c r="A8" s="44" t="s">
        <v>70</v>
      </c>
      <c r="B8" s="45"/>
      <c r="C8" s="45"/>
      <c r="D8" s="45"/>
      <c r="E8" s="46"/>
      <c r="F8" s="47" t="s">
        <v>71</v>
      </c>
      <c r="G8" s="47" t="s">
        <v>72</v>
      </c>
      <c r="H8" s="47" t="s">
        <v>73</v>
      </c>
      <c r="I8" s="47" t="s">
        <v>74</v>
      </c>
      <c r="J8" s="47" t="s">
        <v>75</v>
      </c>
      <c r="K8" s="48" t="s">
        <v>20</v>
      </c>
    </row>
    <row r="9" spans="1:11">
      <c r="A9" s="18">
        <v>1</v>
      </c>
      <c r="B9" s="19" t="s">
        <v>21</v>
      </c>
      <c r="C9" s="19" t="s">
        <v>22</v>
      </c>
      <c r="D9" s="20" t="s">
        <v>23</v>
      </c>
      <c r="E9" s="21"/>
      <c r="F9" s="22">
        <f>G9-2.5</f>
        <v>14.5</v>
      </c>
      <c r="G9" s="23">
        <f>H9-2</f>
        <v>17</v>
      </c>
      <c r="H9" s="24">
        <v>19</v>
      </c>
      <c r="I9" s="23">
        <f>H9+1</f>
        <v>20</v>
      </c>
      <c r="J9" s="23">
        <f>I9+1</f>
        <v>21</v>
      </c>
      <c r="K9" s="25"/>
    </row>
    <row r="10" spans="1:11">
      <c r="A10" s="18">
        <v>2</v>
      </c>
      <c r="B10" s="19" t="s">
        <v>24</v>
      </c>
      <c r="C10" s="19" t="s">
        <v>25</v>
      </c>
      <c r="D10" s="20" t="s">
        <v>23</v>
      </c>
      <c r="E10" s="21"/>
      <c r="F10" s="22">
        <f>G10-2</f>
        <v>11.5</v>
      </c>
      <c r="G10" s="23">
        <f>H10-1.5</f>
        <v>13.5</v>
      </c>
      <c r="H10" s="24">
        <v>15</v>
      </c>
      <c r="I10" s="23">
        <f>H10+3/4</f>
        <v>15.75</v>
      </c>
      <c r="J10" s="23">
        <f>I10+3/4</f>
        <v>16.5</v>
      </c>
      <c r="K10" s="25"/>
    </row>
    <row r="11" spans="1:11" ht="50">
      <c r="A11" s="18">
        <v>3</v>
      </c>
      <c r="B11" s="19" t="s">
        <v>26</v>
      </c>
      <c r="C11" s="19" t="s">
        <v>27</v>
      </c>
      <c r="D11" s="26" t="s">
        <v>28</v>
      </c>
      <c r="E11" s="21"/>
      <c r="F11" s="22">
        <f>G11-2</f>
        <v>10.75</v>
      </c>
      <c r="G11" s="22">
        <f>H11-1.5</f>
        <v>12.75</v>
      </c>
      <c r="H11" s="27">
        <v>14.25</v>
      </c>
      <c r="I11" s="22">
        <f>H11+3/4</f>
        <v>15</v>
      </c>
      <c r="J11" s="22">
        <f>I11+3/4</f>
        <v>15.75</v>
      </c>
      <c r="K11" s="25"/>
    </row>
    <row r="12" spans="1:11">
      <c r="A12" s="28"/>
      <c r="B12" s="29" t="s">
        <v>29</v>
      </c>
      <c r="C12" s="29" t="s">
        <v>30</v>
      </c>
      <c r="D12" s="30"/>
      <c r="E12" s="31"/>
      <c r="F12" s="32">
        <v>4</v>
      </c>
      <c r="G12" s="32">
        <v>4</v>
      </c>
      <c r="H12" s="32">
        <v>5</v>
      </c>
      <c r="I12" s="32">
        <v>5</v>
      </c>
      <c r="J12" s="32">
        <v>5</v>
      </c>
      <c r="K12" s="25" t="s">
        <v>31</v>
      </c>
    </row>
    <row r="13" spans="1:11" ht="25">
      <c r="A13" s="18">
        <v>4</v>
      </c>
      <c r="B13" s="33" t="s">
        <v>32</v>
      </c>
      <c r="C13" s="19" t="s">
        <v>33</v>
      </c>
      <c r="D13" s="23" t="s">
        <v>34</v>
      </c>
      <c r="E13" s="21"/>
      <c r="F13" s="22">
        <f>G13-3.5</f>
        <v>25.5</v>
      </c>
      <c r="G13" s="23">
        <f>H13-3</f>
        <v>29</v>
      </c>
      <c r="H13" s="24">
        <v>32</v>
      </c>
      <c r="I13" s="23">
        <f t="shared" ref="I13:J15" si="0">H13+1.5</f>
        <v>33.5</v>
      </c>
      <c r="J13" s="23">
        <f t="shared" si="0"/>
        <v>35</v>
      </c>
      <c r="K13" s="25"/>
    </row>
    <row r="14" spans="1:11">
      <c r="A14" s="18">
        <v>5</v>
      </c>
      <c r="B14" s="34" t="s">
        <v>35</v>
      </c>
      <c r="C14" s="33" t="s">
        <v>36</v>
      </c>
      <c r="D14" s="23" t="s">
        <v>34</v>
      </c>
      <c r="E14" s="21"/>
      <c r="F14" s="22">
        <f>G14-3.5</f>
        <v>18.5</v>
      </c>
      <c r="G14" s="22">
        <f t="shared" ref="G14:G15" si="1">H14-3</f>
        <v>22</v>
      </c>
      <c r="H14" s="27">
        <v>25</v>
      </c>
      <c r="I14" s="22">
        <f t="shared" si="0"/>
        <v>26.5</v>
      </c>
      <c r="J14" s="22">
        <f t="shared" si="0"/>
        <v>28</v>
      </c>
      <c r="K14" s="25"/>
    </row>
    <row r="15" spans="1:11">
      <c r="A15" s="18">
        <v>6</v>
      </c>
      <c r="B15" s="34" t="s">
        <v>37</v>
      </c>
      <c r="C15" s="34" t="s">
        <v>38</v>
      </c>
      <c r="D15" s="23" t="s">
        <v>34</v>
      </c>
      <c r="E15" s="21"/>
      <c r="F15" s="22">
        <f>G15-3.5</f>
        <v>21.5</v>
      </c>
      <c r="G15" s="22">
        <f t="shared" si="1"/>
        <v>25</v>
      </c>
      <c r="H15" s="27">
        <v>28</v>
      </c>
      <c r="I15" s="22">
        <f t="shared" si="0"/>
        <v>29.5</v>
      </c>
      <c r="J15" s="22">
        <f t="shared" si="0"/>
        <v>31</v>
      </c>
      <c r="K15" s="25"/>
    </row>
    <row r="16" spans="1:11">
      <c r="A16" s="18">
        <v>7</v>
      </c>
      <c r="B16" s="19" t="s">
        <v>39</v>
      </c>
      <c r="C16" s="34" t="s">
        <v>40</v>
      </c>
      <c r="D16" s="26" t="s">
        <v>41</v>
      </c>
      <c r="E16" s="21"/>
      <c r="F16" s="23">
        <v>1</v>
      </c>
      <c r="G16" s="23">
        <v>1</v>
      </c>
      <c r="H16" s="24">
        <v>1</v>
      </c>
      <c r="I16" s="23">
        <v>1.5</v>
      </c>
      <c r="J16" s="23">
        <v>1.5</v>
      </c>
      <c r="K16" s="25"/>
    </row>
    <row r="17" spans="1:11">
      <c r="A17" s="18">
        <v>8</v>
      </c>
      <c r="B17" s="19" t="s">
        <v>42</v>
      </c>
      <c r="C17" s="19" t="s">
        <v>43</v>
      </c>
      <c r="D17" s="26" t="s">
        <v>41</v>
      </c>
      <c r="E17" s="21"/>
      <c r="F17" s="23">
        <v>0.375</v>
      </c>
      <c r="G17" s="23">
        <v>0.375</v>
      </c>
      <c r="H17" s="24">
        <f>I17</f>
        <v>0.375</v>
      </c>
      <c r="I17" s="23">
        <v>0.375</v>
      </c>
      <c r="J17" s="23">
        <v>0.375</v>
      </c>
      <c r="K17" s="25"/>
    </row>
    <row r="18" spans="1:11">
      <c r="A18" s="18">
        <v>9</v>
      </c>
      <c r="B18" s="19" t="s">
        <v>44</v>
      </c>
      <c r="C18" s="19" t="s">
        <v>45</v>
      </c>
      <c r="D18" s="26" t="s">
        <v>41</v>
      </c>
      <c r="E18" s="21"/>
      <c r="F18" s="22">
        <f>G18-0.5</f>
        <v>6.375</v>
      </c>
      <c r="G18" s="23">
        <f>H18-0.375</f>
        <v>6.875</v>
      </c>
      <c r="H18" s="24">
        <v>7.25</v>
      </c>
      <c r="I18" s="23">
        <f>H18+0.5</f>
        <v>7.75</v>
      </c>
      <c r="J18" s="23">
        <f>I18+0.375</f>
        <v>8.125</v>
      </c>
      <c r="K18" s="25"/>
    </row>
    <row r="19" spans="1:11">
      <c r="A19" s="18">
        <v>10</v>
      </c>
      <c r="B19" s="34" t="s">
        <v>46</v>
      </c>
      <c r="C19" s="19" t="s">
        <v>47</v>
      </c>
      <c r="D19" s="26" t="s">
        <v>28</v>
      </c>
      <c r="E19" s="21"/>
      <c r="F19" s="22">
        <f>G19-3/4</f>
        <v>11</v>
      </c>
      <c r="G19" s="22">
        <f>H19-3/4</f>
        <v>11.75</v>
      </c>
      <c r="H19" s="27">
        <v>12.5</v>
      </c>
      <c r="I19" s="22">
        <f>H19+1</f>
        <v>13.5</v>
      </c>
      <c r="J19" s="22">
        <f>I19+3/4</f>
        <v>14.25</v>
      </c>
      <c r="K19" s="25"/>
    </row>
    <row r="20" spans="1:11">
      <c r="A20" s="18">
        <v>11</v>
      </c>
      <c r="B20" s="19" t="s">
        <v>48</v>
      </c>
      <c r="C20" s="34" t="s">
        <v>49</v>
      </c>
      <c r="D20" s="26" t="s">
        <v>50</v>
      </c>
      <c r="E20" s="21"/>
      <c r="F20" s="22">
        <f>G20-2</f>
        <v>11</v>
      </c>
      <c r="G20" s="23">
        <f>H20-2</f>
        <v>13</v>
      </c>
      <c r="H20" s="24">
        <v>15</v>
      </c>
      <c r="I20" s="23">
        <f>H20+1</f>
        <v>16</v>
      </c>
      <c r="J20" s="23">
        <f>I20+1</f>
        <v>17</v>
      </c>
      <c r="K20" s="25"/>
    </row>
    <row r="21" spans="1:11">
      <c r="A21" s="18">
        <v>12</v>
      </c>
      <c r="B21" s="34" t="s">
        <v>51</v>
      </c>
      <c r="C21" s="19" t="s">
        <v>52</v>
      </c>
      <c r="D21" s="26" t="s">
        <v>41</v>
      </c>
      <c r="E21" s="21"/>
      <c r="F21" s="22">
        <f>G21-1/2</f>
        <v>5</v>
      </c>
      <c r="G21" s="22">
        <f>H21-1/2</f>
        <v>5.5</v>
      </c>
      <c r="H21" s="32">
        <v>6</v>
      </c>
      <c r="I21" s="22">
        <f>H21+1/2</f>
        <v>6.5</v>
      </c>
      <c r="J21" s="22">
        <f>I21+1/2</f>
        <v>7</v>
      </c>
      <c r="K21" s="25"/>
    </row>
    <row r="22" spans="1:11">
      <c r="A22" s="18">
        <v>13</v>
      </c>
      <c r="B22" s="34" t="s">
        <v>53</v>
      </c>
      <c r="C22" s="34" t="s">
        <v>54</v>
      </c>
      <c r="D22" s="26" t="s">
        <v>41</v>
      </c>
      <c r="E22" s="21"/>
      <c r="F22" s="22">
        <f>G22-1/2</f>
        <v>7.5</v>
      </c>
      <c r="G22" s="22">
        <f>H22-1/2</f>
        <v>8</v>
      </c>
      <c r="H22" s="32">
        <v>8.5</v>
      </c>
      <c r="I22" s="22">
        <f>H22+1/2</f>
        <v>9</v>
      </c>
      <c r="J22" s="22">
        <f>I22+1/2</f>
        <v>9.5</v>
      </c>
      <c r="K22" s="25"/>
    </row>
    <row r="23" spans="1:11">
      <c r="A23" s="18">
        <v>14</v>
      </c>
      <c r="B23" s="19" t="s">
        <v>55</v>
      </c>
      <c r="C23" s="34" t="s">
        <v>56</v>
      </c>
      <c r="D23" s="26" t="s">
        <v>41</v>
      </c>
      <c r="E23" s="21"/>
      <c r="F23" s="23">
        <f>G23-0.25</f>
        <v>5.75</v>
      </c>
      <c r="G23" s="23">
        <f>H23-0.25</f>
        <v>6</v>
      </c>
      <c r="H23" s="24">
        <v>6.25</v>
      </c>
      <c r="I23" s="23">
        <f>H23+0.25</f>
        <v>6.5</v>
      </c>
      <c r="J23" s="23">
        <f>I23+0.25</f>
        <v>6.75</v>
      </c>
      <c r="K23" s="25"/>
    </row>
    <row r="24" spans="1:11">
      <c r="A24" s="18">
        <v>15</v>
      </c>
      <c r="B24" s="19" t="s">
        <v>57</v>
      </c>
      <c r="C24" s="19" t="s">
        <v>58</v>
      </c>
      <c r="D24" s="26" t="s">
        <v>41</v>
      </c>
      <c r="E24" s="21"/>
      <c r="F24" s="23">
        <f>G24-0.125</f>
        <v>3.125</v>
      </c>
      <c r="G24" s="23">
        <f>H24-0.125</f>
        <v>3.25</v>
      </c>
      <c r="H24" s="24">
        <v>3.375</v>
      </c>
      <c r="I24" s="23">
        <f>H24+0.125</f>
        <v>3.5</v>
      </c>
      <c r="J24" s="23">
        <f>I24+0.125</f>
        <v>3.625</v>
      </c>
      <c r="K24" s="25"/>
    </row>
    <row r="25" spans="1:11">
      <c r="A25" s="18">
        <v>16</v>
      </c>
      <c r="B25" s="19" t="s">
        <v>59</v>
      </c>
      <c r="C25" s="19" t="s">
        <v>60</v>
      </c>
      <c r="D25" s="26" t="s">
        <v>61</v>
      </c>
      <c r="E25" s="35"/>
      <c r="F25" s="23">
        <f>G25</f>
        <v>1.375</v>
      </c>
      <c r="G25" s="23">
        <f>H25</f>
        <v>1.375</v>
      </c>
      <c r="H25" s="24">
        <v>1.375</v>
      </c>
      <c r="I25" s="23">
        <f>H25</f>
        <v>1.375</v>
      </c>
      <c r="J25" s="23">
        <f>I25</f>
        <v>1.375</v>
      </c>
      <c r="K25" s="25"/>
    </row>
    <row r="26" spans="1:11">
      <c r="A26" s="18">
        <v>17</v>
      </c>
      <c r="B26" s="33" t="s">
        <v>62</v>
      </c>
      <c r="C26" s="19" t="s">
        <v>63</v>
      </c>
      <c r="D26" s="26" t="s">
        <v>61</v>
      </c>
      <c r="E26" s="35"/>
      <c r="F26" s="23">
        <v>2</v>
      </c>
      <c r="G26" s="23">
        <v>2</v>
      </c>
      <c r="H26" s="24">
        <v>2</v>
      </c>
      <c r="I26" s="23">
        <v>2</v>
      </c>
      <c r="J26" s="23">
        <v>2.25</v>
      </c>
      <c r="K26" s="25"/>
    </row>
    <row r="27" spans="1:11">
      <c r="A27" s="36">
        <v>18</v>
      </c>
      <c r="B27" s="19" t="s">
        <v>64</v>
      </c>
      <c r="C27" s="33" t="s">
        <v>65</v>
      </c>
      <c r="D27" s="26" t="s">
        <v>61</v>
      </c>
      <c r="E27" s="25"/>
      <c r="F27" s="23">
        <v>2</v>
      </c>
      <c r="G27" s="23">
        <v>2</v>
      </c>
      <c r="H27" s="24">
        <v>2</v>
      </c>
      <c r="I27" s="23">
        <v>2</v>
      </c>
      <c r="J27" s="23">
        <v>2.25</v>
      </c>
      <c r="K27" s="25"/>
    </row>
    <row r="28" spans="1:11">
      <c r="A28" s="36">
        <v>19</v>
      </c>
      <c r="B28" s="19" t="s">
        <v>66</v>
      </c>
      <c r="C28" s="19" t="s">
        <v>67</v>
      </c>
      <c r="D28" s="26" t="s">
        <v>61</v>
      </c>
      <c r="E28" s="25"/>
      <c r="F28" s="37">
        <v>0.625</v>
      </c>
      <c r="G28" s="37">
        <v>0.625</v>
      </c>
      <c r="H28" s="38">
        <v>0.75</v>
      </c>
      <c r="I28" s="37">
        <f>H28</f>
        <v>0.75</v>
      </c>
      <c r="J28" s="37">
        <f>I28</f>
        <v>0.75</v>
      </c>
      <c r="K28" s="25"/>
    </row>
    <row r="29" spans="1:11">
      <c r="A29" s="39">
        <v>20</v>
      </c>
      <c r="B29" s="40" t="s">
        <v>68</v>
      </c>
      <c r="C29" s="19" t="s">
        <v>69</v>
      </c>
      <c r="D29" s="41"/>
      <c r="E29" s="41"/>
      <c r="F29" s="42">
        <v>1.625</v>
      </c>
      <c r="G29" s="42">
        <v>1.625</v>
      </c>
      <c r="H29" s="42">
        <v>1.875</v>
      </c>
      <c r="I29" s="42">
        <v>2.125</v>
      </c>
      <c r="J29" s="42">
        <v>2.375</v>
      </c>
      <c r="K29" s="25"/>
    </row>
    <row r="30" spans="1:11">
      <c r="A30" s="5"/>
      <c r="K30" s="8"/>
    </row>
    <row r="31" spans="1:11">
      <c r="A31" s="5"/>
      <c r="K31" s="8"/>
    </row>
    <row r="32" spans="1:11">
      <c r="A32" s="5"/>
      <c r="K32" s="8"/>
    </row>
    <row r="33" spans="1:11">
      <c r="A33" s="5"/>
      <c r="K33" s="8"/>
    </row>
    <row r="34" spans="1:11">
      <c r="A34" s="5"/>
      <c r="K34" s="8"/>
    </row>
    <row r="35" spans="1:11">
      <c r="A35" s="5"/>
      <c r="K35" s="8"/>
    </row>
    <row r="36" spans="1:11">
      <c r="A36" s="5"/>
      <c r="K36" s="8"/>
    </row>
    <row r="37" spans="1:11">
      <c r="A37" s="5"/>
      <c r="K37" s="8"/>
    </row>
    <row r="38" spans="1:11">
      <c r="A38" s="5"/>
      <c r="K38" s="8"/>
    </row>
    <row r="39" spans="1:11">
      <c r="A39" s="5"/>
      <c r="K39" s="8"/>
    </row>
    <row r="40" spans="1:11">
      <c r="A40" s="5"/>
      <c r="K40" s="8"/>
    </row>
    <row r="41" spans="1:11">
      <c r="A41" s="43"/>
      <c r="B41" s="10"/>
      <c r="C41" s="10"/>
      <c r="D41" s="10"/>
      <c r="E41" s="10"/>
      <c r="F41" s="10"/>
      <c r="G41" s="10"/>
      <c r="H41" s="10"/>
      <c r="I41" s="10"/>
      <c r="J41" s="10"/>
      <c r="K41" s="11"/>
    </row>
  </sheetData>
  <mergeCells count="5">
    <mergeCell ref="A1:K1"/>
    <mergeCell ref="A2:K2"/>
    <mergeCell ref="J3:K3"/>
    <mergeCell ref="A6:K6"/>
    <mergeCell ref="A8:E8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 Nguyen Thi Thu</dc:creator>
  <cp:lastModifiedBy>Thao Nguyen Thi Thu</cp:lastModifiedBy>
  <dcterms:created xsi:type="dcterms:W3CDTF">2025-05-08T04:36:24Z</dcterms:created>
  <dcterms:modified xsi:type="dcterms:W3CDTF">2025-05-08T04:37:01Z</dcterms:modified>
</cp:coreProperties>
</file>