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thao_ntt_un-available_net/Documents/Desktop/"/>
    </mc:Choice>
  </mc:AlternateContent>
  <xr:revisionPtr revIDLastSave="5" documentId="8_{55EE34D3-D35D-4CAC-ABBB-3F40C635A965}" xr6:coauthVersionLast="47" xr6:coauthVersionMax="47" xr10:uidLastSave="{D79466C4-1CBF-44FF-9CBA-0DAA3BEEDCBC}"/>
  <bookViews>
    <workbookView xWindow="-110" yWindow="-110" windowWidth="19420" windowHeight="10300" xr2:uid="{9BFB776C-34ED-433D-B3E9-505E486DD135}"/>
  </bookViews>
  <sheets>
    <sheet name="BULK AFTER 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SCM40" localSheetId="0">'[2]Raw material movement'!#REF!</definedName>
    <definedName name="____SCM40">'[2]Raw material movement'!#REF!</definedName>
    <definedName name="___2021" localSheetId="0" hidden="1">{"'Sheet1'!$L$16"}</definedName>
    <definedName name="___2021" hidden="1">{"'Sheet1'!$L$16"}</definedName>
    <definedName name="___SCM40">'[3]Raw material movement'!#REF!</definedName>
    <definedName name="__IntlFixup" hidden="1">TRUE</definedName>
    <definedName name="__NSO2" localSheetId="0" hidden="1">{"'Sheet1'!$L$16"}</definedName>
    <definedName name="__NSO2" hidden="1">{"'Sheet1'!$L$16"}</definedName>
    <definedName name="__SCM40">'[4]Raw material movement'!#REF!</definedName>
    <definedName name="_2DATA_DATA2_L">'[5]#REF'!#REF!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localSheetId="0" hidden="1">{"'Sheet1'!$L$16"}</definedName>
    <definedName name="_a2" hidden="1">{"'Sheet1'!$L$16"}</definedName>
    <definedName name="_ABC1" localSheetId="0" hidden="1">{"'Sheet1'!$L$16"}</definedName>
    <definedName name="_ABC1" hidden="1">{"'Sheet1'!$L$16"}</definedName>
    <definedName name="_AMO_ContentDefinition_467123702" hidden="1">"'Partitions:5'"</definedName>
    <definedName name="_AMO_ContentDefinition_467123702.0" hidden="1">"'&lt;ContentDefinition name=""SASMain:CFCPUB.RETURN"" rsid=""467123702"" type=""PivotTable"" format=""REPORTXML"" imgfmt=""ACTIVEX"" created=""02/10/2009 14:46:12"" modifed=""02/10/2009 17:11:27"" user="" "" apply=""False"" thread=""BACKGROUND"" css=""C:\'"</definedName>
    <definedName name="_AMO_ContentDefinition_467123702.1" hidden="1">"'Program Files\SAS\Shared Files\BIClientStyles\AMODefault.css"" range=""SASMain_CFCPUB_RETURN"" auto=""False"" rdc=""False"" mig=""False"" xTime=""00:00:00.0156254"" rTime=""00:00:06.4064140"" bgnew=""False"" nFmt=""False"" grphSet=""False"" imgY=""'"</definedName>
    <definedName name="_AMO_ContentDefinition_467123702.2" hidden="1">"'0"" imgX=""0""&gt;_x000D_
  &lt;files /&gt;_x000D_
  &lt;param n=""DisplayName"" v=""SASMain:CFCPUB.RETURN"" /&gt;_x000D_
  &lt;param n=""AMO_Version"" v=""2.1"" /&gt;_x000D_
  &lt;param n=""NamedRange"" v=""_AMO_SingleObject_467123702_PivotTable_467123702"" /&gt;_x000D_
  &lt;param n=""DataSourceType"" v=""S'"</definedName>
    <definedName name="_AMO_ContentDefinition_467123702.3" hidden="1">"'AS DATASET"" /&gt;_x000D_
  &lt;param n=""DataSource"" v=""&amp;lt;SasDataSource Version=&amp;quot;2.1&amp;quot; Type=&amp;quot;SAS.Servers.Dataset&amp;quot; Svr=&amp;quot;SASMain&amp;quot; Lib=&amp;quot;CFCPUB&amp;quot; UseLbls=&amp;quot;true&amp;quot; ColSelFlg=&amp;quot;0&amp;quot; Name=&amp;quot;RETURN&amp;quot; /&amp;gt'"</definedName>
    <definedName name="_AMO_ContentDefinition_467123702.4" hidden="1">"';"" /&gt;_x000D_
  &lt;param n=""ServerName"" v=""SASMain"" /&gt;_x000D_
  &lt;param n=""SASFilter"" v="""" /&gt;_x000D_
  &lt;param n=""ClassName"" v=""SAS.OfficeAddin.PivotTable"" /&gt;_x000D_
&lt;/ContentDefinition&gt;'"</definedName>
    <definedName name="_AMO_ContentLocation_467123702_PivotTable_467123702" hidden="1">"'&lt;ContentLocation path=""467123702"" rsid=""467123702"" tag=""PivotTable"" fid=""0"" /&gt;'"</definedName>
    <definedName name="_AMO_RefreshMultipleList" hidden="1">"'467123702'"</definedName>
    <definedName name="_AMO_XmlVersion" hidden="1">"'1'"</definedName>
    <definedName name="_DATA_DATA2_L" localSheetId="0">'[6]#REF'!#REF!</definedName>
    <definedName name="_DATA_DATA2_L">'[6]#REF'!#REF!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an1" localSheetId="0" hidden="1">{#N/A,#N/A,TRUE,"BT M200 da 10x20"}</definedName>
    <definedName name="_lan1" hidden="1">{#N/A,#N/A,TRUE,"BT M200 da 10x20"}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SCM40">'[3]Raw material movement'!#REF!</definedName>
    <definedName name="_Sort" localSheetId="0" hidden="1">#REF!</definedName>
    <definedName name="_Sort" hidden="1">#REF!</definedName>
    <definedName name="_T01" hidden="1">#N/A</definedName>
    <definedName name="_Table1_In1" hidden="1">#N/A</definedName>
    <definedName name="_Table1_Out" hidden="1">#N/A</definedName>
    <definedName name="á" localSheetId="0" hidden="1">{#N/A,#N/A,FALSE,"Aging Summary";#N/A,#N/A,FALSE,"Ratio Analysis";#N/A,#N/A,FALSE,"Test 120 Day Accts";#N/A,#N/A,FALSE,"Tickmarks"}</definedName>
    <definedName name="á" hidden="1">{#N/A,#N/A,FALSE,"Aging Summary";#N/A,#N/A,FALSE,"Ratio Analysis";#N/A,#N/A,FALSE,"Test 120 Day Accts";#N/A,#N/A,FALSE,"Tickmarks"}</definedName>
    <definedName name="AB" localSheetId="0">#REF!</definedName>
    <definedName name="AB">#REF!</definedName>
    <definedName name="ABC" localSheetId="0" hidden="1">{"'Sheet1'!$L$16"}</definedName>
    <definedName name="ABC" hidden="1">{"'Sheet1'!$L$16"}</definedName>
    <definedName name="AC" localSheetId="0" hidden="1">{#N/A,#N/A,FALSE,"Aging Summary";#N/A,#N/A,FALSE,"Ratio Analysis";#N/A,#N/A,FALSE,"Test 120 Day Accts";#N/A,#N/A,FALSE,"Tickmarks"}</definedName>
    <definedName name="AC" hidden="1">{#N/A,#N/A,FALSE,"Aging Summary";#N/A,#N/A,FALSE,"Ratio Analysis";#N/A,#N/A,FALSE,"Test 120 Day Accts";#N/A,#N/A,FALSE,"Tickmarks"}</definedName>
    <definedName name="AccessDatabase" hidden="1">"C:\Documents and Settings\trong.tran\My Documents\Phieu thu chi.mdb"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fasf" localSheetId="0" hidden="1">{"'Sheet1'!$L$16"}</definedName>
    <definedName name="asfasf" hidden="1">{"'Sheet1'!$L$16"}</definedName>
    <definedName name="bank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G_Del" hidden="1">15</definedName>
    <definedName name="BG_Ins" hidden="1">4</definedName>
    <definedName name="BG_Mod" hidden="1">6</definedName>
    <definedName name="binh" localSheetId="0" hidden="1">{"'Sheet1'!$L$16"}</definedName>
    <definedName name="binh" hidden="1">{"'Sheet1'!$L$16"}</definedName>
    <definedName name="btdc2" hidden="1">#REF!</definedName>
    <definedName name="BTRAM" localSheetId="0">#REF!</definedName>
    <definedName name="BTRAM">#REF!</definedName>
    <definedName name="check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chec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CODE">[8]CODE!$A$6:$B$156</definedName>
    <definedName name="DA">'[9]Raw material movement'!#REF!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bc" localSheetId="0" hidden="1">{#N/A,#N/A,FALSE,"Chi tiÆt"}</definedName>
    <definedName name="dbc" hidden="1">{#N/A,#N/A,FALSE,"Chi tiÆt"}</definedName>
    <definedName name="Dec" hidden="1">#N/A</definedName>
    <definedName name="df">'[3]Raw material movement'!#REF!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s" localSheetId="0" hidden="1">{#N/A,#N/A,FALSE,"Chi tiÆt"}</definedName>
    <definedName name="ds" hidden="1">{#N/A,#N/A,FALSE,"Chi tiÆt"}</definedName>
    <definedName name="dsdf">'[2]Raw material movement'!#REF!</definedName>
    <definedName name="DSDL" localSheetId="0" hidden="1">{"'Sheet1'!$L$16"}</definedName>
    <definedName name="DSDL" hidden="1">{"'Sheet1'!$L$16"}</definedName>
    <definedName name="dsfs" localSheetId="0" hidden="1">{#N/A,#N/A,FALSE,"Aging Summary";#N/A,#N/A,FALSE,"Ratio Analysis";#N/A,#N/A,FALSE,"Test 120 Day Accts";#N/A,#N/A,FALSE,"Tickmarks"}</definedName>
    <definedName name="dsfs" hidden="1">{#N/A,#N/A,FALSE,"Aging Summary";#N/A,#N/A,FALSE,"Ratio Analysis";#N/A,#N/A,FALSE,"Test 120 Day Accts";#N/A,#N/A,FALSE,"Tickmarks"}</definedName>
    <definedName name="errre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rrr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tetteet" localSheetId="0" hidden="1">{#N/A,#N/A,FALSE,"Gesamt";#N/A,#N/A,FALSE,"Ree KG";#N/A,#N/A,FALSE,"Ree Inter";#N/A,#N/A,FALSE,"BTM";#N/A,#N/A,FALSE,"GmbH";#N/A,#N/A,FALSE,"Sonstige"}</definedName>
    <definedName name="etetteet" hidden="1">{#N/A,#N/A,FALSE,"Gesamt";#N/A,#N/A,FALSE,"Ree KG";#N/A,#N/A,FALSE,"Ree Inter";#N/A,#N/A,FALSE,"BTM";#N/A,#N/A,FALSE,"GmbH";#N/A,#N/A,FALSE,"Sonstige"}</definedName>
    <definedName name="ExactAddinReports" hidden="1">1</definedName>
    <definedName name="F6A" localSheetId="0" hidden="1">{"'Sheet1'!$L$16"}</definedName>
    <definedName name="F6A" hidden="1">{"'Sheet1'!$L$16"}</definedName>
    <definedName name="F6B" localSheetId="0" hidden="1">{"'Sheet1'!$L$16"}</definedName>
    <definedName name="F6B" hidden="1">{"'Sheet1'!$L$16"}</definedName>
    <definedName name="FABRIC" hidden="1">#REF!</definedName>
    <definedName name="FCode" localSheetId="0" hidden="1">#REF!</definedName>
    <definedName name="FCode" hidden="1">#REF!</definedName>
    <definedName name="feuille" localSheetId="0" hidden="1">{#N/A,#N/A,FALSE,"04";#N/A,#N/A,FALSE,"04.1";#N/A,#N/A,FALSE,"05";#N/A,#N/A,FALSE,"05.1";#N/A,#N/A,FALSE,"11";#N/A,#N/A,FALSE,"11.05";#N/A,#N/A,FALSE,"11.2";#N/A,#N/A,FALSE,"12";#N/A,#N/A,FALSE,"12.1";#N/A,#N/A,FALSE,"12.2";#N/A,#N/A,FALSE,"12.3";#N/A,#N/A,FALSE,"13";#N/A,#N/A,FALSE,"13.05";#N/A,#N/A,FALSE,"14";#N/A,#N/A,FALSE,"14.1";#N/A,#N/A,FALSE,"15";#N/A,#N/A,FALSE,"15.1"}</definedName>
    <definedName name="feuille" hidden="1">{#N/A,#N/A,FALSE,"04";#N/A,#N/A,FALSE,"04.1";#N/A,#N/A,FALSE,"05";#N/A,#N/A,FALSE,"05.1";#N/A,#N/A,FALSE,"11";#N/A,#N/A,FALSE,"11.05";#N/A,#N/A,FALSE,"11.2";#N/A,#N/A,FALSE,"12";#N/A,#N/A,FALSE,"12.1";#N/A,#N/A,FALSE,"12.2";#N/A,#N/A,FALSE,"12.3";#N/A,#N/A,FALSE,"13";#N/A,#N/A,FALSE,"13.05";#N/A,#N/A,FALSE,"14";#N/A,#N/A,FALSE,"14.1";#N/A,#N/A,FALSE,"15";#N/A,#N/A,FALSE,"15.1"}</definedName>
    <definedName name="fff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ff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GGTF" localSheetId="0" hidden="1">{#N/A,#N/A,FALSE,"Aging Summary";#N/A,#N/A,FALSE,"Ratio Analysis";#N/A,#N/A,FALSE,"Test 120 Day Accts";#N/A,#N/A,FALSE,"Tickmarks"}</definedName>
    <definedName name="FGGTF" hidden="1">{#N/A,#N/A,FALSE,"Aging Summary";#N/A,#N/A,FALSE,"Ratio Analysis";#N/A,#N/A,FALSE,"Test 120 Day Accts";#N/A,#N/A,FALSE,"Tickmarks"}</definedName>
    <definedName name="Fixedoverhead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ixedoverhead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DFD">'[10]Raw material movement'!#REF!</definedName>
    <definedName name="ggg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gg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HHHS" localSheetId="0" hidden="1">{"'Sheet1'!$L$16"}</definedName>
    <definedName name="GHHHS" hidden="1">{"'Sheet1'!$L$16"}</definedName>
    <definedName name="ghm" localSheetId="0" hidden="1">{"Offgrid",#N/A,FALSE,"OFFGRID";"Region",#N/A,FALSE,"REGION";"Offgrid -2",#N/A,FALSE,"OFFGRID";"WTP",#N/A,FALSE,"WTP";"WTP -2",#N/A,FALSE,"WTP";"Project",#N/A,FALSE,"PROJECT";"Summary -2",#N/A,FALSE,"SUMMARY"}</definedName>
    <definedName name="ghm" hidden="1">{"Offgrid",#N/A,FALSE,"OFFGRID";"Region",#N/A,FALSE,"REGION";"Offgrid -2",#N/A,FALSE,"OFFGRID";"WTP",#N/A,FALSE,"WTP";"WTP -2",#N/A,FALSE,"WTP";"Project",#N/A,FALSE,"PROJECT";"Summary -2",#N/A,FALSE,"SUMMARY"}</definedName>
    <definedName name="giam" localSheetId="0" hidden="1">{#N/A,#N/A,FALSE,"Aging Summary";#N/A,#N/A,FALSE,"Ratio Analysis";#N/A,#N/A,FALSE,"Test 120 Day Accts";#N/A,#N/A,FALSE,"Tickmarks"}</definedName>
    <definedName name="giam" hidden="1">{#N/A,#N/A,FALSE,"Aging Summary";#N/A,#N/A,FALSE,"Ratio Analysis";#N/A,#N/A,FALSE,"Test 120 Day Accts";#N/A,#N/A,FALSE,"Tickmarks"}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hh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iddenRows" hidden="1">#REF!</definedName>
    <definedName name="hjk" localSheetId="0" hidden="1">{"'Sheet1'!$L$16"}</definedName>
    <definedName name="hjk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B" localSheetId="0">#REF!</definedName>
    <definedName name="IB">#REF!</definedName>
    <definedName name="IK" localSheetId="0" hidden="1">{#N/A,#N/A,FALSE,"Aging Summary";#N/A,#N/A,FALSE,"Ratio Analysis";#N/A,#N/A,FALSE,"Test 120 Day Accts";#N/A,#N/A,FALSE,"Tickmarks"}</definedName>
    <definedName name="IK" hidden="1">{#N/A,#N/A,FALSE,"Aging Summary";#N/A,#N/A,FALSE,"Ratio Analysis";#N/A,#N/A,FALSE,"Test 120 Day Accts";#N/A,#N/A,FALSE,"Tickmarks"}</definedName>
    <definedName name="int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in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INTERNAL_INVOICE">[11]UN!#REF!</definedName>
    <definedName name="jh" localSheetId="0" hidden="1">{#N/A,#N/A,FALSE,"Aging Summary";#N/A,#N/A,FALSE,"Ratio Analysis";#N/A,#N/A,FALSE,"Test 120 Day Accts";#N/A,#N/A,FALSE,"Tickmarks"}</definedName>
    <definedName name="jh" hidden="1">{#N/A,#N/A,FALSE,"Aging Summary";#N/A,#N/A,FALSE,"Ratio Analysis";#N/A,#N/A,FALSE,"Test 120 Day Accts";#N/A,#N/A,FALSE,"Tickmarks"}</definedName>
    <definedName name="JIJIIIJ" localSheetId="0" hidden="1">{#N/A,#N/A,FALSE,"Aging Summary";#N/A,#N/A,FALSE,"Ratio Analysis";#N/A,#N/A,FALSE,"Test 120 Day Accts";#N/A,#N/A,FALSE,"Tickmarks"}</definedName>
    <definedName name="JIJIIIJ" hidden="1">{#N/A,#N/A,FALSE,"Aging Summary";#N/A,#N/A,FALSE,"Ratio Analysis";#N/A,#N/A,FALSE,"Test 120 Day Accts";#N/A,#N/A,FALSE,"Tickmarks"}</definedName>
    <definedName name="jjj" localSheetId="0" hidden="1">{#N/A,#N/A,FALSE,"Gesamt";#N/A,#N/A,FALSE,"Ree KG";#N/A,#N/A,FALSE,"Ree Inter";#N/A,#N/A,FALSE,"BTM";#N/A,#N/A,FALSE,"GmbH";#N/A,#N/A,FALSE,"Sonstige"}</definedName>
    <definedName name="jjj" hidden="1">{#N/A,#N/A,FALSE,"Gesamt";#N/A,#N/A,FALSE,"Ree KG";#N/A,#N/A,FALSE,"Ree Inter";#N/A,#N/A,FALSE,"BTM";#N/A,#N/A,FALSE,"GmbH";#N/A,#N/A,FALSE,"Sonstige"}</definedName>
    <definedName name="jjjj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jjjj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khkh" localSheetId="0" hidden="1">{"Offgrid",#N/A,FALSE,"OFFGRID";"Region",#N/A,FALSE,"REGION";"Offgrid -2",#N/A,FALSE,"OFFGRID";"WTP",#N/A,FALSE,"WTP";"WTP -2",#N/A,FALSE,"WTP";"Project",#N/A,FALSE,"PROJECT";"Summary -2",#N/A,FALSE,"SUMMARY"}</definedName>
    <definedName name="khkh" hidden="1">{"Offgrid",#N/A,FALSE,"OFFGRID";"Region",#N/A,FALSE,"REGION";"Offgrid -2",#N/A,FALSE,"OFFGRID";"WTP",#N/A,FALSE,"WTP";"WTP -2",#N/A,FALSE,"WTP";"Project",#N/A,FALSE,"PROJECT";"Summary -2",#N/A,FALSE,"SUMMARY"}</definedName>
    <definedName name="kjjj" localSheetId="0" hidden="1">{#N/A,#N/A,FALSE,"Chi tiÆt"}</definedName>
    <definedName name="kjjj" hidden="1">{#N/A,#N/A,FALSE,"Chi tiÆt"}</definedName>
    <definedName name="KKKKK">[12]UN!#REF!</definedName>
    <definedName name="lan" localSheetId="0" hidden="1">{#N/A,#N/A,TRUE,"BT M200 da 10x20"}</definedName>
    <definedName name="lan" hidden="1">{#N/A,#N/A,TRUE,"BT M200 da 10x20"}</definedName>
    <definedName name="M10." localSheetId="0" hidden="1">{"'Sheet1'!$L$16"}</definedName>
    <definedName name="M10." hidden="1">{"'Sheet1'!$L$16"}</definedName>
    <definedName name="MAHANG" localSheetId="0">#REF!</definedName>
    <definedName name="MAHANG">#REF!</definedName>
    <definedName name="MAVT">[13]Code!$A$7:$A$73</definedName>
    <definedName name="mis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mis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mm" localSheetId="0" hidden="1">{"'Sheet1'!$L$16"}</definedName>
    <definedName name="mm" hidden="1">{"'Sheet1'!$L$16"}</definedName>
    <definedName name="Nam" hidden="1">#N/A</definedName>
    <definedName name="NAVY" hidden="1">#REF!</definedName>
    <definedName name="NPP" hidden="1">#N/A</definedName>
    <definedName name="o" localSheetId="0" hidden="1">{#N/A,#N/A,FALSE,"Aging Summary";#N/A,#N/A,FALSE,"Ratio Analysis";#N/A,#N/A,FALSE,"Test 120 Day Accts";#N/A,#N/A,FALSE,"Tickmarks"}</definedName>
    <definedName name="o" hidden="1">{#N/A,#N/A,FALSE,"Aging Summary";#N/A,#N/A,FALSE,"Ratio Analysis";#N/A,#N/A,FALSE,"Test 120 Day Accts";#N/A,#N/A,FALSE,"Tickmarks"}</definedName>
    <definedName name="OrderTable" hidden="1">#REF!</definedName>
    <definedName name="payable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ayabl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L" localSheetId="0" hidden="1">{#N/A,#N/A,FALSE,"Aging Summary";#N/A,#N/A,FALSE,"Ratio Analysis";#N/A,#N/A,FALSE,"Test 120 Day Accts";#N/A,#N/A,FALSE,"Tickmarks"}</definedName>
    <definedName name="PL" hidden="1">{#N/A,#N/A,FALSE,"Aging Summary";#N/A,#N/A,FALSE,"Ratio Analysis";#N/A,#N/A,FALSE,"Test 120 Day Accts";#N/A,#N/A,FALSE,"Tickmarks"}</definedName>
    <definedName name="PRICE" localSheetId="0">#REF!</definedName>
    <definedName name="PRICE">#REF!</definedName>
    <definedName name="_xlnm.Print_Area" localSheetId="0">'BULK AFTER PP'!$A$1:$J$29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" hidden="1">#N/A</definedName>
    <definedName name="qq" localSheetId="0">#REF!</definedName>
    <definedName name="qq">#REF!</definedName>
    <definedName name="RCArea" localSheetId="0" hidden="1">#REF!</definedName>
    <definedName name="RCArea" hidden="1">#REF!</definedName>
    <definedName name="rrrrrr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ESEAM" hidden="1">#REF!</definedName>
    <definedName name="SIN.bank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IN.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pecialPrice" hidden="1">#REF!</definedName>
    <definedName name="ssssssss" localSheetId="0" hidden="1">{"'Sheet1'!$L$16"}</definedName>
    <definedName name="ssssssss" hidden="1">{"'Sheet1'!$L$16"}</definedName>
    <definedName name="style" localSheetId="0">#REF!</definedName>
    <definedName name="style">#REF!</definedName>
    <definedName name="sy" localSheetId="0" hidden="1">#REF!</definedName>
    <definedName name="sy" hidden="1">#REF!</definedName>
    <definedName name="T" localSheetId="0" hidden="1">#REF!</definedName>
    <definedName name="T" hidden="1">#REF!</definedName>
    <definedName name="tbl_ProdInfo" localSheetId="0" hidden="1">#REF!</definedName>
    <definedName name="tbl_ProdInfo" hidden="1">#REF!</definedName>
    <definedName name="TextRefCopyRangeCount" hidden="1">21</definedName>
    <definedName name="TI" hidden="1">#N/A</definedName>
    <definedName name="TOUT" localSheetId="0" hidden="1">{#N/A,#N/A,TRUE,"I_S";#N/A,#N/A,TRUE,"Valvert";#N/A,#N/A,TRUE,"B_S";#N/A,#N/A,TRUE,"F_F";#N/A,#N/A,TRUE,"12.00";#N/A,#N/A,TRUE,"12.20";#N/A,#N/A,TRUE,"12.30";#N/A,#N/A,TRUE,"14.00";#N/A,#N/A,TRUE,"14.10";#N/A,#N/A,TRUE,"15.00";#N/A,#N/A,TRUE,"15.10";#N/A,#N/A,TRUE,"20.00";#N/A,#N/A,TRUE,"20.10";#N/A,#N/A,TRUE,"20.70";#N/A,#N/A,TRUE,"20.80";#N/A,#N/A,TRUE,"22.10";#N/A,#N/A,TRUE,"22.15";#N/A,#N/A,TRUE,"23.30";#N/A,#N/A,TRUE,"27.10";#N/A,#N/A,TRUE,"30.00";#N/A,#N/A,TRUE,"30.10";#N/A,#N/A,TRUE,"31.00";#N/A,#N/A,TRUE,"31.10";#N/A,#N/A,TRUE,"33.00";#N/A,#N/A,TRUE,"34.00";#N/A,#N/A,TRUE,"34.10";#N/A,#N/A,TRUE,"34.20";#N/A,#N/A,TRUE,"34.25";#N/A,#N/A,TRUE,"37.10";#N/A,#N/A,TRUE,"38.00";#N/A,#N/A,TRUE,"TA-101&amp;2";#N/A,#N/A,TRUE,"TA-105";#N/A,#N/A,TRUE,"TA-111&amp;12";#N/A,#N/A,TRUE,"TA-115";#N/A,#N/A,TRUE,"Computer"}</definedName>
    <definedName name="TOUT" hidden="1">{#N/A,#N/A,TRUE,"I_S";#N/A,#N/A,TRUE,"Valvert";#N/A,#N/A,TRUE,"B_S";#N/A,#N/A,TRUE,"F_F";#N/A,#N/A,TRUE,"12.00";#N/A,#N/A,TRUE,"12.20";#N/A,#N/A,TRUE,"12.30";#N/A,#N/A,TRUE,"14.00";#N/A,#N/A,TRUE,"14.10";#N/A,#N/A,TRUE,"15.00";#N/A,#N/A,TRUE,"15.10";#N/A,#N/A,TRUE,"20.00";#N/A,#N/A,TRUE,"20.10";#N/A,#N/A,TRUE,"20.70";#N/A,#N/A,TRUE,"20.80";#N/A,#N/A,TRUE,"22.10";#N/A,#N/A,TRUE,"22.15";#N/A,#N/A,TRUE,"23.30";#N/A,#N/A,TRUE,"27.10";#N/A,#N/A,TRUE,"30.00";#N/A,#N/A,TRUE,"30.10";#N/A,#N/A,TRUE,"31.00";#N/A,#N/A,TRUE,"31.10";#N/A,#N/A,TRUE,"33.00";#N/A,#N/A,TRUE,"34.00";#N/A,#N/A,TRUE,"34.10";#N/A,#N/A,TRUE,"34.20";#N/A,#N/A,TRUE,"34.25";#N/A,#N/A,TRUE,"37.10";#N/A,#N/A,TRUE,"38.00";#N/A,#N/A,TRUE,"TA-101&amp;2";#N/A,#N/A,TRUE,"TA-105";#N/A,#N/A,TRUE,"TA-111&amp;12";#N/A,#N/A,TRUE,"TA-115";#N/A,#N/A,TRUE,"Computer"}</definedName>
    <definedName name="TRANG" localSheetId="0" hidden="1">{"'Sheet1'!$L$16"}</definedName>
    <definedName name="TRANG" hidden="1">{"'Sheet1'!$L$16"}</definedName>
    <definedName name="ttteerw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ttee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U" localSheetId="0" hidden="1">{#N/A,#N/A,FALSE,"Aging Summary";#N/A,#N/A,FALSE,"Ratio Analysis";#N/A,#N/A,FALSE,"Test 120 Day Accts";#N/A,#N/A,FALSE,"Tickmarks"}</definedName>
    <definedName name="TU" hidden="1">{#N/A,#N/A,FALSE,"Aging Summary";#N/A,#N/A,FALSE,"Ratio Analysis";#N/A,#N/A,FALSE,"Test 120 Day Accts";#N/A,#N/A,FALSE,"Tickmarks"}</definedName>
    <definedName name="U" hidden="1">#REF!</definedName>
    <definedName name="UH" localSheetId="0" hidden="1">{#N/A,#N/A,FALSE,"Aging Summary";#N/A,#N/A,FALSE,"Ratio Analysis";#N/A,#N/A,FALSE,"Test 120 Day Accts";#N/A,#N/A,FALSE,"Tickmarks"}</definedName>
    <definedName name="UH" hidden="1">{#N/A,#N/A,FALSE,"Aging Summary";#N/A,#N/A,FALSE,"Ratio Analysis";#N/A,#N/A,FALSE,"Test 120 Day Accts";#N/A,#N/A,FALSE,"Tickmarks"}</definedName>
    <definedName name="WAFORD" localSheetId="0">#REF!</definedName>
    <definedName name="WAFORD">#REF!</definedName>
    <definedName name="WP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P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OCAO." localSheetId="0" hidden="1">{#N/A,#N/A,FALSE,"sum";#N/A,#N/A,FALSE,"MARTV";#N/A,#N/A,FALSE,"APRTV"}</definedName>
    <definedName name="wrn.BAOCAO." hidden="1">{#N/A,#N/A,FALSE,"sum";#N/A,#N/A,FALSE,"MARTV";#N/A,#N/A,FALSE,"APRTV"}</definedName>
    <definedName name="wrn.chi._.tiÆt." localSheetId="0" hidden="1">{#N/A,#N/A,FALSE,"Chi tiÆt"}</definedName>
    <definedName name="wrn.chi._.tiÆt." hidden="1">{#N/A,#N/A,FALSE,"Chi tiÆt"}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otal.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tal.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ut." localSheetId="0" hidden="1">{#N/A,#N/A,FALSE,"I_S";#N/A,#N/A,FALSE,"B_S";#N/A,#N/A,FALSE,"F_F"}</definedName>
    <definedName name="wrn.tout." hidden="1">{#N/A,#N/A,FALSE,"I_S";#N/A,#N/A,FALSE,"B_S";#N/A,#N/A,FALSE,"F_F"}</definedName>
    <definedName name="wrn.vd." localSheetId="0" hidden="1">{#N/A,#N/A,TRUE,"BT M200 da 10x20"}</definedName>
    <definedName name="wrn.vd." hidden="1">{#N/A,#N/A,TRUE,"BT M200 da 10x20"}</definedName>
    <definedName name="wrn.Working._.Capital." localSheetId="0" hidden="1">{#N/A,#N/A,FALSE,"Gesamt";#N/A,#N/A,FALSE,"Ree KG";#N/A,#N/A,FALSE,"Ree Inter";#N/A,#N/A,FALSE,"BTM";#N/A,#N/A,FALSE,"GmbH";#N/A,#N/A,FALSE,"Sonstige"}</definedName>
    <definedName name="wrn.Working._.Capital." hidden="1">{#N/A,#N/A,FALSE,"Gesamt";#N/A,#N/A,FALSE,"Ree KG";#N/A,#N/A,FALSE,"Ree Inter";#N/A,#N/A,FALSE,"BTM";#N/A,#N/A,FALSE,"GmbH";#N/A,#N/A,FALSE,"Sonstige"}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rrwrw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rw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" localSheetId="0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ls" localSheetId="0" hidden="1">{"'Sheet1'!$L$16"}</definedName>
    <definedName name="xls" hidden="1">{"'Sheet1'!$L$16"}</definedName>
    <definedName name="xx" localSheetId="0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xxxxxxx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xxxxxxx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localSheetId="0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J27" i="1" s="1"/>
  <c r="G27" i="1"/>
  <c r="F27" i="1"/>
  <c r="I26" i="1"/>
  <c r="J26" i="1" s="1"/>
  <c r="G26" i="1"/>
  <c r="F26" i="1" s="1"/>
  <c r="I25" i="1"/>
  <c r="J25" i="1" s="1"/>
  <c r="G25" i="1"/>
  <c r="F25" i="1" s="1"/>
  <c r="I24" i="1"/>
  <c r="J24" i="1" s="1"/>
  <c r="G24" i="1"/>
  <c r="F24" i="1" s="1"/>
  <c r="I23" i="1"/>
  <c r="J23" i="1" s="1"/>
  <c r="G23" i="1"/>
  <c r="F23" i="1" s="1"/>
  <c r="I22" i="1"/>
  <c r="J22" i="1" s="1"/>
  <c r="G22" i="1"/>
  <c r="F22" i="1"/>
  <c r="I21" i="1"/>
  <c r="J21" i="1" s="1"/>
  <c r="G21" i="1"/>
  <c r="F21" i="1" s="1"/>
  <c r="I20" i="1"/>
  <c r="J20" i="1" s="1"/>
  <c r="G20" i="1"/>
  <c r="F20" i="1" s="1"/>
  <c r="J19" i="1"/>
  <c r="I19" i="1"/>
  <c r="G19" i="1"/>
  <c r="F19" i="1"/>
  <c r="I17" i="1"/>
  <c r="J17" i="1" s="1"/>
  <c r="G17" i="1"/>
  <c r="F17" i="1"/>
  <c r="I15" i="1"/>
  <c r="J15" i="1" s="1"/>
  <c r="G15" i="1"/>
  <c r="F15" i="1"/>
  <c r="J14" i="1"/>
  <c r="I14" i="1"/>
  <c r="G14" i="1"/>
  <c r="F14" i="1" s="1"/>
  <c r="I13" i="1"/>
  <c r="J13" i="1" s="1"/>
  <c r="G13" i="1"/>
  <c r="F13" i="1" s="1"/>
  <c r="I12" i="1"/>
  <c r="J12" i="1" s="1"/>
  <c r="G12" i="1"/>
  <c r="F12" i="1" s="1"/>
  <c r="I11" i="1"/>
  <c r="J11" i="1" s="1"/>
  <c r="G11" i="1"/>
  <c r="F11" i="1" s="1"/>
  <c r="I10" i="1"/>
  <c r="J10" i="1" s="1"/>
  <c r="G10" i="1"/>
  <c r="F10" i="1"/>
  <c r="I9" i="1"/>
  <c r="J9" i="1" s="1"/>
  <c r="G9" i="1"/>
  <c r="F9" i="1"/>
  <c r="G5" i="1"/>
  <c r="B5" i="1"/>
  <c r="J4" i="1"/>
  <c r="G4" i="1"/>
  <c r="B4" i="1"/>
  <c r="J3" i="1"/>
  <c r="F3" i="1"/>
  <c r="B3" i="1"/>
</calcChain>
</file>

<file path=xl/sharedStrings.xml><?xml version="1.0" encoding="utf-8"?>
<sst xmlns="http://schemas.openxmlformats.org/spreadsheetml/2006/main" count="84" uniqueCount="74">
  <si>
    <t>Herschel Supply Co.</t>
  </si>
  <si>
    <t>Style Name:</t>
  </si>
  <si>
    <t>Last Updated:</t>
  </si>
  <si>
    <t>Style Number:</t>
  </si>
  <si>
    <t>Category:</t>
  </si>
  <si>
    <t>Status:</t>
  </si>
  <si>
    <t>Season:</t>
  </si>
  <si>
    <t>Developer:</t>
  </si>
  <si>
    <t>Stage:</t>
  </si>
  <si>
    <t>Final</t>
  </si>
  <si>
    <t>Full Graded Measurements</t>
  </si>
  <si>
    <t>NO</t>
  </si>
  <si>
    <t>POM</t>
  </si>
  <si>
    <t>Tol +/-</t>
  </si>
  <si>
    <t>Grading</t>
  </si>
  <si>
    <t>2Y</t>
  </si>
  <si>
    <t>4Y</t>
  </si>
  <si>
    <t>6Y</t>
  </si>
  <si>
    <t>8Y</t>
  </si>
  <si>
    <t>10Y</t>
  </si>
  <si>
    <t>Remark</t>
  </si>
  <si>
    <t>FRONT HPS LENGTH FROM HPS</t>
  </si>
  <si>
    <t>DÀI TRƯỚC TỪ ĐỈNH VAI</t>
  </si>
  <si>
    <t>1/2</t>
  </si>
  <si>
    <t>NECK BAND WIDTH SEAM TO EDGE</t>
  </si>
  <si>
    <t>TO BẢN CỔ</t>
  </si>
  <si>
    <t xml:space="preserve">1/8 </t>
  </si>
  <si>
    <t>NECK WIDTH @ HPS SEAM TO SEAM</t>
  </si>
  <si>
    <t>RỘNG CỔ</t>
  </si>
  <si>
    <t>1/4</t>
  </si>
  <si>
    <t>BACK NECK DROP (HPS TO C.B. NECK SEAM)</t>
  </si>
  <si>
    <t>HẠ CỔ SAU</t>
  </si>
  <si>
    <t>FRONT NECK DROP (HPS TO C.F. NECK SEAM)</t>
  </si>
  <si>
    <t>HẠ CỔ TRƯỚC</t>
  </si>
  <si>
    <t xml:space="preserve">1/4 </t>
  </si>
  <si>
    <t>ACROSS SHOULDER (ACROSS BACK SHOULDER SEAM TO SEAM)</t>
  </si>
  <si>
    <t>NGANG VAI</t>
  </si>
  <si>
    <t>ACROSS FRONT - 5" DOWN FROM HPS</t>
  </si>
  <si>
    <t>NGANG TRƯỚC DƯỚI ĐỈNH VAI 4" CHO SIZE 2+4, TỪ ĐỈNH VAI XUỐNG 5" CHO CÁC SIZE CÒN LẠI</t>
  </si>
  <si>
    <t>X-front position from HPS</t>
  </si>
  <si>
    <t>ĐỊNH VỊ ĐIỂM NGANG NGỰC TRƯỚC</t>
  </si>
  <si>
    <t>ACROSS BACK - 5" DOWN FROM HPS</t>
  </si>
  <si>
    <t>NGANG SAU DƯỚI ĐỈNH VAI 4" CHO SIZE 2+4, TỪ ĐỈNH VAI XUỐNG 5" CHO CÁC SIZE CÒN LẠI</t>
  </si>
  <si>
    <t>X-bk position from HPS</t>
  </si>
  <si>
    <t>ĐỊNH VỊ ĐIỂM NGANG NGỰC SAU</t>
  </si>
  <si>
    <t>CHEST WIDTH (1" DOWN FROM UNDERARM)</t>
  </si>
  <si>
    <t>RỘNG NGỰC DƯỚI NÁCH 1"</t>
  </si>
  <si>
    <t>BOTTOM OPENING (ACROSS BOTTOM EDGE TO EDGE)</t>
  </si>
  <si>
    <t>NGANG LAI</t>
  </si>
  <si>
    <t>SHOULDER SEAM FORWARD FROM FLAT SHOULDER FALL EDGE TO SHOULDER SEAM</t>
  </si>
  <si>
    <t>CHỒM VAI</t>
  </si>
  <si>
    <t>SHOULDER SLOPE SHOULDER DROP FROM HPS DOWN TO SHOULDER/ARMHOLE POINT</t>
  </si>
  <si>
    <t>XUÔI VAI</t>
  </si>
  <si>
    <t>ARMHOLE STRAIGHT (SHOULDER SEAM TO ARMHOLE SEAM STRAIGHT)</t>
  </si>
  <si>
    <t>NÁCH ĐO THẲNG</t>
  </si>
  <si>
    <t>SLEEVE OVERARM LENGTH SHOULDER SEAM TO CUFF EDGE</t>
  </si>
  <si>
    <t>DÀI TAY</t>
  </si>
  <si>
    <t>5 1/4</t>
  </si>
  <si>
    <t>BICEP DOWN 1" FROM ARMPIT ACROSS</t>
  </si>
  <si>
    <t>BẮP TAY DƯỚI NÁCH 1"</t>
  </si>
  <si>
    <t>SLEEVE OPENING RELAXED - EDGE TO EDGE</t>
  </si>
  <si>
    <t>CỬA TAY ĐO ÊM</t>
  </si>
  <si>
    <t>HEM HEIGHT HIGHEST STITCH LINE TO BOTTOM EDGE</t>
  </si>
  <si>
    <t>CAO BO LAI TẠ ĐIỂM CAO NHẤT</t>
  </si>
  <si>
    <t>1/8</t>
  </si>
  <si>
    <t>AW placement from NK seam</t>
  </si>
  <si>
    <t>ĐỊNH VỊ HÌNH IN TỪ CỔ XUỐNG</t>
  </si>
  <si>
    <t>Approval Status:</t>
  </si>
  <si>
    <t>LƯU Ý: TRẢ REQUEST TRÊN ERP FOLLOW THEO SIZE TYPE Ở HÀNG NÀY</t>
  </si>
  <si>
    <t>XS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</si>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</sst>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?/4"/>
    <numFmt numFmtId="165" formatCode="#\ ?/8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52937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0" xfId="1"/>
    <xf numFmtId="0" fontId="2" fillId="0" borderId="4" xfId="1" applyBorder="1"/>
    <xf numFmtId="14" fontId="2" fillId="0" borderId="5" xfId="1" applyNumberFormat="1" applyBorder="1" applyAlignment="1">
      <alignment horizontal="left"/>
    </xf>
    <xf numFmtId="14" fontId="2" fillId="0" borderId="6" xfId="1" applyNumberFormat="1" applyBorder="1" applyAlignment="1">
      <alignment horizontal="left"/>
    </xf>
    <xf numFmtId="0" fontId="2" fillId="0" borderId="7" xfId="1" applyBorder="1"/>
    <xf numFmtId="0" fontId="2" fillId="0" borderId="8" xfId="1" applyBorder="1"/>
    <xf numFmtId="0" fontId="2" fillId="0" borderId="9" xfId="1" applyBorder="1"/>
    <xf numFmtId="0" fontId="2" fillId="0" borderId="10" xfId="1" applyBorder="1"/>
    <xf numFmtId="0" fontId="2" fillId="2" borderId="11" xfId="1" applyFill="1" applyBorder="1" applyAlignment="1">
      <alignment horizontal="center"/>
    </xf>
    <xf numFmtId="0" fontId="2" fillId="2" borderId="12" xfId="1" applyFill="1" applyBorder="1" applyAlignment="1">
      <alignment horizontal="center"/>
    </xf>
    <xf numFmtId="0" fontId="2" fillId="2" borderId="13" xfId="1" applyFill="1" applyBorder="1" applyAlignment="1">
      <alignment horizontal="center"/>
    </xf>
    <xf numFmtId="0" fontId="3" fillId="3" borderId="14" xfId="1" applyFont="1" applyFill="1" applyBorder="1" applyAlignment="1">
      <alignment horizontal="center"/>
    </xf>
    <xf numFmtId="0" fontId="3" fillId="3" borderId="14" xfId="1" applyFont="1" applyFill="1" applyBorder="1" applyAlignment="1">
      <alignment horizontal="center" vertical="center"/>
    </xf>
    <xf numFmtId="0" fontId="2" fillId="3" borderId="15" xfId="1" applyFill="1" applyBorder="1"/>
    <xf numFmtId="0" fontId="3" fillId="4" borderId="14" xfId="1" applyFont="1" applyFill="1" applyBorder="1"/>
    <xf numFmtId="0" fontId="4" fillId="4" borderId="14" xfId="1" applyFont="1" applyFill="1" applyBorder="1" applyAlignment="1">
      <alignment vertical="center" wrapText="1"/>
    </xf>
    <xf numFmtId="0" fontId="3" fillId="0" borderId="14" xfId="1" quotePrefix="1" applyFont="1" applyBorder="1" applyAlignment="1">
      <alignment vertical="center" wrapText="1"/>
    </xf>
    <xf numFmtId="12" fontId="5" fillId="4" borderId="14" xfId="1" quotePrefix="1" applyNumberFormat="1" applyFont="1" applyFill="1" applyBorder="1" applyAlignment="1">
      <alignment horizontal="center" vertical="center" wrapText="1"/>
    </xf>
    <xf numFmtId="12" fontId="5" fillId="5" borderId="14" xfId="1" quotePrefix="1" applyNumberFormat="1" applyFont="1" applyFill="1" applyBorder="1" applyAlignment="1">
      <alignment horizontal="center" vertical="center" wrapText="1"/>
    </xf>
    <xf numFmtId="12" fontId="4" fillId="4" borderId="14" xfId="1" quotePrefix="1" applyNumberFormat="1" applyFont="1" applyFill="1" applyBorder="1" applyAlignment="1">
      <alignment horizontal="center" vertical="center" wrapText="1"/>
    </xf>
    <xf numFmtId="164" fontId="4" fillId="5" borderId="14" xfId="1" quotePrefix="1" applyNumberFormat="1" applyFont="1" applyFill="1" applyBorder="1" applyAlignment="1">
      <alignment horizontal="center" vertical="center" wrapText="1"/>
    </xf>
    <xf numFmtId="12" fontId="4" fillId="5" borderId="14" xfId="1" quotePrefix="1" applyNumberFormat="1" applyFont="1" applyFill="1" applyBorder="1" applyAlignment="1">
      <alignment horizontal="center" vertical="center" wrapText="1"/>
    </xf>
    <xf numFmtId="12" fontId="3" fillId="0" borderId="14" xfId="1" quotePrefix="1" applyNumberFormat="1" applyFont="1" applyBorder="1" applyAlignment="1">
      <alignment vertical="center" wrapText="1"/>
    </xf>
    <xf numFmtId="12" fontId="5" fillId="6" borderId="14" xfId="1" quotePrefix="1" applyNumberFormat="1" applyFont="1" applyFill="1" applyBorder="1" applyAlignment="1">
      <alignment horizontal="center" vertical="center" wrapText="1"/>
    </xf>
    <xf numFmtId="0" fontId="3" fillId="6" borderId="14" xfId="1" applyFont="1" applyFill="1" applyBorder="1"/>
    <xf numFmtId="0" fontId="4" fillId="6" borderId="14" xfId="1" applyFont="1" applyFill="1" applyBorder="1" applyAlignment="1">
      <alignment vertical="center" wrapText="1"/>
    </xf>
    <xf numFmtId="0" fontId="3" fillId="6" borderId="14" xfId="1" quotePrefix="1" applyFont="1" applyFill="1" applyBorder="1" applyAlignment="1">
      <alignment vertical="center" wrapText="1"/>
    </xf>
    <xf numFmtId="0" fontId="4" fillId="0" borderId="14" xfId="1" applyFont="1" applyBorder="1" applyAlignment="1">
      <alignment vertical="center" wrapText="1"/>
    </xf>
    <xf numFmtId="12" fontId="5" fillId="0" borderId="14" xfId="1" quotePrefix="1" applyNumberFormat="1" applyFont="1" applyBorder="1" applyAlignment="1">
      <alignment horizontal="left" vertical="center" wrapText="1"/>
    </xf>
    <xf numFmtId="165" fontId="4" fillId="5" borderId="14" xfId="1" quotePrefix="1" applyNumberFormat="1" applyFont="1" applyFill="1" applyBorder="1" applyAlignment="1">
      <alignment horizontal="center" vertical="center" wrapText="1"/>
    </xf>
    <xf numFmtId="0" fontId="4" fillId="5" borderId="14" xfId="1" quotePrefix="1" applyFont="1" applyFill="1" applyBorder="1" applyAlignment="1">
      <alignment horizontal="center" vertical="center" wrapText="1"/>
    </xf>
    <xf numFmtId="0" fontId="4" fillId="4" borderId="14" xfId="1" quotePrefix="1" applyFont="1" applyFill="1" applyBorder="1" applyAlignment="1">
      <alignment vertical="center" wrapText="1"/>
    </xf>
    <xf numFmtId="0" fontId="1" fillId="6" borderId="4" xfId="1" applyFont="1" applyFill="1" applyBorder="1"/>
    <xf numFmtId="0" fontId="4" fillId="6" borderId="16" xfId="1" applyFont="1" applyFill="1" applyBorder="1" applyAlignment="1">
      <alignment vertical="center" wrapText="1"/>
    </xf>
    <xf numFmtId="0" fontId="2" fillId="6" borderId="0" xfId="1" applyFill="1"/>
    <xf numFmtId="12" fontId="2" fillId="6" borderId="0" xfId="1" applyNumberFormat="1" applyFill="1"/>
    <xf numFmtId="0" fontId="1" fillId="0" borderId="4" xfId="1" applyFont="1" applyBorder="1"/>
    <xf numFmtId="0" fontId="1" fillId="0" borderId="8" xfId="1" applyFont="1" applyBorder="1"/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</cellXfs>
  <cellStyles count="2">
    <cellStyle name="Normal" xfId="0" builtinId="0"/>
    <cellStyle name="Normal 7 2" xfId="1" xr:uid="{D2F81C8A-75ED-4A22-BEB8-D72465BC3C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HERSCHEL/3-SS25/1-SAMPLE/2-STYLE-FILE/COMMENT/KID%20-%20PHOTOSHOOT%20COMMENT/HSC_Kids_Tee_SS_2024_0910.xlsx" TargetMode="External"/><Relationship Id="rId1" Type="http://schemas.openxmlformats.org/officeDocument/2006/relationships/externalLinkPath" Target="https://unavailablevn.sharepoint.com/sites/COMMERCIAL/Shared%20Documents/General/2-CUSTOMER-FOLDER/HERSCHEL/3-SS25/1-SAMPLE/2-STYLE-FILE/COMMENT/KID%20-%20PHOTOSHOOT%20COMMENT/HSC_Kids_Tee_SS_2024_09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Documents%20and%20Settings/ThuTo/Desktop/Unavailable/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MAI/BCThue/Nam%202009/Tu%20van%20ke%20toan/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MAI/BCThue/Nam%202009/Tu%20van%20ke%20toan/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C/MAI/BCThue/Nam%202009/Tu%20van%20ke%20toan/Monthly%20report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Cuc-thu/d/MINHHUNG/Truyentai/Phong-A-TPHCM/LUUTAM/VBAO/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@/Cuc-thu/d/MINHHUNG/Truyentai/Phong-A-TPHCM/LUUTAM/VBAO/BookJHFGJGXBGCCNCVCCVVCVCC2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2-PRODUCTION/2-STYLE-FILE/CUTTING%20DOCKET/PRODUCTION/25S2/MAINLINE/KID/H06-TS04K-CANADA%20TOURIST%20TEE%20KIDS%2028.11.XLSX" TargetMode="External"/><Relationship Id="rId2" Type="http://schemas.microsoft.com/office/2019/04/relationships/externalLinkLongPath" Target="https://unavailablevn.sharepoint.com/sites/COMMERCIAL/Shared%20Documents/General/2-CUSTOMER-FOLDER/HERSCHEL/3-SS25/2-PRODUCTION/2-STYLE-FILE/CUTTING%20DOCKET/PRODUCTION/25S2/MAINLINE/KID/H06-TS04K-CANADA%20TOURIST%20TEE%20KIDS%2028.11.XLSX?F08AFE3F" TargetMode="External"/><Relationship Id="rId1" Type="http://schemas.openxmlformats.org/officeDocument/2006/relationships/externalLinkPath" Target="file:///\\F08AFE3F\H06-TS04K-CANADA%20TOURIST%20TEE%20KIDS%2028.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availablevn.sharepoint.com/SERVER/Merchandising/TRIMS%20&amp;%20FABRIC%20LIST/ATREEBUTES/PRODUCTION/AW11/TRIM/PRINTING/COSTING%20FOR%20MER/MUNSTER/MUNSTER%20FALL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BOM"/>
      <sheetName val="Size Set"/>
      <sheetName val="Size Set 2"/>
      <sheetName val="PPS"/>
      <sheetName val="POM"/>
    </sheetNames>
    <sheetDataSet>
      <sheetData sheetId="0">
        <row r="3">
          <cell r="B3" t="str">
            <v>Tourist Tee Kids</v>
          </cell>
          <cell r="E3" t="str">
            <v>Base Size</v>
          </cell>
          <cell r="I3">
            <v>45545</v>
          </cell>
        </row>
        <row r="4">
          <cell r="B4" t="str">
            <v>50644/50645/50646</v>
          </cell>
          <cell r="F4" t="str">
            <v>Kids Apparel</v>
          </cell>
          <cell r="I4" t="str">
            <v>New</v>
          </cell>
        </row>
        <row r="5">
          <cell r="B5" t="str">
            <v>2024 S4</v>
          </cell>
          <cell r="F5" t="str">
            <v>BJ Kang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 (28.11)"/>
      <sheetName val="1. CUTTING DOCKET"/>
      <sheetName val="2. TRIM CARD"/>
      <sheetName val="BULK AFTER PP"/>
      <sheetName val="BARCODE STICKER"/>
      <sheetName val="BULK GRADE"/>
      <sheetName val="MER.QT-04.BM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C6E8-1192-4592-96C5-C7F8D5943F35}">
  <sheetPr>
    <pageSetUpPr fitToPage="1"/>
  </sheetPr>
  <dimension ref="A1:K33"/>
  <sheetViews>
    <sheetView tabSelected="1" view="pageBreakPreview" topLeftCell="A4" zoomScale="60" zoomScaleNormal="90" workbookViewId="0">
      <selection activeCell="C15" sqref="C15"/>
    </sheetView>
  </sheetViews>
  <sheetFormatPr defaultColWidth="12.26953125" defaultRowHeight="16" x14ac:dyDescent="0.4"/>
  <cols>
    <col min="1" max="1" width="12.26953125" style="4"/>
    <col min="2" max="2" width="36.7265625" style="4" customWidth="1"/>
    <col min="3" max="3" width="38.453125" style="4" customWidth="1"/>
    <col min="4" max="10" width="12.26953125" style="4"/>
    <col min="11" max="11" width="26" style="4" customWidth="1"/>
    <col min="12" max="16384" width="12.26953125" style="4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4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4">
      <c r="A3" s="5" t="s">
        <v>1</v>
      </c>
      <c r="B3" s="4" t="str">
        <f>[1]Summary!B3</f>
        <v>Tourist Tee Kids</v>
      </c>
      <c r="F3" s="4" t="str">
        <f>[1]Summary!E3</f>
        <v>Base Size</v>
      </c>
      <c r="I3" s="4" t="s">
        <v>2</v>
      </c>
      <c r="J3" s="6">
        <f>[1]Summary!I3</f>
        <v>45545</v>
      </c>
      <c r="K3" s="7"/>
    </row>
    <row r="4" spans="1:11" x14ac:dyDescent="0.4">
      <c r="A4" s="5" t="s">
        <v>3</v>
      </c>
      <c r="B4" s="4" t="str">
        <f>[1]Summary!B4</f>
        <v>50644/50645/50646</v>
      </c>
      <c r="F4" s="4" t="s">
        <v>4</v>
      </c>
      <c r="G4" s="4" t="str">
        <f>[1]Summary!F4</f>
        <v>Kids Apparel</v>
      </c>
      <c r="I4" s="4" t="s">
        <v>5</v>
      </c>
      <c r="J4" s="4" t="str">
        <f>[1]Summary!I4</f>
        <v>New</v>
      </c>
      <c r="K4" s="8"/>
    </row>
    <row r="5" spans="1:11" x14ac:dyDescent="0.4">
      <c r="A5" s="9" t="s">
        <v>6</v>
      </c>
      <c r="B5" s="10" t="str">
        <f>[1]Summary!B5</f>
        <v>2024 S4</v>
      </c>
      <c r="C5" s="10"/>
      <c r="D5" s="10"/>
      <c r="E5" s="10"/>
      <c r="F5" s="10" t="s">
        <v>7</v>
      </c>
      <c r="G5" s="10" t="str">
        <f>[1]Summary!F5</f>
        <v>BJ Kang</v>
      </c>
      <c r="H5" s="10"/>
      <c r="I5" s="10" t="s">
        <v>8</v>
      </c>
      <c r="J5" s="10" t="s">
        <v>9</v>
      </c>
      <c r="K5" s="11"/>
    </row>
    <row r="6" spans="1:11" ht="16.5" thickBot="1" x14ac:dyDescent="0.45">
      <c r="A6" s="12" t="s">
        <v>10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ht="16.5" thickBot="1" x14ac:dyDescent="0.45">
      <c r="A7" s="15" t="s">
        <v>11</v>
      </c>
      <c r="B7" s="15" t="s">
        <v>12</v>
      </c>
      <c r="C7" s="15"/>
      <c r="D7" s="15" t="s">
        <v>13</v>
      </c>
      <c r="E7" s="15" t="s">
        <v>14</v>
      </c>
      <c r="F7" s="16" t="s">
        <v>15</v>
      </c>
      <c r="G7" s="16" t="s">
        <v>16</v>
      </c>
      <c r="H7" s="16" t="s">
        <v>17</v>
      </c>
      <c r="I7" s="16" t="s">
        <v>18</v>
      </c>
      <c r="J7" s="16" t="s">
        <v>19</v>
      </c>
      <c r="K7" s="17" t="s">
        <v>20</v>
      </c>
    </row>
    <row r="8" spans="1:11" ht="35" customHeight="1" x14ac:dyDescent="0.4">
      <c r="A8" s="42" t="s">
        <v>68</v>
      </c>
      <c r="B8" s="43"/>
      <c r="C8" s="43"/>
      <c r="D8" s="43"/>
      <c r="E8" s="44"/>
      <c r="F8" s="45" t="s">
        <v>69</v>
      </c>
      <c r="G8" s="45" t="s">
        <v>70</v>
      </c>
      <c r="H8" s="45" t="s">
        <v>71</v>
      </c>
      <c r="I8" s="45" t="s">
        <v>72</v>
      </c>
      <c r="J8" s="45" t="s">
        <v>73</v>
      </c>
      <c r="K8" s="17" t="s">
        <v>20</v>
      </c>
    </row>
    <row r="9" spans="1:11" x14ac:dyDescent="0.4">
      <c r="A9" s="18">
        <v>1</v>
      </c>
      <c r="B9" s="19" t="s">
        <v>21</v>
      </c>
      <c r="C9" s="19" t="s">
        <v>22</v>
      </c>
      <c r="D9" s="20" t="s">
        <v>23</v>
      </c>
      <c r="E9" s="20"/>
      <c r="F9" s="21">
        <f>G9-3</f>
        <v>14.5</v>
      </c>
      <c r="G9" s="21">
        <f>H9-2.5</f>
        <v>17.5</v>
      </c>
      <c r="H9" s="22">
        <v>20</v>
      </c>
      <c r="I9" s="21">
        <f>H9+1</f>
        <v>21</v>
      </c>
      <c r="J9" s="21">
        <f>I9+1</f>
        <v>22</v>
      </c>
      <c r="K9" s="8"/>
    </row>
    <row r="10" spans="1:11" x14ac:dyDescent="0.4">
      <c r="A10" s="18">
        <v>2</v>
      </c>
      <c r="B10" s="19" t="s">
        <v>24</v>
      </c>
      <c r="C10" s="19" t="s">
        <v>25</v>
      </c>
      <c r="D10" s="20" t="s">
        <v>26</v>
      </c>
      <c r="E10" s="20"/>
      <c r="F10" s="23">
        <f>G10-Q10</f>
        <v>0.625</v>
      </c>
      <c r="G10" s="23">
        <f>H10-1/8</f>
        <v>0.625</v>
      </c>
      <c r="H10" s="24">
        <v>0.75</v>
      </c>
      <c r="I10" s="23">
        <f>H10+T10</f>
        <v>0.75</v>
      </c>
      <c r="J10" s="23">
        <f>I10+T10</f>
        <v>0.75</v>
      </c>
      <c r="K10" s="8"/>
    </row>
    <row r="11" spans="1:11" x14ac:dyDescent="0.4">
      <c r="A11" s="18">
        <v>3</v>
      </c>
      <c r="B11" s="19" t="s">
        <v>27</v>
      </c>
      <c r="C11" s="19" t="s">
        <v>28</v>
      </c>
      <c r="D11" s="20" t="s">
        <v>29</v>
      </c>
      <c r="E11" s="20"/>
      <c r="F11" s="23">
        <f>G11-1/4</f>
        <v>5.75</v>
      </c>
      <c r="G11" s="23">
        <f>H11-1/4</f>
        <v>6</v>
      </c>
      <c r="H11" s="25">
        <v>6.25</v>
      </c>
      <c r="I11" s="23">
        <f>H11+1/2</f>
        <v>6.75</v>
      </c>
      <c r="J11" s="23">
        <f>I11+1/2</f>
        <v>7.25</v>
      </c>
      <c r="K11" s="8"/>
    </row>
    <row r="12" spans="1:11" x14ac:dyDescent="0.4">
      <c r="A12" s="18">
        <v>4</v>
      </c>
      <c r="B12" s="19" t="s">
        <v>30</v>
      </c>
      <c r="C12" s="19" t="s">
        <v>31</v>
      </c>
      <c r="D12" s="20" t="s">
        <v>26</v>
      </c>
      <c r="E12" s="20"/>
      <c r="F12" s="23">
        <f>G12-Q12</f>
        <v>1.25</v>
      </c>
      <c r="G12" s="23">
        <f>H12-1/8</f>
        <v>1.25</v>
      </c>
      <c r="H12" s="25">
        <v>1.375</v>
      </c>
      <c r="I12" s="23">
        <f>H12+T12</f>
        <v>1.375</v>
      </c>
      <c r="J12" s="23">
        <f>I12+T12</f>
        <v>1.375</v>
      </c>
      <c r="K12" s="8"/>
    </row>
    <row r="13" spans="1:11" x14ac:dyDescent="0.4">
      <c r="A13" s="18">
        <v>5</v>
      </c>
      <c r="B13" s="19" t="s">
        <v>32</v>
      </c>
      <c r="C13" s="19" t="s">
        <v>33</v>
      </c>
      <c r="D13" s="20" t="s">
        <v>34</v>
      </c>
      <c r="E13" s="26">
        <v>0.25</v>
      </c>
      <c r="F13" s="23">
        <f>G13-1/4</f>
        <v>2.875</v>
      </c>
      <c r="G13" s="23">
        <f>H13-1/4</f>
        <v>3.125</v>
      </c>
      <c r="H13" s="25">
        <v>3.375</v>
      </c>
      <c r="I13" s="23">
        <f>H13+1/4</f>
        <v>3.625</v>
      </c>
      <c r="J13" s="27">
        <f>I13+E13</f>
        <v>3.875</v>
      </c>
      <c r="K13" s="8"/>
    </row>
    <row r="14" spans="1:11" ht="26" x14ac:dyDescent="0.4">
      <c r="A14" s="18">
        <v>6</v>
      </c>
      <c r="B14" s="19" t="s">
        <v>35</v>
      </c>
      <c r="C14" s="19" t="s">
        <v>36</v>
      </c>
      <c r="D14" s="20" t="s">
        <v>23</v>
      </c>
      <c r="E14" s="26"/>
      <c r="F14" s="21">
        <f>G14-2</f>
        <v>10.75</v>
      </c>
      <c r="G14" s="21">
        <f t="shared" ref="G14:G17" si="0">H14-1.5</f>
        <v>12.75</v>
      </c>
      <c r="H14" s="22">
        <v>14.25</v>
      </c>
      <c r="I14" s="21">
        <f t="shared" ref="I14:J17" si="1">H14+3/4</f>
        <v>15</v>
      </c>
      <c r="J14" s="21">
        <f t="shared" si="1"/>
        <v>15.75</v>
      </c>
      <c r="K14" s="8"/>
    </row>
    <row r="15" spans="1:11" ht="26" x14ac:dyDescent="0.4">
      <c r="A15" s="18">
        <v>7</v>
      </c>
      <c r="B15" s="19" t="s">
        <v>37</v>
      </c>
      <c r="C15" s="19" t="s">
        <v>38</v>
      </c>
      <c r="D15" s="20" t="s">
        <v>23</v>
      </c>
      <c r="E15" s="20"/>
      <c r="F15" s="21">
        <f>G15-2</f>
        <v>10.25</v>
      </c>
      <c r="G15" s="21">
        <f t="shared" si="0"/>
        <v>12.25</v>
      </c>
      <c r="H15" s="22">
        <v>13.75</v>
      </c>
      <c r="I15" s="21">
        <f t="shared" si="1"/>
        <v>14.5</v>
      </c>
      <c r="J15" s="21">
        <f t="shared" si="1"/>
        <v>15.25</v>
      </c>
      <c r="K15" s="8"/>
    </row>
    <row r="16" spans="1:11" x14ac:dyDescent="0.4">
      <c r="A16" s="28"/>
      <c r="B16" s="29" t="s">
        <v>39</v>
      </c>
      <c r="C16" s="29" t="s">
        <v>40</v>
      </c>
      <c r="D16" s="30"/>
      <c r="E16" s="30"/>
      <c r="F16" s="27">
        <v>4</v>
      </c>
      <c r="G16" s="27">
        <v>4</v>
      </c>
      <c r="H16" s="27">
        <v>5</v>
      </c>
      <c r="I16" s="27">
        <v>5</v>
      </c>
      <c r="J16" s="27">
        <v>5</v>
      </c>
      <c r="K16" s="8"/>
    </row>
    <row r="17" spans="1:11" ht="26" x14ac:dyDescent="0.4">
      <c r="A17" s="18">
        <v>8</v>
      </c>
      <c r="B17" s="19" t="s">
        <v>41</v>
      </c>
      <c r="C17" s="31" t="s">
        <v>42</v>
      </c>
      <c r="D17" s="20" t="s">
        <v>23</v>
      </c>
      <c r="E17" s="20"/>
      <c r="F17" s="21">
        <f>G17-2</f>
        <v>10.25</v>
      </c>
      <c r="G17" s="21">
        <f t="shared" si="0"/>
        <v>12.25</v>
      </c>
      <c r="H17" s="22">
        <v>13.75</v>
      </c>
      <c r="I17" s="21">
        <f t="shared" si="1"/>
        <v>14.5</v>
      </c>
      <c r="J17" s="21">
        <f t="shared" si="1"/>
        <v>15.25</v>
      </c>
      <c r="K17" s="8"/>
    </row>
    <row r="18" spans="1:11" x14ac:dyDescent="0.4">
      <c r="A18" s="28"/>
      <c r="B18" s="29" t="s">
        <v>43</v>
      </c>
      <c r="C18" s="29" t="s">
        <v>44</v>
      </c>
      <c r="D18" s="30"/>
      <c r="E18" s="30"/>
      <c r="F18" s="27">
        <v>4</v>
      </c>
      <c r="G18" s="27">
        <v>4</v>
      </c>
      <c r="H18" s="27">
        <v>5</v>
      </c>
      <c r="I18" s="27">
        <v>5</v>
      </c>
      <c r="J18" s="27">
        <v>5</v>
      </c>
      <c r="K18" s="8"/>
    </row>
    <row r="19" spans="1:11" x14ac:dyDescent="0.4">
      <c r="A19" s="18">
        <v>9</v>
      </c>
      <c r="B19" s="19" t="s">
        <v>45</v>
      </c>
      <c r="C19" s="19" t="s">
        <v>46</v>
      </c>
      <c r="D19" s="32">
        <v>0.75</v>
      </c>
      <c r="E19" s="20"/>
      <c r="F19" s="21">
        <f>G19-4</f>
        <v>24</v>
      </c>
      <c r="G19" s="21">
        <f>H19-3</f>
        <v>28</v>
      </c>
      <c r="H19" s="22">
        <v>31</v>
      </c>
      <c r="I19" s="21">
        <f>H19+1.5</f>
        <v>32.5</v>
      </c>
      <c r="J19" s="21">
        <f>I19+1.5</f>
        <v>34</v>
      </c>
      <c r="K19" s="8"/>
    </row>
    <row r="20" spans="1:11" ht="26" x14ac:dyDescent="0.4">
      <c r="A20" s="18">
        <v>10</v>
      </c>
      <c r="B20" s="19" t="s">
        <v>47</v>
      </c>
      <c r="C20" s="31" t="s">
        <v>48</v>
      </c>
      <c r="D20" s="32">
        <v>0.75</v>
      </c>
      <c r="E20" s="20"/>
      <c r="F20" s="21">
        <f>G20-4</f>
        <v>24</v>
      </c>
      <c r="G20" s="21">
        <f>H20-3</f>
        <v>28</v>
      </c>
      <c r="H20" s="22">
        <v>31</v>
      </c>
      <c r="I20" s="21">
        <f>H20+1.5</f>
        <v>32.5</v>
      </c>
      <c r="J20" s="21">
        <f>I20+1.5</f>
        <v>34</v>
      </c>
      <c r="K20" s="8"/>
    </row>
    <row r="21" spans="1:11" ht="26" x14ac:dyDescent="0.4">
      <c r="A21" s="18">
        <v>11</v>
      </c>
      <c r="B21" s="19" t="s">
        <v>49</v>
      </c>
      <c r="C21" s="19" t="s">
        <v>50</v>
      </c>
      <c r="D21" s="20" t="s">
        <v>29</v>
      </c>
      <c r="E21" s="20"/>
      <c r="F21" s="23">
        <f>G21-Q21</f>
        <v>0.375</v>
      </c>
      <c r="G21" s="23">
        <f>H21-R21</f>
        <v>0.375</v>
      </c>
      <c r="H21" s="33">
        <v>0.375</v>
      </c>
      <c r="I21" s="23">
        <f>H21+T21</f>
        <v>0.375</v>
      </c>
      <c r="J21" s="23">
        <f>I21+T21</f>
        <v>0.375</v>
      </c>
      <c r="K21" s="8"/>
    </row>
    <row r="22" spans="1:11" ht="26" x14ac:dyDescent="0.4">
      <c r="A22" s="18">
        <v>12</v>
      </c>
      <c r="B22" s="19" t="s">
        <v>51</v>
      </c>
      <c r="C22" s="19" t="s">
        <v>52</v>
      </c>
      <c r="D22" s="20" t="s">
        <v>29</v>
      </c>
      <c r="E22" s="20"/>
      <c r="F22" s="21">
        <f>G22-1/8</f>
        <v>0.75</v>
      </c>
      <c r="G22" s="21">
        <f t="shared" ref="G22:G24" si="2">H22-3/8</f>
        <v>0.875</v>
      </c>
      <c r="H22" s="22">
        <v>1.25</v>
      </c>
      <c r="I22" s="21">
        <f>H22+T22</f>
        <v>1.25</v>
      </c>
      <c r="J22" s="21">
        <f>I22+1/8</f>
        <v>1.375</v>
      </c>
      <c r="K22" s="8"/>
    </row>
    <row r="23" spans="1:11" ht="26" x14ac:dyDescent="0.4">
      <c r="A23" s="18">
        <v>13</v>
      </c>
      <c r="B23" s="19" t="s">
        <v>53</v>
      </c>
      <c r="C23" s="19" t="s">
        <v>54</v>
      </c>
      <c r="D23" s="20" t="s">
        <v>29</v>
      </c>
      <c r="E23" s="20"/>
      <c r="F23" s="21">
        <f>G23-3/4</f>
        <v>5.625</v>
      </c>
      <c r="G23" s="21">
        <f t="shared" si="2"/>
        <v>6.375</v>
      </c>
      <c r="H23" s="22">
        <v>6.75</v>
      </c>
      <c r="I23" s="21">
        <f>H23+3/8</f>
        <v>7.125</v>
      </c>
      <c r="J23" s="21">
        <f>I23+3/8</f>
        <v>7.5</v>
      </c>
      <c r="K23" s="8"/>
    </row>
    <row r="24" spans="1:11" ht="26" x14ac:dyDescent="0.4">
      <c r="A24" s="18">
        <v>14</v>
      </c>
      <c r="B24" s="19" t="s">
        <v>55</v>
      </c>
      <c r="C24" s="19" t="s">
        <v>56</v>
      </c>
      <c r="D24" s="20" t="s">
        <v>29</v>
      </c>
      <c r="E24" s="20"/>
      <c r="F24" s="23">
        <f>G24-5/8</f>
        <v>4.25</v>
      </c>
      <c r="G24" s="23">
        <f t="shared" si="2"/>
        <v>4.875</v>
      </c>
      <c r="H24" s="34" t="s">
        <v>57</v>
      </c>
      <c r="I24" s="23">
        <f>H24+3/8</f>
        <v>5.625</v>
      </c>
      <c r="J24" s="23">
        <f>I24+3/8</f>
        <v>6</v>
      </c>
      <c r="K24" s="8"/>
    </row>
    <row r="25" spans="1:11" x14ac:dyDescent="0.4">
      <c r="A25" s="18">
        <v>15</v>
      </c>
      <c r="B25" s="19" t="s">
        <v>58</v>
      </c>
      <c r="C25" s="19" t="s">
        <v>59</v>
      </c>
      <c r="D25" s="32">
        <v>0.375</v>
      </c>
      <c r="E25" s="20"/>
      <c r="F25" s="21">
        <f>G25-1</f>
        <v>9.5</v>
      </c>
      <c r="G25" s="21">
        <f>H25-3/4</f>
        <v>10.5</v>
      </c>
      <c r="H25" s="22">
        <v>11.25</v>
      </c>
      <c r="I25" s="21">
        <f>H25+3/4</f>
        <v>12</v>
      </c>
      <c r="J25" s="21">
        <f>I25+3/4</f>
        <v>12.75</v>
      </c>
      <c r="K25" s="8"/>
    </row>
    <row r="26" spans="1:11" x14ac:dyDescent="0.4">
      <c r="A26" s="18">
        <v>16</v>
      </c>
      <c r="B26" s="19" t="s">
        <v>60</v>
      </c>
      <c r="C26" s="19" t="s">
        <v>61</v>
      </c>
      <c r="D26" s="35" t="s">
        <v>29</v>
      </c>
      <c r="E26" s="35"/>
      <c r="F26" s="21">
        <f>G26-1</f>
        <v>8.75</v>
      </c>
      <c r="G26" s="21">
        <f>H26-3/4</f>
        <v>9.75</v>
      </c>
      <c r="H26" s="22">
        <v>10.5</v>
      </c>
      <c r="I26" s="21">
        <f>H26+3/4</f>
        <v>11.25</v>
      </c>
      <c r="J26" s="21">
        <f>I26+3/4</f>
        <v>12</v>
      </c>
      <c r="K26" s="8"/>
    </row>
    <row r="27" spans="1:11" ht="26" x14ac:dyDescent="0.4">
      <c r="A27" s="18">
        <v>17</v>
      </c>
      <c r="B27" s="19" t="s">
        <v>62</v>
      </c>
      <c r="C27" s="19" t="s">
        <v>63</v>
      </c>
      <c r="D27" s="35" t="s">
        <v>64</v>
      </c>
      <c r="E27" s="35"/>
      <c r="F27" s="23">
        <f>G27-Q27</f>
        <v>0.75</v>
      </c>
      <c r="G27" s="23">
        <f>H27-R27</f>
        <v>0.75</v>
      </c>
      <c r="H27" s="25">
        <v>0.75</v>
      </c>
      <c r="I27" s="23">
        <f>H27+T27</f>
        <v>0.75</v>
      </c>
      <c r="J27" s="23">
        <f>I27+T27</f>
        <v>0.75</v>
      </c>
      <c r="K27" s="11"/>
    </row>
    <row r="28" spans="1:11" x14ac:dyDescent="0.4">
      <c r="A28" s="36">
        <v>18</v>
      </c>
      <c r="B28" s="37" t="s">
        <v>65</v>
      </c>
      <c r="C28" s="29" t="s">
        <v>66</v>
      </c>
      <c r="D28" s="38"/>
      <c r="E28" s="38"/>
      <c r="F28" s="39">
        <v>1.625</v>
      </c>
      <c r="G28" s="39">
        <v>1.625</v>
      </c>
      <c r="H28" s="39">
        <v>1.875</v>
      </c>
      <c r="I28" s="39">
        <v>2.125</v>
      </c>
      <c r="J28" s="39">
        <v>2.375</v>
      </c>
      <c r="K28" s="8"/>
    </row>
    <row r="29" spans="1:11" x14ac:dyDescent="0.4">
      <c r="A29" s="40"/>
      <c r="K29" s="8"/>
    </row>
    <row r="30" spans="1:11" x14ac:dyDescent="0.4">
      <c r="A30" s="40"/>
      <c r="K30" s="8"/>
    </row>
    <row r="31" spans="1:11" x14ac:dyDescent="0.4">
      <c r="A31" s="5"/>
      <c r="K31" s="8"/>
    </row>
    <row r="32" spans="1:11" x14ac:dyDescent="0.4">
      <c r="A32" s="5"/>
      <c r="K32" s="8"/>
    </row>
    <row r="33" spans="1:11" x14ac:dyDescent="0.4">
      <c r="A33" s="41" t="s">
        <v>67</v>
      </c>
      <c r="B33" s="10"/>
      <c r="C33" s="10"/>
      <c r="D33" s="10"/>
      <c r="E33" s="10"/>
      <c r="F33" s="10"/>
      <c r="G33" s="10"/>
      <c r="H33" s="10"/>
      <c r="I33" s="10"/>
      <c r="J33" s="10"/>
      <c r="K33" s="11"/>
    </row>
  </sheetData>
  <mergeCells count="5">
    <mergeCell ref="A1:K1"/>
    <mergeCell ref="A2:K2"/>
    <mergeCell ref="J3:K3"/>
    <mergeCell ref="A6:K6"/>
    <mergeCell ref="A8:E8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BULK AFTER PP</vt:lpstr>
      <vt:lpstr>'BULK AFTER PP'!Print_Area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Thao Nguyen Thi Thu</dc:creator>
  <cp:lastModifiedBy>Thao Nguyen Thi Thu</cp:lastModifiedBy>
  <dcterms:created xsi:type="dcterms:W3CDTF">2025-05-08T04:26:54Z</dcterms:created>
  <dcterms:modified xsi:type="dcterms:W3CDTF">2025-05-08T04:35:45Z</dcterms:modified>
</cp:coreProperties>
</file>