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BLOCK/"/>
    </mc:Choice>
  </mc:AlternateContent>
  <xr:revisionPtr revIDLastSave="0" documentId="8_{9C8BB617-78BE-422D-9404-9BDF50E23AD0}" xr6:coauthVersionLast="47" xr6:coauthVersionMax="47" xr10:uidLastSave="{00000000-0000-0000-0000-000000000000}"/>
  <bookViews>
    <workbookView xWindow="-108" yWindow="-108" windowWidth="23256" windowHeight="12456" xr2:uid="{705912B8-FD8E-458F-94A8-295159DAD759}"/>
  </bookViews>
  <sheets>
    <sheet name="CS6WS - 28.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1CAP002">[4]MTP!#REF!</definedName>
    <definedName name="_2DATA_DATA2_L">'[5]#REF'!#REF!</definedName>
    <definedName name="_2STREO7">[6]MTP!#REF!</definedName>
    <definedName name="_4GOIC01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localSheetId="0" hidden="1">#REF!</definedName>
    <definedName name="_Fill" hidden="1">#REF!</definedName>
    <definedName name="_lap1">#REF!</definedName>
    <definedName name="_lap2">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>#REF!</definedName>
    <definedName name="Area_Print">[13]LB!$B$1:$R$28</definedName>
    <definedName name="B_Giaù">#REF!</definedName>
    <definedName name="Bang_TK">[13]TK!$A:$IV</definedName>
    <definedName name="Bang_TK1">[13]TK!$B$11:$Q$60</definedName>
    <definedName name="Baõng_Kieåm_Tra">[14]TK!$A$61:$E$65</definedName>
    <definedName name="Baûng_giaù">[14]QT!$R$2:$U$5</definedName>
    <definedName name="Baûng_HS">[13]HS!$C$3:$C$49</definedName>
    <definedName name="Baûng_Kieåm_Tra">[13]TK!$E$62:$F$65</definedName>
    <definedName name="Baûng_QT">[13]QT!$A$5:$K$88</definedName>
    <definedName name="Caáp_Baäc">[14]QT!$D$7:$M$42</definedName>
    <definedName name="Caáp_Baät">#REF!</definedName>
    <definedName name="cap">#REF!</definedName>
    <definedName name="cap0.7">#REF!</definedName>
    <definedName name="CCNK">[15]QMCT!#REF!</definedName>
    <definedName name="CL">#REF!</definedName>
    <definedName name="CLTMP">[15]QMCT!#REF!</definedName>
    <definedName name="CODE">[16]CODE!$A$6:$B$156</definedName>
    <definedName name="ctdn9697">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[13]TK!$E$11:$E$60</definedName>
    <definedName name="DM_2">[13]TK!$M$11:$M$60</definedName>
    <definedName name="dobt">#REF!</definedName>
    <definedName name="Döõ_Lieäu_Thoâ">[13]TK!$E$11:$E$60,[13]TK!$G$11:$G$60,[13]TK!$M$11:$M$60,[13]TK!$Q$11:$Q$60</definedName>
    <definedName name="dsdf">'[1]Raw material movement'!#REF!</definedName>
    <definedName name="dulieu">#REF!</definedName>
    <definedName name="FHT">#REF!</definedName>
    <definedName name="Full">[15]QMCT!#REF!</definedName>
    <definedName name="giaca">'[17]dg-VTu'!$C$6:$F$55</definedName>
    <definedName name="HDCCT">[15]QMCT!#REF!</definedName>
    <definedName name="HDCD">[15]QMCT!#REF!</definedName>
    <definedName name="Heâ_Soá">'[18]He so'!$A$1:$AU$1</definedName>
    <definedName name="Heä_Soá_NS">#REF!</definedName>
    <definedName name="Heä_Soá_TC">[13]HS!$C$66:$E$79</definedName>
    <definedName name="HS_1">[13]HS!#REF!</definedName>
    <definedName name="HS_2">[13]HS!#REF!</definedName>
    <definedName name="HS_3">[13]HS!#REF!</definedName>
    <definedName name="HS_4">[13]HS!#REF!</definedName>
    <definedName name="HS_5">[13]HS!#REF!</definedName>
    <definedName name="HS_6">[13]HS!#REF!</definedName>
    <definedName name="HS_7">[13]HS!#REF!</definedName>
    <definedName name="HS_8">[13]HS!#REF!</definedName>
    <definedName name="HS_9">[13]HS!#REF!</definedName>
    <definedName name="IB">#REF!</definedName>
    <definedName name="K">#REF!</definedName>
    <definedName name="K_1">[19]!K_1</definedName>
    <definedName name="K_2">[19]!K_2</definedName>
    <definedName name="Khaû_Naêng">#REF!</definedName>
    <definedName name="KN">#REF!</definedName>
    <definedName name="KNIT">'[20]GENERAL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>#REF!</definedName>
    <definedName name="Maõ_CÑ">#REF!</definedName>
    <definedName name="Maõ_Haøng">#REF!</definedName>
    <definedName name="mat">[21]Tke!$AD$10:$AR$96</definedName>
    <definedName name="MAVT">[22]Code!$A$7:$A$73</definedName>
    <definedName name="May">#REF!</definedName>
    <definedName name="Naêng_Suaát_BQ">[14]QT!$P$3</definedName>
    <definedName name="Naêng_suaát_BQ__taïm">#REF!</definedName>
    <definedName name="Naêng_suaát_QÑ">#REF!</definedName>
    <definedName name="NAVY" localSheetId="0" hidden="1">#REF!</definedName>
    <definedName name="NAVY" hidden="1">#REF!</definedName>
    <definedName name="NCcap0.7">#REF!</definedName>
    <definedName name="NCcap1">#REF!</definedName>
    <definedName name="ÑG">[14]QT!$K$6</definedName>
    <definedName name="Ngaøy_thaùng_HH">#REF!</definedName>
    <definedName name="Ñinh_Möùc_BQ">[14]QT!$B$5</definedName>
    <definedName name="ÑMTB">#REF!</definedName>
    <definedName name="Ñoåi_teân">[13]HS!#REF!</definedName>
    <definedName name="Ñôn_Giaù_Duyeät">#REF!</definedName>
    <definedName name="Ñònh_Möùc_BQ">#REF!</definedName>
    <definedName name="NSNM">#REF!</definedName>
    <definedName name="NToS">[23]!NToS</definedName>
    <definedName name="PRICE">#REF!</definedName>
    <definedName name="_xlnm.Print_Area" localSheetId="0">'CS6WS - 28.8'!$A$1:$R$58</definedName>
    <definedName name="Print_erea">[14]QT!$A$1:$U$54</definedName>
    <definedName name="_xlnm.Print_Titles" localSheetId="0">'CS6WS - 28.8'!$1:$6</definedName>
    <definedName name="Quyõ_TG_SX">#REF!</definedName>
    <definedName name="Quyõ_TGTB">#REF!</definedName>
    <definedName name="S_löôïng_BQ1toå">#REF!</definedName>
    <definedName name="sau">'[11]Chiet tinh dz35'!$H$4</definedName>
    <definedName name="SDDL">[15]QMCT!#REF!</definedName>
    <definedName name="SESEAM" localSheetId="0" hidden="1">#REF!</definedName>
    <definedName name="SESEAM" hidden="1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[24]Tables!$C$3</definedName>
    <definedName name="tablestart1">[25]Tables!$C$3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'[26]Chi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[15]QMCT!#REF!</definedName>
    <definedName name="Vlcap0.7">#REF!</definedName>
    <definedName name="VLcap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P45" i="1" s="1"/>
  <c r="M45" i="1"/>
  <c r="I45" i="1"/>
  <c r="G45" i="1"/>
  <c r="P44" i="1"/>
  <c r="N44" i="1"/>
  <c r="M44" i="1"/>
  <c r="I44" i="1"/>
  <c r="G44" i="1" s="1"/>
  <c r="N43" i="1"/>
  <c r="P43" i="1" s="1"/>
  <c r="M43" i="1"/>
  <c r="I43" i="1"/>
  <c r="G43" i="1" s="1"/>
  <c r="P42" i="1"/>
  <c r="N42" i="1"/>
  <c r="M42" i="1"/>
  <c r="I42" i="1"/>
  <c r="G42" i="1" s="1"/>
  <c r="N41" i="1"/>
  <c r="P41" i="1" s="1"/>
  <c r="M41" i="1"/>
  <c r="I41" i="1"/>
  <c r="G41" i="1" s="1"/>
  <c r="N39" i="1"/>
  <c r="P39" i="1" s="1"/>
  <c r="M39" i="1"/>
  <c r="I39" i="1"/>
  <c r="G39" i="1"/>
  <c r="P38" i="1"/>
  <c r="N38" i="1"/>
  <c r="M38" i="1"/>
  <c r="I38" i="1"/>
  <c r="G38" i="1"/>
  <c r="N37" i="1"/>
  <c r="P37" i="1" s="1"/>
  <c r="M37" i="1"/>
  <c r="I37" i="1"/>
  <c r="G37" i="1" s="1"/>
  <c r="N36" i="1"/>
  <c r="P36" i="1" s="1"/>
  <c r="M36" i="1"/>
  <c r="I36" i="1"/>
  <c r="G36" i="1"/>
  <c r="N35" i="1"/>
  <c r="P35" i="1" s="1"/>
  <c r="M35" i="1"/>
  <c r="I35" i="1"/>
  <c r="G35" i="1"/>
  <c r="N34" i="1"/>
  <c r="P34" i="1" s="1"/>
  <c r="M34" i="1"/>
  <c r="I34" i="1"/>
  <c r="G34" i="1"/>
  <c r="P32" i="1"/>
  <c r="N32" i="1"/>
  <c r="M32" i="1"/>
  <c r="I32" i="1"/>
  <c r="G32" i="1"/>
  <c r="N31" i="1"/>
  <c r="P31" i="1" s="1"/>
  <c r="M31" i="1"/>
  <c r="I31" i="1"/>
  <c r="G31" i="1" s="1"/>
  <c r="N30" i="1"/>
  <c r="P30" i="1" s="1"/>
  <c r="M30" i="1"/>
  <c r="N29" i="1"/>
  <c r="P29" i="1" s="1"/>
  <c r="M29" i="1"/>
  <c r="I29" i="1"/>
  <c r="G29" i="1" s="1"/>
  <c r="N28" i="1"/>
  <c r="P28" i="1" s="1"/>
  <c r="M28" i="1"/>
  <c r="I28" i="1"/>
  <c r="G28" i="1"/>
  <c r="N27" i="1"/>
  <c r="P27" i="1" s="1"/>
  <c r="M27" i="1"/>
  <c r="I27" i="1"/>
  <c r="G27" i="1"/>
  <c r="N26" i="1"/>
  <c r="P26" i="1" s="1"/>
  <c r="M26" i="1"/>
  <c r="I26" i="1"/>
  <c r="G26" i="1"/>
  <c r="N25" i="1"/>
  <c r="P25" i="1" s="1"/>
  <c r="M25" i="1"/>
  <c r="I25" i="1"/>
  <c r="G25" i="1"/>
  <c r="N24" i="1"/>
  <c r="P24" i="1" s="1"/>
  <c r="M24" i="1"/>
  <c r="I24" i="1"/>
  <c r="G24" i="1"/>
  <c r="N23" i="1"/>
  <c r="P23" i="1" s="1"/>
  <c r="M23" i="1"/>
  <c r="I23" i="1"/>
  <c r="G23" i="1"/>
  <c r="P22" i="1"/>
  <c r="N22" i="1"/>
  <c r="M22" i="1"/>
  <c r="I22" i="1"/>
  <c r="G22" i="1"/>
  <c r="N21" i="1"/>
  <c r="P21" i="1" s="1"/>
  <c r="M21" i="1"/>
  <c r="I21" i="1"/>
  <c r="G21" i="1" s="1"/>
  <c r="N20" i="1"/>
  <c r="P20" i="1" s="1"/>
  <c r="M20" i="1"/>
  <c r="I20" i="1"/>
  <c r="G20" i="1"/>
  <c r="N19" i="1"/>
  <c r="P19" i="1" s="1"/>
  <c r="M19" i="1"/>
  <c r="I19" i="1"/>
  <c r="G19" i="1"/>
  <c r="N18" i="1"/>
  <c r="P18" i="1" s="1"/>
  <c r="M18" i="1"/>
  <c r="I18" i="1"/>
  <c r="G18" i="1"/>
  <c r="N17" i="1"/>
  <c r="P17" i="1" s="1"/>
  <c r="M17" i="1"/>
  <c r="I17" i="1"/>
  <c r="G17" i="1"/>
  <c r="N16" i="1"/>
  <c r="P16" i="1" s="1"/>
  <c r="M16" i="1"/>
  <c r="I16" i="1"/>
  <c r="G16" i="1" s="1"/>
  <c r="N15" i="1"/>
  <c r="P15" i="1" s="1"/>
  <c r="M15" i="1"/>
  <c r="I15" i="1"/>
  <c r="G15" i="1"/>
  <c r="P14" i="1"/>
  <c r="N14" i="1"/>
  <c r="M14" i="1"/>
  <c r="I14" i="1"/>
  <c r="G14" i="1"/>
  <c r="N13" i="1"/>
  <c r="P13" i="1" s="1"/>
  <c r="M13" i="1"/>
  <c r="I13" i="1"/>
  <c r="G13" i="1" s="1"/>
  <c r="N12" i="1"/>
  <c r="P12" i="1" s="1"/>
  <c r="M12" i="1"/>
  <c r="I12" i="1"/>
  <c r="G12" i="1"/>
  <c r="N11" i="1"/>
  <c r="P11" i="1" s="1"/>
  <c r="M11" i="1"/>
  <c r="I11" i="1"/>
  <c r="G11" i="1"/>
  <c r="N10" i="1"/>
  <c r="P10" i="1" s="1"/>
  <c r="M10" i="1"/>
  <c r="I10" i="1"/>
  <c r="G10" i="1"/>
  <c r="N9" i="1"/>
  <c r="P9" i="1" s="1"/>
  <c r="M9" i="1"/>
  <c r="I9" i="1"/>
  <c r="G9" i="1"/>
  <c r="N8" i="1"/>
  <c r="P8" i="1" s="1"/>
  <c r="M8" i="1"/>
  <c r="I8" i="1"/>
  <c r="G8" i="1"/>
</calcChain>
</file>

<file path=xl/sharedStrings.xml><?xml version="1.0" encoding="utf-8"?>
<sst xmlns="http://schemas.openxmlformats.org/spreadsheetml/2006/main" count="184" uniqueCount="165">
  <si>
    <t>Season</t>
  </si>
  <si>
    <t>WINTER 22</t>
  </si>
  <si>
    <t>Date Created</t>
  </si>
  <si>
    <t>02.10.19</t>
  </si>
  <si>
    <t>Proto Recieved</t>
  </si>
  <si>
    <t xml:space="preserve">        SWEAT BLOCK NO. 6WS</t>
  </si>
  <si>
    <t>Devt name</t>
  </si>
  <si>
    <t xml:space="preserve">TBC </t>
  </si>
  <si>
    <t>Amended 1</t>
  </si>
  <si>
    <t>06.12.21</t>
  </si>
  <si>
    <t>2nd Proto</t>
  </si>
  <si>
    <t>Final name</t>
  </si>
  <si>
    <t>TBC</t>
  </si>
  <si>
    <t>Amended 2</t>
  </si>
  <si>
    <t>14.01.22</t>
  </si>
  <si>
    <t xml:space="preserve">CODE </t>
  </si>
  <si>
    <t>Amended 3</t>
  </si>
  <si>
    <t xml:space="preserve">  </t>
  </si>
  <si>
    <t>Sample Sealed</t>
  </si>
  <si>
    <t>Block</t>
  </si>
  <si>
    <r>
      <t xml:space="preserve">PALACE LOOSE FIT SET IN SLEEVE HOODY BLOCK.  3.8CM GRADING - </t>
    </r>
    <r>
      <rPr>
        <sz val="8"/>
        <color rgb="FFFF0000"/>
        <rFont val="Arial"/>
        <family val="2"/>
      </rPr>
      <t>SEE AMMENDS BELOW FOR WIDER SLEEVE</t>
    </r>
  </si>
  <si>
    <t>Approved by</t>
  </si>
  <si>
    <t xml:space="preserve">PALACE CS6WS -  LOOSE FIT SETINSL HOODY GRD - WIDER SLEEVES </t>
  </si>
  <si>
    <t>NO.</t>
  </si>
  <si>
    <t>DESCRIPTION</t>
  </si>
  <si>
    <t>GRADING</t>
  </si>
  <si>
    <t>TOLERANCE +/-</t>
  </si>
  <si>
    <t>S</t>
  </si>
  <si>
    <t>M</t>
  </si>
  <si>
    <t>L</t>
  </si>
  <si>
    <t>DIFFERENCE</t>
  </si>
  <si>
    <t>FIT SAMPLE (L SIZE) 
28/4</t>
  </si>
  <si>
    <t>XL</t>
  </si>
  <si>
    <t>XXL</t>
  </si>
  <si>
    <t>UA COMMENTS</t>
  </si>
  <si>
    <t>A</t>
  </si>
  <si>
    <t>LENGTH FROM SIDE NECK POINT TO HEM</t>
  </si>
  <si>
    <t>DÀI ÁO TỪ ĐỈNH VAI ĐẾN LAI</t>
  </si>
  <si>
    <t>B</t>
  </si>
  <si>
    <t>1/2 CHEST AT ARMPIT</t>
  </si>
  <si>
    <t>NGANG NGỰC</t>
  </si>
  <si>
    <t>+1</t>
  </si>
  <si>
    <t>C1</t>
  </si>
  <si>
    <t>1/2 BASE  STRETCHED FLAT</t>
  </si>
  <si>
    <t>NGANG LAI ĐO CĂNG</t>
  </si>
  <si>
    <t>C2</t>
  </si>
  <si>
    <t>1/2 BASE (RIB) REPAXED</t>
  </si>
  <si>
    <t>NGANG LAI ĐO ÊM</t>
  </si>
  <si>
    <t>-0.5</t>
  </si>
  <si>
    <t>D1</t>
  </si>
  <si>
    <t xml:space="preserve">OVERARM </t>
  </si>
  <si>
    <t>DÀI TAY TỪ ĐẦU VAI ĐẾN LAI ÁO GỒM CẢ RIB</t>
  </si>
  <si>
    <t>+0.5</t>
  </si>
  <si>
    <t>D2</t>
  </si>
  <si>
    <t>UNDERARM</t>
  </si>
  <si>
    <t>DÀI TAY CẠNH TRONG</t>
  </si>
  <si>
    <t>ADJUST SPEC BASE ON OVERARM</t>
  </si>
  <si>
    <t>E</t>
  </si>
  <si>
    <t>SHOULDER TO SHOULDER</t>
  </si>
  <si>
    <t>NGANG VAI</t>
  </si>
  <si>
    <t>F1</t>
  </si>
  <si>
    <r>
      <t xml:space="preserve">X CHEST </t>
    </r>
    <r>
      <rPr>
        <sz val="8"/>
        <color rgb="FFFF0000"/>
        <rFont val="Arial"/>
        <family val="2"/>
      </rPr>
      <t>18.5cms</t>
    </r>
    <r>
      <rPr>
        <sz val="8"/>
        <rFont val="Arial"/>
        <family val="2"/>
      </rPr>
      <t xml:space="preserve"> Down from SNP</t>
    </r>
  </si>
  <si>
    <t>NGANG NGỰC THÂN TRƯỚC CÁCH ĐỈNH VAI 18.5CM</t>
  </si>
  <si>
    <t>-0.4</t>
  </si>
  <si>
    <t>F2</t>
  </si>
  <si>
    <r>
      <t xml:space="preserve">X BACK </t>
    </r>
    <r>
      <rPr>
        <sz val="8"/>
        <color rgb="FFFF0000"/>
        <rFont val="Arial"/>
        <family val="2"/>
      </rPr>
      <t>18.5cms</t>
    </r>
    <r>
      <rPr>
        <sz val="8"/>
        <rFont val="Arial"/>
        <family val="2"/>
      </rPr>
      <t xml:space="preserve"> Down from SNP</t>
    </r>
  </si>
  <si>
    <t>NGANG NGỰC THÂN SAU CÁCH ĐỈNH VAI 18.5CM</t>
  </si>
  <si>
    <t>G1</t>
  </si>
  <si>
    <t>BICEP (2CM BELOW UNDERARM POINT)</t>
  </si>
  <si>
    <t>BẮP TAY DƯỚI NÁCH 2CM</t>
  </si>
  <si>
    <t>G2</t>
  </si>
  <si>
    <t>ARMHOLE (STRAIGHT)</t>
  </si>
  <si>
    <t>NÁCH ĐO THẲNG</t>
  </si>
  <si>
    <t>H</t>
  </si>
  <si>
    <t>ELBOW  WIDTH- half way down underarm</t>
  </si>
  <si>
    <t>NGANG BẮP TAY Ở GIỮA SƯỜN TRONG</t>
  </si>
  <si>
    <t>J1</t>
  </si>
  <si>
    <t>CUFF WIDTH STRETCHED FLAT - 2cm above rib</t>
  </si>
  <si>
    <t>CỬA TAY CÁCH RIB 2CM- đo căng</t>
  </si>
  <si>
    <t>J2</t>
  </si>
  <si>
    <t>CUFF WIDTH RELAXED</t>
  </si>
  <si>
    <t>BO TAY ĐO ÊM</t>
  </si>
  <si>
    <t>CUFF HEIGHT</t>
  </si>
  <si>
    <t>CAO BO TAY</t>
  </si>
  <si>
    <t>BOTTOM HEM DEPTH</t>
  </si>
  <si>
    <t>CAO LAI ÁO</t>
  </si>
  <si>
    <t>P</t>
  </si>
  <si>
    <t>NECK WIDTH</t>
  </si>
  <si>
    <t>NGANG CỔ</t>
  </si>
  <si>
    <t>Q</t>
  </si>
  <si>
    <t xml:space="preserve">SIDE NECK LEVEL TO BACK NECK DROP </t>
  </si>
  <si>
    <t>HẠ CỔ SAU</t>
  </si>
  <si>
    <t>R</t>
  </si>
  <si>
    <t>SIDE NECK LEVEL TO FRONT NECK DROP</t>
  </si>
  <si>
    <t>HẠ CỔ TRƯỚC</t>
  </si>
  <si>
    <t>SHOULDER SEAM AHEAD</t>
  </si>
  <si>
    <t>HẠ VAI TRƯỚC</t>
  </si>
  <si>
    <t>Q1</t>
  </si>
  <si>
    <t>BACK BUGGY DEPTH AT CB</t>
  </si>
  <si>
    <t>CAO ĐẮP ĐÔ</t>
  </si>
  <si>
    <t>Q2</t>
  </si>
  <si>
    <t>ON BACK NECKLINE - DISTANCE FROM BACK BUGGY TOP CORNER TO SNP</t>
  </si>
  <si>
    <t>DÀI ĐẮP ĐÔ TRÊN VAI</t>
  </si>
  <si>
    <t>CL</t>
  </si>
  <si>
    <t>HOOD CORD HANG LENGTH</t>
  </si>
  <si>
    <t>DÀI DÂY LUỒN DƯ RA</t>
  </si>
  <si>
    <t>CE</t>
  </si>
  <si>
    <t>BOTTOM EDGE HOOD CORD EXIT TO NECKLINE</t>
  </si>
  <si>
    <t>KHUY CÁCH HẠ CỔ TRƯỚC ĐẾN KHUY</t>
  </si>
  <si>
    <t>NS</t>
  </si>
  <si>
    <t>MINIMUM NECK STRETCH (TO ENSURE NECK OPENING STRETCHES OVER HEAD )</t>
  </si>
  <si>
    <t>CỔ ĐO CĂNG NHỎ NHẤT</t>
  </si>
  <si>
    <t>HOOD MEASUREMENTS - STANDARD HOOD</t>
  </si>
  <si>
    <t>HOOD HEIGHT (FRONT EDGE)</t>
  </si>
  <si>
    <t>CAO NÓN  (CẠNH TRƯỚC)</t>
  </si>
  <si>
    <t>T</t>
  </si>
  <si>
    <t>HOOD HEIGHT FROM SIDE NECKPOINT</t>
  </si>
  <si>
    <t>CAO NÓN TỪ ĐIỂM SƯỜN CỔ</t>
  </si>
  <si>
    <t>U</t>
  </si>
  <si>
    <t>HOOD WIDTH - ACROSS CENTRE</t>
  </si>
  <si>
    <t xml:space="preserve">RỘNG NÓN TẠI ĐIỂM GIỮA </t>
  </si>
  <si>
    <t>V</t>
  </si>
  <si>
    <t>OVERHEAD</t>
  </si>
  <si>
    <t>SÓNG NÓN NGUYÊN VÒNG</t>
  </si>
  <si>
    <t>W</t>
  </si>
  <si>
    <t>HOOD CORD CHANNEL WIDTH</t>
  </si>
  <si>
    <t>RỘNG KHE LUỒN DÂY</t>
  </si>
  <si>
    <t>N</t>
  </si>
  <si>
    <t>CF TO CB NECKLINE</t>
  </si>
  <si>
    <t xml:space="preserve">CỔ TỪ GIỮA TRƯỚC ĐẾN GIỮA SAU </t>
  </si>
  <si>
    <t>-1</t>
  </si>
  <si>
    <t>POCKET MEASUREMENTS - FLAT OPENINGS - OPTIONAL - FOR POCKET STYLES</t>
  </si>
  <si>
    <t>X1</t>
  </si>
  <si>
    <t>WIDTH OF POCKET TOP EDGE</t>
  </si>
  <si>
    <t xml:space="preserve">RỘNG TÚI CẠNH TRÊN </t>
  </si>
  <si>
    <t>X2</t>
  </si>
  <si>
    <t>WIDTH OF POCKET WIDEST</t>
  </si>
  <si>
    <t xml:space="preserve">RỘNG TÚI Ở ĐIỂM RỘNG NHẤT </t>
  </si>
  <si>
    <t>X3</t>
  </si>
  <si>
    <t>WIDTH OF POCKET BOTTOM EDGE</t>
  </si>
  <si>
    <t xml:space="preserve">RỘNG TÚI CẠNH DƯỚI CÙNG </t>
  </si>
  <si>
    <t>Y1</t>
  </si>
  <si>
    <t>POCKET HEIGHT</t>
  </si>
  <si>
    <t xml:space="preserve">CAO TÚI </t>
  </si>
  <si>
    <t>Y2</t>
  </si>
  <si>
    <t>POCKET HEIGHT AT SIDES</t>
  </si>
  <si>
    <t xml:space="preserve">CAO CẠNH SƯỜN TÚI </t>
  </si>
  <si>
    <t xml:space="preserve">NOTES : </t>
  </si>
  <si>
    <t>25.01.21</t>
  </si>
  <si>
    <t>FOR AW21 ONWARDS - UPDATED TO 3.8CM GRADING</t>
  </si>
  <si>
    <t>FOR WINTER 22 ONWARDS - SLEEVE WIDTHS AND ARMHOLE DEPTH INCREASED FOR LOOSER SLEEVE FIT</t>
  </si>
  <si>
    <t>PLEASE NOTE : SLEEVE ANGLE TO BE MORE OPEN - THEREFORE ENSURE UNDERARM SLEEVE LENGTH IS ACHIEVED SO THAT WHEN WORN, ARMS CAN BE RAISED WITH ENOUGH LENGTH U/ARM</t>
  </si>
  <si>
    <t xml:space="preserve">PLEASE NOTE WE HAVE MADE FURTHER CHANGES TO THE SLEEVE WIDTH AND ARMHOLE DEPTH SEE BELOW </t>
  </si>
  <si>
    <t>VUI LÒNG THAY ĐỔI THÔNG SỐ TAY NHƯ SAU:</t>
  </si>
  <si>
    <t xml:space="preserve">  G1 - BICEP (2CM BELOW UNDERARM POINT): AS BEEN REDUCED BY 3CM, NEW GRADE 25CM </t>
  </si>
  <si>
    <t>G1- BẮP TAY DƯỚI NÁCH 2CM, CẦN GIẢM 3CM CÒN 25CM.</t>
  </si>
  <si>
    <t xml:space="preserve">  G2 - ARMHOLE (STRAIGHT): AS BEEN REDUCED BY 3CM, NEW GRADE 30CM </t>
  </si>
  <si>
    <t>G2- NÁCH ĐO THẲNG, CẦN GIẢM 3CM CÒN 30CM</t>
  </si>
  <si>
    <t xml:space="preserve">  H - ELBOW  WIDTH- half way down underarm: HAS BEEN REDUCED BY1.5CM, NEW GRADE 19.5CM </t>
  </si>
  <si>
    <t>H- NGANG BẮP TAY GIỮA CẠNH DƯỚI TAY GIẢM 1.5CM, CÒN 19.5CM</t>
  </si>
  <si>
    <t xml:space="preserve">  J1 - CUFF WIDTH STRETCHED FLAT - 2cm above rib: HAS BEEN REDUCED BY 1CM, NEW GRADE 15.5CM </t>
  </si>
  <si>
    <t>J1- CỦA TAY ĐO CĂNG TRÊN RIB 2CM GIẢM 1CM CÒN 15.5CM</t>
  </si>
  <si>
    <t xml:space="preserve">  J2 - CUFF WIDTH RELAXED: HAS BEEN BROUGHT BACK TO OUR PREVIOUS GRADE THEREFORE REDUCE BY 1.7CM, NOW 10.3CM </t>
  </si>
  <si>
    <t>J2-CỬA TAY ĐO ÊM GIẢM 1.7CM CÒN 10.3CM</t>
  </si>
  <si>
    <t>Copyright 2016 © PALACE all rights reserved. PALACE is a trademark of [write here].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</si>
</sst>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Aptos Narrow"/>
      <family val="2"/>
      <scheme val="minor"/>
    </font>
    <font>
      <sz val="9"/>
      <name val="Geneva"/>
      <family val="2"/>
    </font>
    <font>
      <sz val="8"/>
      <name val="Arial"/>
      <family val="2"/>
    </font>
    <font>
      <b/>
      <sz val="8"/>
      <color theme="3" tint="-0.249977111117893"/>
      <name val="Arial"/>
      <family val="2"/>
    </font>
    <font>
      <sz val="20"/>
      <name val="Arial"/>
      <family val="2"/>
    </font>
    <font>
      <sz val="9"/>
      <name val="Helvetica"/>
      <family val="2"/>
    </font>
    <font>
      <sz val="8"/>
      <color rgb="FFFF000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color rgb="FFFF0000"/>
      <name val="Arial"/>
      <family val="2"/>
    </font>
    <font>
      <sz val="8"/>
      <name val="Helvetica"/>
      <family val="2"/>
    </font>
    <font>
      <b/>
      <sz val="9"/>
      <name val="Arial"/>
      <family val="2"/>
    </font>
    <font>
      <b/>
      <sz val="9"/>
      <name val="Helvetica"/>
      <family val="2"/>
    </font>
    <font>
      <b/>
      <sz val="9"/>
      <color rgb="FFFF0000"/>
      <name val="Helvetica"/>
      <family val="2"/>
    </font>
    <font>
      <sz val="8"/>
      <name val="Geneva"/>
      <family val="2"/>
    </font>
    <font>
      <b/>
      <sz val="9"/>
      <color rgb="FF000000"/>
      <name val="Helvetica"/>
      <family val="2"/>
    </font>
    <font>
      <sz val="9"/>
      <color rgb="FFFF0000"/>
      <name val="Helvetica"/>
      <family val="2"/>
    </font>
    <font>
      <b/>
      <sz val="8"/>
      <name val="Helvetica"/>
      <family val="2"/>
    </font>
    <font>
      <b/>
      <sz val="8"/>
      <color rgb="FFFF0000"/>
      <name val="Helvetica"/>
      <family val="2"/>
    </font>
    <font>
      <b/>
      <sz val="8"/>
      <color rgb="FF000000"/>
      <name val="Helvetica"/>
      <family val="2"/>
    </font>
    <font>
      <sz val="9"/>
      <color theme="1"/>
      <name val="Arial"/>
      <family val="2"/>
    </font>
    <font>
      <b/>
      <sz val="8"/>
      <color theme="1"/>
      <name val="Helvetica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81">
    <xf numFmtId="0" fontId="0" fillId="0" borderId="0" xfId="0"/>
    <xf numFmtId="0" fontId="2" fillId="0" borderId="1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17" fontId="2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7" xfId="1" applyFont="1" applyBorder="1" applyAlignment="1">
      <alignment horizontal="left" vertical="center" wrapText="1" indent="1"/>
    </xf>
    <xf numFmtId="0" fontId="3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 indent="1"/>
    </xf>
    <xf numFmtId="0" fontId="2" fillId="2" borderId="9" xfId="1" applyFont="1" applyFill="1" applyBorder="1" applyAlignment="1">
      <alignment horizontal="left" vertical="center" indent="1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indent="1"/>
    </xf>
    <xf numFmtId="0" fontId="2" fillId="3" borderId="9" xfId="1" applyFont="1" applyFill="1" applyBorder="1" applyAlignment="1">
      <alignment horizontal="left" vertical="center" indent="1"/>
    </xf>
    <xf numFmtId="0" fontId="2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2" fillId="0" borderId="13" xfId="1" applyFont="1" applyBorder="1" applyAlignment="1">
      <alignment horizontal="left" vertical="center" indent="1"/>
    </xf>
    <xf numFmtId="0" fontId="2" fillId="4" borderId="14" xfId="1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left" vertical="center" indent="1"/>
    </xf>
    <xf numFmtId="0" fontId="2" fillId="0" borderId="16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1" fillId="0" borderId="0" xfId="1"/>
    <xf numFmtId="0" fontId="7" fillId="5" borderId="18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0" fontId="2" fillId="5" borderId="1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0" fontId="8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49" fontId="10" fillId="4" borderId="3" xfId="1" applyNumberFormat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2" fillId="0" borderId="7" xfId="1" applyFont="1" applyBorder="1" applyAlignment="1">
      <alignment horizontal="center"/>
    </xf>
    <xf numFmtId="0" fontId="2" fillId="0" borderId="9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1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 indent="1"/>
    </xf>
    <xf numFmtId="0" fontId="11" fillId="0" borderId="12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4" borderId="9" xfId="1" applyFont="1" applyFill="1" applyBorder="1" applyAlignment="1">
      <alignment horizontal="center"/>
    </xf>
    <xf numFmtId="49" fontId="13" fillId="4" borderId="9" xfId="1" applyNumberFormat="1" applyFont="1" applyFill="1" applyBorder="1" applyAlignment="1">
      <alignment horizontal="center"/>
    </xf>
    <xf numFmtId="0" fontId="14" fillId="0" borderId="9" xfId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5" fillId="6" borderId="9" xfId="1" applyFont="1" applyFill="1" applyBorder="1" applyAlignment="1">
      <alignment horizontal="left" vertical="center" indent="1"/>
    </xf>
    <xf numFmtId="0" fontId="11" fillId="7" borderId="8" xfId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49" fontId="13" fillId="4" borderId="9" xfId="1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/>
    </xf>
    <xf numFmtId="0" fontId="2" fillId="3" borderId="9" xfId="1" applyFont="1" applyFill="1" applyBorder="1" applyAlignment="1">
      <alignment vertical="center"/>
    </xf>
    <xf numFmtId="0" fontId="2" fillId="3" borderId="8" xfId="1" applyFont="1" applyFill="1" applyBorder="1" applyAlignment="1">
      <alignment vertical="center"/>
    </xf>
    <xf numFmtId="0" fontId="11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left" vertical="center" indent="1"/>
    </xf>
    <xf numFmtId="0" fontId="11" fillId="3" borderId="12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5" fillId="3" borderId="9" xfId="1" applyFont="1" applyFill="1" applyBorder="1" applyAlignment="1">
      <alignment horizontal="center" vertical="center"/>
    </xf>
    <xf numFmtId="49" fontId="13" fillId="3" borderId="9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/>
    </xf>
    <xf numFmtId="0" fontId="14" fillId="0" borderId="9" xfId="1" applyFont="1" applyBorder="1"/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9" xfId="1" applyFont="1" applyBorder="1" applyAlignment="1">
      <alignment horizontal="center"/>
    </xf>
    <xf numFmtId="0" fontId="16" fillId="4" borderId="9" xfId="1" applyFont="1" applyFill="1" applyBorder="1" applyAlignment="1">
      <alignment horizontal="center"/>
    </xf>
    <xf numFmtId="49" fontId="17" fillId="4" borderId="9" xfId="1" applyNumberFormat="1" applyFont="1" applyFill="1" applyBorder="1" applyAlignment="1">
      <alignment horizontal="center"/>
    </xf>
    <xf numFmtId="0" fontId="14" fillId="0" borderId="9" xfId="1" applyFont="1" applyBorder="1" applyAlignment="1">
      <alignment horizontal="left" vertical="center"/>
    </xf>
    <xf numFmtId="0" fontId="16" fillId="4" borderId="9" xfId="1" applyFont="1" applyFill="1" applyBorder="1" applyAlignment="1">
      <alignment horizontal="center" vertical="center"/>
    </xf>
    <xf numFmtId="49" fontId="17" fillId="4" borderId="9" xfId="1" applyNumberFormat="1" applyFont="1" applyFill="1" applyBorder="1" applyAlignment="1">
      <alignment horizontal="center" vertical="center"/>
    </xf>
    <xf numFmtId="0" fontId="14" fillId="0" borderId="21" xfId="1" applyFont="1" applyBorder="1" applyAlignment="1">
      <alignment horizontal="left" vertical="center"/>
    </xf>
    <xf numFmtId="0" fontId="5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/>
    </xf>
    <xf numFmtId="0" fontId="5" fillId="0" borderId="21" xfId="1" applyFont="1" applyBorder="1" applyAlignment="1">
      <alignment vertical="center"/>
    </xf>
    <xf numFmtId="0" fontId="5" fillId="0" borderId="21" xfId="1" applyFont="1" applyBorder="1" applyAlignment="1">
      <alignment horizontal="center"/>
    </xf>
    <xf numFmtId="0" fontId="16" fillId="4" borderId="21" xfId="1" applyFont="1" applyFill="1" applyBorder="1" applyAlignment="1">
      <alignment horizontal="center" vertical="center"/>
    </xf>
    <xf numFmtId="49" fontId="17" fillId="4" borderId="21" xfId="1" applyNumberFormat="1" applyFont="1" applyFill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4" fillId="7" borderId="21" xfId="1" applyFont="1" applyFill="1" applyBorder="1" applyAlignment="1">
      <alignment horizontal="left" vertical="center"/>
    </xf>
    <xf numFmtId="0" fontId="14" fillId="0" borderId="24" xfId="1" applyFont="1" applyBorder="1" applyAlignment="1">
      <alignment horizontal="center"/>
    </xf>
    <xf numFmtId="0" fontId="14" fillId="0" borderId="25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 indent="1"/>
    </xf>
    <xf numFmtId="0" fontId="5" fillId="0" borderId="26" xfId="1" applyFont="1" applyBorder="1" applyAlignment="1">
      <alignment horizontal="center"/>
    </xf>
    <xf numFmtId="0" fontId="5" fillId="0" borderId="25" xfId="1" applyFont="1" applyBorder="1" applyAlignment="1">
      <alignment vertical="center"/>
    </xf>
    <xf numFmtId="0" fontId="5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5" fillId="0" borderId="27" xfId="1" applyFont="1" applyBorder="1" applyAlignment="1">
      <alignment vertical="center"/>
    </xf>
    <xf numFmtId="0" fontId="2" fillId="8" borderId="28" xfId="1" applyFont="1" applyFill="1" applyBorder="1" applyAlignment="1">
      <alignment vertical="center"/>
    </xf>
    <xf numFmtId="0" fontId="18" fillId="8" borderId="29" xfId="1" applyFont="1" applyFill="1" applyBorder="1"/>
    <xf numFmtId="0" fontId="16" fillId="8" borderId="29" xfId="1" applyFont="1" applyFill="1" applyBorder="1" applyAlignment="1">
      <alignment horizontal="center" vertical="center"/>
    </xf>
    <xf numFmtId="0" fontId="5" fillId="8" borderId="29" xfId="1" applyFont="1" applyFill="1" applyBorder="1" applyAlignment="1">
      <alignment vertical="center"/>
    </xf>
    <xf numFmtId="0" fontId="5" fillId="8" borderId="30" xfId="1" applyFont="1" applyFill="1" applyBorder="1"/>
    <xf numFmtId="0" fontId="5" fillId="8" borderId="29" xfId="1" applyFont="1" applyFill="1" applyBorder="1"/>
    <xf numFmtId="0" fontId="16" fillId="8" borderId="29" xfId="1" applyFont="1" applyFill="1" applyBorder="1"/>
    <xf numFmtId="0" fontId="5" fillId="4" borderId="29" xfId="1" applyFont="1" applyFill="1" applyBorder="1"/>
    <xf numFmtId="49" fontId="17" fillId="4" borderId="29" xfId="1" applyNumberFormat="1" applyFont="1" applyFill="1" applyBorder="1"/>
    <xf numFmtId="0" fontId="11" fillId="0" borderId="30" xfId="1" applyFont="1" applyBorder="1" applyAlignment="1">
      <alignment horizontal="center" vertical="center"/>
    </xf>
    <xf numFmtId="0" fontId="14" fillId="8" borderId="29" xfId="1" applyFont="1" applyFill="1" applyBorder="1"/>
    <xf numFmtId="0" fontId="14" fillId="8" borderId="29" xfId="1" applyFont="1" applyFill="1" applyBorder="1" applyAlignment="1">
      <alignment horizontal="center"/>
    </xf>
    <xf numFmtId="0" fontId="5" fillId="0" borderId="31" xfId="1" applyFont="1" applyBorder="1" applyAlignment="1">
      <alignment vertical="center"/>
    </xf>
    <xf numFmtId="0" fontId="14" fillId="0" borderId="32" xfId="1" applyFont="1" applyBorder="1" applyAlignment="1">
      <alignment horizontal="center" vertical="center"/>
    </xf>
    <xf numFmtId="0" fontId="14" fillId="0" borderId="33" xfId="1" applyFont="1" applyBorder="1" applyAlignment="1">
      <alignment horizontal="left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4" xfId="1" applyFont="1" applyBorder="1" applyAlignment="1">
      <alignment horizontal="left" vertical="center" indent="1"/>
    </xf>
    <xf numFmtId="0" fontId="5" fillId="0" borderId="33" xfId="1" applyFont="1" applyBorder="1" applyAlignment="1">
      <alignment horizontal="center" vertical="center"/>
    </xf>
    <xf numFmtId="0" fontId="5" fillId="0" borderId="33" xfId="1" applyFont="1" applyBorder="1" applyAlignment="1">
      <alignment vertical="center"/>
    </xf>
    <xf numFmtId="0" fontId="19" fillId="9" borderId="33" xfId="1" applyFont="1" applyFill="1" applyBorder="1" applyAlignment="1">
      <alignment horizontal="center" vertical="center"/>
    </xf>
    <xf numFmtId="49" fontId="17" fillId="9" borderId="33" xfId="1" applyNumberFormat="1" applyFont="1" applyFill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4" fillId="0" borderId="34" xfId="1" applyFont="1" applyBorder="1" applyAlignment="1">
      <alignment vertical="center"/>
    </xf>
    <xf numFmtId="0" fontId="14" fillId="0" borderId="34" xfId="1" applyFont="1" applyBorder="1" applyAlignment="1">
      <alignment horizontal="center" vertical="center"/>
    </xf>
    <xf numFmtId="0" fontId="5" fillId="0" borderId="36" xfId="1" applyFont="1" applyBorder="1" applyAlignment="1">
      <alignment vertical="center"/>
    </xf>
    <xf numFmtId="0" fontId="14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9" fillId="9" borderId="9" xfId="1" applyFont="1" applyFill="1" applyBorder="1" applyAlignment="1">
      <alignment horizontal="center" vertical="center"/>
    </xf>
    <xf numFmtId="49" fontId="17" fillId="9" borderId="9" xfId="1" applyNumberFormat="1" applyFont="1" applyFill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2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19" fillId="9" borderId="21" xfId="1" applyFont="1" applyFill="1" applyBorder="1" applyAlignment="1">
      <alignment horizontal="center" vertical="center"/>
    </xf>
    <xf numFmtId="49" fontId="17" fillId="9" borderId="21" xfId="1" applyNumberFormat="1" applyFont="1" applyFill="1" applyBorder="1" applyAlignment="1">
      <alignment horizontal="center" vertical="center"/>
    </xf>
    <xf numFmtId="49" fontId="20" fillId="4" borderId="29" xfId="1" applyNumberFormat="1" applyFont="1" applyFill="1" applyBorder="1"/>
    <xf numFmtId="0" fontId="5" fillId="0" borderId="34" xfId="1" applyFont="1" applyBorder="1" applyAlignment="1">
      <alignment vertical="center"/>
    </xf>
    <xf numFmtId="0" fontId="19" fillId="9" borderId="34" xfId="1" applyFont="1" applyFill="1" applyBorder="1" applyAlignment="1">
      <alignment horizontal="center" vertical="center"/>
    </xf>
    <xf numFmtId="49" fontId="17" fillId="9" borderId="34" xfId="1" applyNumberFormat="1" applyFont="1" applyFill="1" applyBorder="1" applyAlignment="1">
      <alignment horizontal="center" vertical="center"/>
    </xf>
    <xf numFmtId="0" fontId="21" fillId="8" borderId="29" xfId="1" applyFont="1" applyFill="1" applyBorder="1" applyAlignment="1">
      <alignment horizontal="center" vertical="center"/>
    </xf>
    <xf numFmtId="0" fontId="5" fillId="8" borderId="29" xfId="1" applyFont="1" applyFill="1" applyBorder="1" applyAlignment="1">
      <alignment horizontal="left" vertical="center" indent="1"/>
    </xf>
    <xf numFmtId="0" fontId="21" fillId="8" borderId="29" xfId="1" applyFont="1" applyFill="1" applyBorder="1"/>
    <xf numFmtId="49" fontId="22" fillId="8" borderId="29" xfId="1" applyNumberFormat="1" applyFont="1" applyFill="1" applyBorder="1"/>
    <xf numFmtId="0" fontId="5" fillId="8" borderId="31" xfId="1" applyFont="1" applyFill="1" applyBorder="1" applyAlignment="1">
      <alignment vertical="center"/>
    </xf>
    <xf numFmtId="0" fontId="5" fillId="4" borderId="38" xfId="1" applyFont="1" applyFill="1" applyBorder="1" applyAlignment="1">
      <alignment horizontal="left" vertical="center" indent="1"/>
    </xf>
    <xf numFmtId="0" fontId="5" fillId="4" borderId="0" xfId="1" applyFont="1" applyFill="1" applyAlignment="1">
      <alignment horizontal="left" vertical="center" indent="1"/>
    </xf>
    <xf numFmtId="0" fontId="14" fillId="8" borderId="0" xfId="1" applyFont="1" applyFill="1" applyAlignment="1">
      <alignment horizontal="center" vertical="center"/>
    </xf>
    <xf numFmtId="0" fontId="5" fillId="8" borderId="0" xfId="1" applyFont="1" applyFill="1" applyAlignment="1">
      <alignment horizontal="left" vertical="center" indent="1"/>
    </xf>
    <xf numFmtId="0" fontId="14" fillId="8" borderId="0" xfId="1" applyFont="1" applyFill="1" applyAlignment="1">
      <alignment vertical="center"/>
    </xf>
    <xf numFmtId="0" fontId="23" fillId="10" borderId="0" xfId="1" applyFont="1" applyFill="1" applyAlignment="1">
      <alignment horizontal="center" vertical="center"/>
    </xf>
    <xf numFmtId="49" fontId="22" fillId="10" borderId="0" xfId="1" applyNumberFormat="1" applyFont="1" applyFill="1" applyAlignment="1">
      <alignment horizontal="center" vertical="center"/>
    </xf>
    <xf numFmtId="0" fontId="22" fillId="8" borderId="0" xfId="1" applyFont="1" applyFill="1" applyAlignment="1">
      <alignment horizontal="center" vertical="center"/>
    </xf>
    <xf numFmtId="0" fontId="5" fillId="8" borderId="11" xfId="1" applyFont="1" applyFill="1" applyBorder="1" applyAlignment="1">
      <alignment vertical="center"/>
    </xf>
    <xf numFmtId="0" fontId="5" fillId="2" borderId="39" xfId="1" applyFont="1" applyFill="1" applyBorder="1" applyAlignment="1">
      <alignment horizontal="left" vertical="center" indent="1"/>
    </xf>
    <xf numFmtId="0" fontId="5" fillId="2" borderId="0" xfId="1" applyFont="1" applyFill="1" applyAlignment="1">
      <alignment horizontal="left" vertical="center" indent="1"/>
    </xf>
    <xf numFmtId="0" fontId="14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23" fillId="11" borderId="0" xfId="1" applyFont="1" applyFill="1" applyAlignment="1">
      <alignment horizontal="center" vertical="center"/>
    </xf>
    <xf numFmtId="49" fontId="22" fillId="11" borderId="0" xfId="1" applyNumberFormat="1" applyFont="1" applyFill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5" fillId="0" borderId="39" xfId="1" applyFont="1" applyBorder="1" applyAlignment="1">
      <alignment vertical="center"/>
    </xf>
    <xf numFmtId="0" fontId="5" fillId="3" borderId="39" xfId="1" applyFont="1" applyFill="1" applyBorder="1" applyAlignment="1">
      <alignment horizontal="left" vertical="center" indent="1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>
      <alignment horizontal="left" vertical="center"/>
    </xf>
    <xf numFmtId="0" fontId="14" fillId="8" borderId="39" xfId="1" applyFont="1" applyFill="1" applyBorder="1" applyAlignment="1">
      <alignment horizontal="center" vertical="center"/>
    </xf>
    <xf numFmtId="0" fontId="14" fillId="8" borderId="40" xfId="1" applyFont="1" applyFill="1" applyBorder="1" applyAlignment="1">
      <alignment horizontal="center" vertical="center"/>
    </xf>
    <xf numFmtId="0" fontId="14" fillId="8" borderId="14" xfId="1" applyFont="1" applyFill="1" applyBorder="1" applyAlignment="1">
      <alignment vertical="center"/>
    </xf>
    <xf numFmtId="0" fontId="14" fillId="8" borderId="14" xfId="1" applyFont="1" applyFill="1" applyBorder="1" applyAlignment="1">
      <alignment horizontal="center" vertical="center"/>
    </xf>
    <xf numFmtId="0" fontId="5" fillId="8" borderId="14" xfId="1" applyFont="1" applyFill="1" applyBorder="1" applyAlignment="1">
      <alignment horizontal="left" vertical="center" indent="1"/>
    </xf>
    <xf numFmtId="0" fontId="23" fillId="10" borderId="14" xfId="1" applyFont="1" applyFill="1" applyBorder="1" applyAlignment="1">
      <alignment horizontal="center" vertical="center"/>
    </xf>
    <xf numFmtId="49" fontId="22" fillId="10" borderId="14" xfId="1" applyNumberFormat="1" applyFont="1" applyFill="1" applyBorder="1" applyAlignment="1">
      <alignment horizontal="center" vertical="center"/>
    </xf>
    <xf numFmtId="0" fontId="22" fillId="8" borderId="14" xfId="1" applyFont="1" applyFill="1" applyBorder="1" applyAlignment="1">
      <alignment horizontal="center" vertical="center"/>
    </xf>
    <xf numFmtId="0" fontId="5" fillId="8" borderId="17" xfId="1" applyFont="1" applyFill="1" applyBorder="1" applyAlignment="1">
      <alignment vertical="center"/>
    </xf>
    <xf numFmtId="0" fontId="14" fillId="8" borderId="28" xfId="1" applyFont="1" applyFill="1" applyBorder="1" applyAlignment="1">
      <alignment horizontal="center" vertical="center"/>
    </xf>
    <xf numFmtId="0" fontId="14" fillId="8" borderId="29" xfId="1" applyFont="1" applyFill="1" applyBorder="1" applyAlignment="1">
      <alignment horizontal="center" vertical="center"/>
    </xf>
    <xf numFmtId="0" fontId="14" fillId="8" borderId="31" xfId="1" applyFont="1" applyFill="1" applyBorder="1" applyAlignment="1">
      <alignment horizontal="center" vertical="center"/>
    </xf>
    <xf numFmtId="49" fontId="20" fillId="0" borderId="0" xfId="1" applyNumberFormat="1" applyFont="1" applyAlignment="1">
      <alignment vertical="center"/>
    </xf>
  </cellXfs>
  <cellStyles count="2">
    <cellStyle name="Normal" xfId="0" builtinId="0"/>
    <cellStyle name="Normal 8" xfId="1" xr:uid="{BE198437-AEFA-46D1-976E-9FDD5F50B7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59923</xdr:colOff>
      <xdr:row>0</xdr:row>
      <xdr:rowOff>58115</xdr:rowOff>
    </xdr:from>
    <xdr:to>
      <xdr:col>10</xdr:col>
      <xdr:colOff>170986</xdr:colOff>
      <xdr:row>4</xdr:row>
      <xdr:rowOff>485913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09C336-2996-4B4A-BAF1-743711CD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2043" y="58115"/>
          <a:ext cx="705423" cy="1128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PALACE/9.%20AW24/1.%20AUTUMN/2%20-%20PRODUCTION/3.%20STYLE%20FILE%20-%20COMMENTS/CUTTING%20DOCKETS/BULK/CUT%20&amp;%20SEW/PALACE-%20CUTTING%20DOCKET-%20P27HDC06.xlsx" TargetMode="External"/><Relationship Id="rId2" Type="http://schemas.microsoft.com/office/2019/04/relationships/externalLinkLongPath" Target="/sites/COMMERCIAL/Shared%20Documents/General/2-CUSTOMER-FOLDER/PALACE/9.%20AW24/1.%20AUTUMN/2%20-%20PRODUCTION/3.%20STYLE%20FILE%20-%20COMMENTS/CUTTING%20DOCKETS/BULK/CUT%20&amp;%20SEW/PALACE-%20CUTTING%20DOCKET-%20P27HDC06.xlsx?1C5446B4" TargetMode="External"/><Relationship Id="rId1" Type="http://schemas.openxmlformats.org/officeDocument/2006/relationships/externalLinkPath" Target="file:///\\1C5446B4\PALACE-%20CUTTING%20DOCKET-%20P27HDC0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UTTING DOCKET- IN"/>
      <sheetName val="2. TRIM CARD"/>
      <sheetName val="CS6WS - 28.8"/>
      <sheetName val="MER.QT-04.BM4"/>
      <sheetName val="GRADE FOR PROTO 17.08.23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DC0F-DBBC-4182-AA0A-E0E9EC0A7955}">
  <sheetPr>
    <pageSetUpPr fitToPage="1"/>
  </sheetPr>
  <dimension ref="A1:X58"/>
  <sheetViews>
    <sheetView tabSelected="1" view="pageBreakPreview" zoomScale="115" zoomScaleNormal="69" zoomScaleSheetLayoutView="115" zoomScalePageLayoutView="108" workbookViewId="0">
      <selection activeCell="C11" sqref="C11"/>
    </sheetView>
  </sheetViews>
  <sheetFormatPr defaultColWidth="9.6640625" defaultRowHeight="13.95" customHeight="1"/>
  <cols>
    <col min="1" max="1" width="9.44140625" style="36" customWidth="1"/>
    <col min="2" max="2" width="58" style="36" customWidth="1"/>
    <col min="3" max="3" width="38.5546875" style="36" customWidth="1"/>
    <col min="4" max="4" width="9.33203125" style="36" customWidth="1"/>
    <col min="5" max="5" width="8.6640625" style="36" customWidth="1"/>
    <col min="6" max="6" width="3.6640625" style="36" customWidth="1"/>
    <col min="7" max="7" width="5.109375" style="8" customWidth="1"/>
    <col min="8" max="8" width="3.44140625" style="8" customWidth="1"/>
    <col min="9" max="9" width="5.33203125" style="8" customWidth="1"/>
    <col min="10" max="10" width="3.33203125" style="8" customWidth="1"/>
    <col min="11" max="11" width="7.44140625" style="8" customWidth="1"/>
    <col min="12" max="12" width="12.6640625" style="180" hidden="1" customWidth="1"/>
    <col min="13" max="13" width="12.33203125" style="8" hidden="1" customWidth="1"/>
    <col min="14" max="14" width="5.6640625" style="8" customWidth="1"/>
    <col min="15" max="15" width="4.5546875" style="8" customWidth="1"/>
    <col min="16" max="16" width="5.5546875" style="8" customWidth="1"/>
    <col min="17" max="17" width="3.44140625" style="8" customWidth="1"/>
    <col min="18" max="18" width="28.6640625" style="8" hidden="1" customWidth="1"/>
    <col min="19" max="19" width="7.6640625" style="8" customWidth="1"/>
    <col min="20" max="16384" width="9.6640625" style="8"/>
  </cols>
  <sheetData>
    <row r="1" spans="1:24" ht="13.95" customHeight="1">
      <c r="A1" s="1" t="s">
        <v>0</v>
      </c>
      <c r="B1" s="2" t="s">
        <v>1</v>
      </c>
      <c r="C1" s="2"/>
      <c r="D1" s="3" t="s">
        <v>2</v>
      </c>
      <c r="E1" s="4" t="s">
        <v>3</v>
      </c>
      <c r="F1" s="3" t="s">
        <v>4</v>
      </c>
      <c r="G1" s="3"/>
      <c r="H1" s="3"/>
      <c r="I1" s="5" t="s">
        <v>5</v>
      </c>
      <c r="J1" s="6"/>
      <c r="K1" s="6"/>
      <c r="L1" s="6"/>
      <c r="M1" s="6"/>
      <c r="N1" s="6"/>
      <c r="O1" s="6"/>
      <c r="P1" s="6"/>
      <c r="Q1" s="6"/>
      <c r="R1" s="6"/>
      <c r="S1" s="7"/>
    </row>
    <row r="2" spans="1:24" ht="13.95" customHeight="1">
      <c r="A2" s="9" t="s">
        <v>6</v>
      </c>
      <c r="B2" s="10" t="s">
        <v>7</v>
      </c>
      <c r="C2" s="10"/>
      <c r="D2" s="11" t="s">
        <v>8</v>
      </c>
      <c r="E2" s="12" t="s">
        <v>9</v>
      </c>
      <c r="F2" s="11" t="s">
        <v>10</v>
      </c>
      <c r="G2" s="11"/>
      <c r="H2" s="11"/>
      <c r="I2" s="13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1:24" ht="13.95" customHeight="1">
      <c r="A3" s="16" t="s">
        <v>11</v>
      </c>
      <c r="B3" s="10" t="s">
        <v>12</v>
      </c>
      <c r="C3" s="10"/>
      <c r="D3" s="11" t="s">
        <v>13</v>
      </c>
      <c r="E3" s="17" t="s">
        <v>14</v>
      </c>
      <c r="F3" s="18"/>
      <c r="G3" s="19"/>
      <c r="H3" s="11"/>
      <c r="I3" s="13"/>
      <c r="J3" s="14"/>
      <c r="K3" s="14"/>
      <c r="L3" s="14"/>
      <c r="M3" s="14"/>
      <c r="N3" s="14"/>
      <c r="O3" s="14"/>
      <c r="P3" s="14"/>
      <c r="Q3" s="14"/>
      <c r="R3" s="14"/>
      <c r="S3" s="15"/>
    </row>
    <row r="4" spans="1:24" ht="13.95" customHeight="1">
      <c r="A4" s="16" t="s">
        <v>15</v>
      </c>
      <c r="B4" s="20"/>
      <c r="C4" s="20"/>
      <c r="D4" s="11" t="s">
        <v>16</v>
      </c>
      <c r="E4" s="11" t="s">
        <v>17</v>
      </c>
      <c r="F4" s="11" t="s">
        <v>18</v>
      </c>
      <c r="G4" s="11"/>
      <c r="H4" s="11"/>
      <c r="I4" s="13"/>
      <c r="J4" s="14"/>
      <c r="K4" s="14"/>
      <c r="L4" s="14"/>
      <c r="M4" s="14"/>
      <c r="N4" s="14"/>
      <c r="O4" s="14"/>
      <c r="P4" s="14"/>
      <c r="Q4" s="14"/>
      <c r="R4" s="14"/>
      <c r="S4" s="15"/>
    </row>
    <row r="5" spans="1:24" ht="48" customHeight="1" thickBot="1">
      <c r="A5" s="21" t="s">
        <v>19</v>
      </c>
      <c r="B5" s="22" t="s">
        <v>20</v>
      </c>
      <c r="C5" s="22"/>
      <c r="D5" s="23"/>
      <c r="E5" s="23"/>
      <c r="F5" s="23" t="s">
        <v>21</v>
      </c>
      <c r="G5" s="23"/>
      <c r="H5" s="23"/>
      <c r="I5" s="24"/>
      <c r="J5" s="25"/>
      <c r="K5" s="25"/>
      <c r="L5" s="25"/>
      <c r="M5" s="25"/>
      <c r="N5" s="25"/>
      <c r="O5" s="25"/>
      <c r="P5" s="25"/>
      <c r="Q5" s="25"/>
      <c r="R5" s="25"/>
      <c r="S5" s="26"/>
      <c r="T5" s="27"/>
    </row>
    <row r="6" spans="1:24" ht="19.5" customHeight="1" thickBot="1">
      <c r="A6" s="28" t="s">
        <v>22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27"/>
      <c r="U6" s="27"/>
      <c r="V6" s="27"/>
      <c r="W6" s="27"/>
      <c r="X6" s="27"/>
    </row>
    <row r="7" spans="1:24" ht="28.95" customHeight="1">
      <c r="A7" s="31" t="s">
        <v>23</v>
      </c>
      <c r="B7" s="32" t="s">
        <v>24</v>
      </c>
      <c r="C7" s="33"/>
      <c r="D7" s="34" t="s">
        <v>25</v>
      </c>
      <c r="E7" s="35" t="s">
        <v>26</v>
      </c>
      <c r="G7" s="37" t="s">
        <v>27</v>
      </c>
      <c r="H7" s="38"/>
      <c r="I7" s="37" t="s">
        <v>28</v>
      </c>
      <c r="J7" s="38"/>
      <c r="K7" s="39" t="s">
        <v>29</v>
      </c>
      <c r="L7" s="40" t="s">
        <v>30</v>
      </c>
      <c r="M7" s="41" t="s">
        <v>31</v>
      </c>
      <c r="N7" s="37" t="s">
        <v>32</v>
      </c>
      <c r="O7" s="38"/>
      <c r="P7" s="37" t="s">
        <v>33</v>
      </c>
      <c r="Q7" s="42"/>
      <c r="R7" s="37" t="s">
        <v>34</v>
      </c>
      <c r="S7" s="43"/>
      <c r="U7" s="27"/>
      <c r="V7" s="27"/>
      <c r="W7" s="27"/>
      <c r="X7" s="27"/>
    </row>
    <row r="8" spans="1:24" ht="16.2" customHeight="1">
      <c r="A8" s="44" t="s">
        <v>35</v>
      </c>
      <c r="B8" s="45" t="s">
        <v>36</v>
      </c>
      <c r="C8" s="46" t="s">
        <v>37</v>
      </c>
      <c r="D8" s="47">
        <v>2</v>
      </c>
      <c r="E8" s="47">
        <v>1</v>
      </c>
      <c r="F8" s="48"/>
      <c r="G8" s="49">
        <f t="shared" ref="G8:G32" si="0">I8-D8</f>
        <v>71</v>
      </c>
      <c r="H8" s="50"/>
      <c r="I8" s="51">
        <f t="shared" ref="I8:I32" si="1">K8-D8</f>
        <v>73</v>
      </c>
      <c r="J8" s="50"/>
      <c r="K8" s="52">
        <v>75</v>
      </c>
      <c r="L8" s="53"/>
      <c r="M8" s="52">
        <f>K8+1</f>
        <v>76</v>
      </c>
      <c r="N8" s="51">
        <f t="shared" ref="N8:N32" si="2">K8+D8</f>
        <v>77</v>
      </c>
      <c r="O8" s="50"/>
      <c r="P8" s="51">
        <f>N8+D8</f>
        <v>79</v>
      </c>
      <c r="Q8" s="54"/>
      <c r="R8" s="55"/>
      <c r="S8" s="43"/>
      <c r="U8" s="27"/>
      <c r="V8" s="27"/>
      <c r="W8" s="27"/>
      <c r="X8" s="27"/>
    </row>
    <row r="9" spans="1:24" ht="16.2" customHeight="1">
      <c r="A9" s="44" t="s">
        <v>38</v>
      </c>
      <c r="B9" s="45" t="s">
        <v>39</v>
      </c>
      <c r="C9" s="46" t="s">
        <v>40</v>
      </c>
      <c r="D9" s="47">
        <v>3.8</v>
      </c>
      <c r="E9" s="47">
        <v>1</v>
      </c>
      <c r="F9" s="48"/>
      <c r="G9" s="49">
        <f t="shared" si="0"/>
        <v>53.7</v>
      </c>
      <c r="H9" s="50"/>
      <c r="I9" s="51">
        <f t="shared" si="1"/>
        <v>57.5</v>
      </c>
      <c r="J9" s="50"/>
      <c r="K9" s="52">
        <v>61.3</v>
      </c>
      <c r="L9" s="53" t="s">
        <v>41</v>
      </c>
      <c r="M9" s="52">
        <f>K9-0.8</f>
        <v>60.5</v>
      </c>
      <c r="N9" s="51">
        <f t="shared" si="2"/>
        <v>65.099999999999994</v>
      </c>
      <c r="O9" s="50"/>
      <c r="P9" s="51">
        <f t="shared" ref="P9:P45" si="3">N9+D9</f>
        <v>68.899999999999991</v>
      </c>
      <c r="Q9" s="54"/>
      <c r="R9" s="55"/>
      <c r="S9" s="43"/>
      <c r="U9" s="27"/>
      <c r="V9" s="27"/>
      <c r="W9" s="27"/>
      <c r="X9" s="27"/>
    </row>
    <row r="10" spans="1:24" ht="16.2" customHeight="1">
      <c r="A10" s="44" t="s">
        <v>42</v>
      </c>
      <c r="B10" s="45" t="s">
        <v>43</v>
      </c>
      <c r="C10" s="46" t="s">
        <v>44</v>
      </c>
      <c r="D10" s="47">
        <v>3.8</v>
      </c>
      <c r="E10" s="47">
        <v>1</v>
      </c>
      <c r="F10" s="56"/>
      <c r="G10" s="49">
        <f t="shared" si="0"/>
        <v>51.7</v>
      </c>
      <c r="H10" s="50"/>
      <c r="I10" s="51">
        <f t="shared" si="1"/>
        <v>55.5</v>
      </c>
      <c r="J10" s="50"/>
      <c r="K10" s="52">
        <v>59.3</v>
      </c>
      <c r="L10" s="53"/>
      <c r="M10" s="52">
        <f t="shared" ref="M10:M45" si="4">K10</f>
        <v>59.3</v>
      </c>
      <c r="N10" s="51">
        <f t="shared" si="2"/>
        <v>63.099999999999994</v>
      </c>
      <c r="O10" s="50"/>
      <c r="P10" s="51">
        <f t="shared" si="3"/>
        <v>66.899999999999991</v>
      </c>
      <c r="Q10" s="54"/>
      <c r="R10" s="55"/>
      <c r="S10" s="43"/>
      <c r="U10" s="27"/>
      <c r="V10" s="27"/>
      <c r="W10" s="27"/>
      <c r="X10" s="27"/>
    </row>
    <row r="11" spans="1:24" ht="16.2" customHeight="1">
      <c r="A11" s="44" t="s">
        <v>45</v>
      </c>
      <c r="B11" s="45" t="s">
        <v>46</v>
      </c>
      <c r="C11" s="46" t="s">
        <v>47</v>
      </c>
      <c r="D11" s="47">
        <v>3.8</v>
      </c>
      <c r="E11" s="47">
        <v>1</v>
      </c>
      <c r="F11" s="48"/>
      <c r="G11" s="49">
        <f t="shared" si="0"/>
        <v>41.2</v>
      </c>
      <c r="H11" s="50"/>
      <c r="I11" s="51">
        <f t="shared" si="1"/>
        <v>45</v>
      </c>
      <c r="J11" s="50"/>
      <c r="K11" s="52">
        <v>48.8</v>
      </c>
      <c r="L11" s="53" t="s">
        <v>48</v>
      </c>
      <c r="M11" s="52">
        <f t="shared" si="4"/>
        <v>48.8</v>
      </c>
      <c r="N11" s="51">
        <f t="shared" si="2"/>
        <v>52.599999999999994</v>
      </c>
      <c r="O11" s="50"/>
      <c r="P11" s="51">
        <f t="shared" si="3"/>
        <v>56.399999999999991</v>
      </c>
      <c r="Q11" s="54"/>
      <c r="R11" s="55"/>
      <c r="S11" s="43"/>
      <c r="U11" s="27"/>
      <c r="V11" s="27"/>
      <c r="W11" s="27"/>
      <c r="X11" s="27"/>
    </row>
    <row r="12" spans="1:24" ht="16.2" customHeight="1">
      <c r="A12" s="44" t="s">
        <v>49</v>
      </c>
      <c r="B12" s="45" t="s">
        <v>50</v>
      </c>
      <c r="C12" s="46" t="s">
        <v>51</v>
      </c>
      <c r="D12" s="57">
        <v>1.8</v>
      </c>
      <c r="E12" s="47">
        <v>0.5</v>
      </c>
      <c r="F12" s="48"/>
      <c r="G12" s="49">
        <f t="shared" si="0"/>
        <v>60.400000000000006</v>
      </c>
      <c r="H12" s="50"/>
      <c r="I12" s="51">
        <f t="shared" si="1"/>
        <v>62.2</v>
      </c>
      <c r="J12" s="50"/>
      <c r="K12" s="58">
        <v>64</v>
      </c>
      <c r="L12" s="59" t="s">
        <v>52</v>
      </c>
      <c r="M12" s="58">
        <f>K12+0.5</f>
        <v>64.5</v>
      </c>
      <c r="N12" s="51">
        <f t="shared" si="2"/>
        <v>65.8</v>
      </c>
      <c r="O12" s="50"/>
      <c r="P12" s="51">
        <f t="shared" si="3"/>
        <v>67.599999999999994</v>
      </c>
      <c r="Q12" s="54"/>
      <c r="R12" s="55"/>
      <c r="S12" s="43"/>
      <c r="U12" s="27"/>
      <c r="V12" s="27"/>
      <c r="W12" s="27"/>
      <c r="X12" s="27"/>
    </row>
    <row r="13" spans="1:24" ht="16.2" customHeight="1">
      <c r="A13" s="44" t="s">
        <v>53</v>
      </c>
      <c r="B13" s="45" t="s">
        <v>54</v>
      </c>
      <c r="C13" s="46" t="s">
        <v>55</v>
      </c>
      <c r="D13" s="47">
        <v>1.2</v>
      </c>
      <c r="E13" s="47">
        <v>0.5</v>
      </c>
      <c r="F13" s="48"/>
      <c r="G13" s="49">
        <f t="shared" si="0"/>
        <v>48.599999999999994</v>
      </c>
      <c r="H13" s="50"/>
      <c r="I13" s="51">
        <f t="shared" si="1"/>
        <v>49.8</v>
      </c>
      <c r="J13" s="50"/>
      <c r="K13" s="58">
        <v>51</v>
      </c>
      <c r="L13" s="59" t="s">
        <v>41</v>
      </c>
      <c r="M13" s="58">
        <f>K13+0.5</f>
        <v>51.5</v>
      </c>
      <c r="N13" s="51">
        <f t="shared" si="2"/>
        <v>52.2</v>
      </c>
      <c r="O13" s="50"/>
      <c r="P13" s="51">
        <f>N13+D13</f>
        <v>53.400000000000006</v>
      </c>
      <c r="Q13" s="54"/>
      <c r="R13" s="55" t="s">
        <v>56</v>
      </c>
      <c r="S13" s="43"/>
      <c r="U13" s="27"/>
      <c r="V13" s="27"/>
      <c r="W13" s="27"/>
      <c r="X13" s="27"/>
    </row>
    <row r="14" spans="1:24" ht="16.2" customHeight="1">
      <c r="A14" s="44" t="s">
        <v>57</v>
      </c>
      <c r="B14" s="45" t="s">
        <v>58</v>
      </c>
      <c r="C14" s="46" t="s">
        <v>59</v>
      </c>
      <c r="D14" s="47">
        <v>1.9</v>
      </c>
      <c r="E14" s="47">
        <v>0.5</v>
      </c>
      <c r="F14" s="48"/>
      <c r="G14" s="49">
        <f t="shared" si="0"/>
        <v>48.1</v>
      </c>
      <c r="H14" s="50"/>
      <c r="I14" s="51">
        <f t="shared" si="1"/>
        <v>50</v>
      </c>
      <c r="J14" s="50"/>
      <c r="K14" s="58">
        <v>51.9</v>
      </c>
      <c r="L14" s="59"/>
      <c r="M14" s="58">
        <f>K14-1</f>
        <v>50.9</v>
      </c>
      <c r="N14" s="51">
        <f t="shared" si="2"/>
        <v>53.8</v>
      </c>
      <c r="O14" s="50"/>
      <c r="P14" s="51">
        <f t="shared" si="3"/>
        <v>55.699999999999996</v>
      </c>
      <c r="Q14" s="54"/>
      <c r="R14" s="55"/>
      <c r="S14" s="43"/>
      <c r="U14" s="27"/>
      <c r="V14" s="27"/>
      <c r="W14" s="27"/>
      <c r="X14" s="27"/>
    </row>
    <row r="15" spans="1:24" ht="16.2" customHeight="1">
      <c r="A15" s="44" t="s">
        <v>60</v>
      </c>
      <c r="B15" s="45" t="s">
        <v>61</v>
      </c>
      <c r="C15" s="46" t="s">
        <v>62</v>
      </c>
      <c r="D15" s="47">
        <v>1.9</v>
      </c>
      <c r="E15" s="47">
        <v>0.5</v>
      </c>
      <c r="F15" s="48"/>
      <c r="G15" s="49">
        <f t="shared" si="0"/>
        <v>44.6</v>
      </c>
      <c r="H15" s="50"/>
      <c r="I15" s="51">
        <f t="shared" si="1"/>
        <v>46.5</v>
      </c>
      <c r="J15" s="50"/>
      <c r="K15" s="58">
        <v>48.4</v>
      </c>
      <c r="L15" s="59" t="s">
        <v>63</v>
      </c>
      <c r="M15" s="58">
        <f>K15-1.5</f>
        <v>46.9</v>
      </c>
      <c r="N15" s="51">
        <f t="shared" si="2"/>
        <v>50.3</v>
      </c>
      <c r="O15" s="50"/>
      <c r="P15" s="51">
        <f t="shared" si="3"/>
        <v>52.199999999999996</v>
      </c>
      <c r="Q15" s="54"/>
      <c r="R15" s="55"/>
      <c r="S15" s="43"/>
      <c r="U15" s="27"/>
      <c r="V15" s="27"/>
      <c r="W15" s="27"/>
      <c r="X15" s="27"/>
    </row>
    <row r="16" spans="1:24" ht="16.2" customHeight="1">
      <c r="A16" s="44" t="s">
        <v>64</v>
      </c>
      <c r="B16" s="45" t="s">
        <v>65</v>
      </c>
      <c r="C16" s="46" t="s">
        <v>66</v>
      </c>
      <c r="D16" s="47">
        <v>1.9</v>
      </c>
      <c r="E16" s="47">
        <v>0.5</v>
      </c>
      <c r="F16" s="48"/>
      <c r="G16" s="49">
        <f t="shared" si="0"/>
        <v>44.6</v>
      </c>
      <c r="H16" s="50"/>
      <c r="I16" s="51">
        <f t="shared" si="1"/>
        <v>46.5</v>
      </c>
      <c r="J16" s="50"/>
      <c r="K16" s="58">
        <v>48.4</v>
      </c>
      <c r="L16" s="59"/>
      <c r="M16" s="58">
        <f>K16-1.5</f>
        <v>46.9</v>
      </c>
      <c r="N16" s="51">
        <f t="shared" si="2"/>
        <v>50.3</v>
      </c>
      <c r="O16" s="50"/>
      <c r="P16" s="51">
        <f t="shared" si="3"/>
        <v>52.199999999999996</v>
      </c>
      <c r="Q16" s="54"/>
      <c r="R16" s="55"/>
      <c r="S16" s="43"/>
      <c r="U16" s="27"/>
      <c r="V16" s="27"/>
      <c r="W16" s="27"/>
      <c r="X16" s="27"/>
    </row>
    <row r="17" spans="1:24" ht="16.2" customHeight="1">
      <c r="A17" s="60" t="s">
        <v>67</v>
      </c>
      <c r="B17" s="61" t="s">
        <v>68</v>
      </c>
      <c r="C17" s="62" t="s">
        <v>69</v>
      </c>
      <c r="D17" s="63">
        <v>1</v>
      </c>
      <c r="E17" s="63">
        <v>1</v>
      </c>
      <c r="F17" s="64"/>
      <c r="G17" s="65">
        <f t="shared" si="0"/>
        <v>23</v>
      </c>
      <c r="H17" s="66"/>
      <c r="I17" s="67">
        <f t="shared" si="1"/>
        <v>24</v>
      </c>
      <c r="J17" s="66"/>
      <c r="K17" s="68">
        <v>25</v>
      </c>
      <c r="L17" s="69"/>
      <c r="M17" s="68">
        <f>K17-1</f>
        <v>24</v>
      </c>
      <c r="N17" s="67">
        <f t="shared" si="2"/>
        <v>26</v>
      </c>
      <c r="O17" s="66"/>
      <c r="P17" s="67">
        <f t="shared" si="3"/>
        <v>27</v>
      </c>
      <c r="Q17" s="54"/>
      <c r="R17" s="55"/>
      <c r="S17" s="43"/>
      <c r="U17" s="27"/>
      <c r="V17" s="27"/>
      <c r="W17" s="27"/>
      <c r="X17" s="27"/>
    </row>
    <row r="18" spans="1:24" ht="16.2" customHeight="1">
      <c r="A18" s="60" t="s">
        <v>70</v>
      </c>
      <c r="B18" s="61" t="s">
        <v>71</v>
      </c>
      <c r="C18" s="62" t="s">
        <v>72</v>
      </c>
      <c r="D18" s="63">
        <v>1</v>
      </c>
      <c r="E18" s="63">
        <v>1</v>
      </c>
      <c r="F18" s="64"/>
      <c r="G18" s="65">
        <f t="shared" si="0"/>
        <v>28</v>
      </c>
      <c r="H18" s="66"/>
      <c r="I18" s="67">
        <f t="shared" si="1"/>
        <v>29</v>
      </c>
      <c r="J18" s="66"/>
      <c r="K18" s="68">
        <v>30</v>
      </c>
      <c r="L18" s="69"/>
      <c r="M18" s="68">
        <f>K18+1</f>
        <v>31</v>
      </c>
      <c r="N18" s="67">
        <f t="shared" si="2"/>
        <v>31</v>
      </c>
      <c r="O18" s="66"/>
      <c r="P18" s="67">
        <f t="shared" si="3"/>
        <v>32</v>
      </c>
      <c r="Q18" s="54"/>
      <c r="R18" s="55"/>
      <c r="S18" s="43"/>
      <c r="U18" s="27"/>
      <c r="V18" s="27"/>
      <c r="W18" s="27"/>
      <c r="X18" s="27"/>
    </row>
    <row r="19" spans="1:24" ht="16.2" customHeight="1">
      <c r="A19" s="60" t="s">
        <v>73</v>
      </c>
      <c r="B19" s="61" t="s">
        <v>74</v>
      </c>
      <c r="C19" s="62" t="s">
        <v>75</v>
      </c>
      <c r="D19" s="63">
        <v>0.7</v>
      </c>
      <c r="E19" s="63">
        <v>0.5</v>
      </c>
      <c r="F19" s="64"/>
      <c r="G19" s="65">
        <f t="shared" si="0"/>
        <v>18.100000000000001</v>
      </c>
      <c r="H19" s="66"/>
      <c r="I19" s="67">
        <f t="shared" si="1"/>
        <v>18.8</v>
      </c>
      <c r="J19" s="66"/>
      <c r="K19" s="68">
        <v>19.5</v>
      </c>
      <c r="L19" s="69" t="s">
        <v>52</v>
      </c>
      <c r="M19" s="68">
        <f>K19+0.5</f>
        <v>20</v>
      </c>
      <c r="N19" s="67">
        <f t="shared" si="2"/>
        <v>20.2</v>
      </c>
      <c r="O19" s="66"/>
      <c r="P19" s="67">
        <f t="shared" si="3"/>
        <v>20.9</v>
      </c>
      <c r="Q19" s="54"/>
      <c r="R19" s="70"/>
      <c r="S19" s="43"/>
      <c r="U19" s="27"/>
      <c r="V19" s="27"/>
      <c r="W19" s="27"/>
      <c r="X19" s="27"/>
    </row>
    <row r="20" spans="1:24" ht="16.2" customHeight="1">
      <c r="A20" s="60" t="s">
        <v>76</v>
      </c>
      <c r="B20" s="61" t="s">
        <v>77</v>
      </c>
      <c r="C20" s="62" t="s">
        <v>78</v>
      </c>
      <c r="D20" s="63">
        <v>0.5</v>
      </c>
      <c r="E20" s="63">
        <v>0.5</v>
      </c>
      <c r="F20" s="64"/>
      <c r="G20" s="65">
        <f t="shared" si="0"/>
        <v>14.5</v>
      </c>
      <c r="H20" s="66"/>
      <c r="I20" s="67">
        <f t="shared" si="1"/>
        <v>15</v>
      </c>
      <c r="J20" s="66"/>
      <c r="K20" s="68">
        <v>15.5</v>
      </c>
      <c r="L20" s="69" t="s">
        <v>48</v>
      </c>
      <c r="M20" s="68">
        <f t="shared" si="4"/>
        <v>15.5</v>
      </c>
      <c r="N20" s="67">
        <f t="shared" si="2"/>
        <v>16</v>
      </c>
      <c r="O20" s="66"/>
      <c r="P20" s="67">
        <f t="shared" si="3"/>
        <v>16.5</v>
      </c>
      <c r="Q20" s="54"/>
      <c r="R20" s="70"/>
      <c r="S20" s="43"/>
      <c r="U20" s="27"/>
      <c r="V20" s="27"/>
      <c r="W20" s="27"/>
      <c r="X20" s="27"/>
    </row>
    <row r="21" spans="1:24" ht="16.2" customHeight="1">
      <c r="A21" s="60" t="s">
        <v>79</v>
      </c>
      <c r="B21" s="61" t="s">
        <v>80</v>
      </c>
      <c r="C21" s="62" t="s">
        <v>81</v>
      </c>
      <c r="D21" s="63">
        <v>0.3</v>
      </c>
      <c r="E21" s="63">
        <v>0.5</v>
      </c>
      <c r="F21" s="64"/>
      <c r="G21" s="65">
        <f t="shared" si="0"/>
        <v>9.6999999999999993</v>
      </c>
      <c r="H21" s="66"/>
      <c r="I21" s="67">
        <f t="shared" si="1"/>
        <v>10</v>
      </c>
      <c r="J21" s="66"/>
      <c r="K21" s="68">
        <v>10.3</v>
      </c>
      <c r="L21" s="69"/>
      <c r="M21" s="68">
        <f t="shared" si="4"/>
        <v>10.3</v>
      </c>
      <c r="N21" s="67">
        <f t="shared" si="2"/>
        <v>10.600000000000001</v>
      </c>
      <c r="O21" s="66"/>
      <c r="P21" s="67">
        <f t="shared" si="3"/>
        <v>10.900000000000002</v>
      </c>
      <c r="Q21" s="54"/>
      <c r="R21" s="70"/>
      <c r="S21" s="43"/>
      <c r="U21" s="27"/>
      <c r="V21" s="27"/>
      <c r="W21" s="27"/>
      <c r="X21" s="27"/>
    </row>
    <row r="22" spans="1:24" ht="16.2" customHeight="1">
      <c r="A22" s="71" t="s">
        <v>29</v>
      </c>
      <c r="B22" s="72" t="s">
        <v>82</v>
      </c>
      <c r="C22" s="72" t="s">
        <v>83</v>
      </c>
      <c r="D22" s="73">
        <v>0</v>
      </c>
      <c r="E22" s="47">
        <v>0.5</v>
      </c>
      <c r="F22" s="48"/>
      <c r="G22" s="74">
        <f t="shared" si="0"/>
        <v>8</v>
      </c>
      <c r="H22" s="75"/>
      <c r="I22" s="76">
        <f t="shared" si="1"/>
        <v>8</v>
      </c>
      <c r="J22" s="73"/>
      <c r="K22" s="77">
        <v>8</v>
      </c>
      <c r="L22" s="78"/>
      <c r="M22" s="77">
        <f>K22-0.3</f>
        <v>7.7</v>
      </c>
      <c r="N22" s="76">
        <f t="shared" si="2"/>
        <v>8</v>
      </c>
      <c r="O22" s="73"/>
      <c r="P22" s="51">
        <f t="shared" si="3"/>
        <v>8</v>
      </c>
      <c r="Q22" s="70"/>
      <c r="R22" s="55"/>
      <c r="S22" s="43"/>
      <c r="U22" s="27"/>
      <c r="V22" s="27"/>
      <c r="W22" s="27"/>
      <c r="X22" s="27"/>
    </row>
    <row r="23" spans="1:24" ht="16.2" customHeight="1">
      <c r="A23" s="71" t="s">
        <v>28</v>
      </c>
      <c r="B23" s="72" t="s">
        <v>84</v>
      </c>
      <c r="C23" s="72" t="s">
        <v>85</v>
      </c>
      <c r="D23" s="73">
        <v>0</v>
      </c>
      <c r="E23" s="47">
        <v>0.3</v>
      </c>
      <c r="F23" s="48"/>
      <c r="G23" s="74">
        <f t="shared" si="0"/>
        <v>8</v>
      </c>
      <c r="H23" s="75"/>
      <c r="I23" s="76">
        <f t="shared" si="1"/>
        <v>8</v>
      </c>
      <c r="J23" s="73"/>
      <c r="K23" s="77">
        <v>8</v>
      </c>
      <c r="L23" s="78"/>
      <c r="M23" s="77">
        <f>K23-0.3</f>
        <v>7.7</v>
      </c>
      <c r="N23" s="76">
        <f t="shared" si="2"/>
        <v>8</v>
      </c>
      <c r="O23" s="73"/>
      <c r="P23" s="51">
        <f t="shared" si="3"/>
        <v>8</v>
      </c>
      <c r="Q23" s="70"/>
      <c r="R23" s="55"/>
      <c r="S23" s="43"/>
      <c r="U23" s="27"/>
      <c r="V23" s="27"/>
      <c r="W23" s="27"/>
      <c r="X23" s="27"/>
    </row>
    <row r="24" spans="1:24" ht="16.2" customHeight="1">
      <c r="A24" s="71" t="s">
        <v>86</v>
      </c>
      <c r="B24" s="79" t="s">
        <v>87</v>
      </c>
      <c r="C24" s="79" t="s">
        <v>88</v>
      </c>
      <c r="D24" s="73">
        <v>0.7</v>
      </c>
      <c r="E24" s="47">
        <v>0.5</v>
      </c>
      <c r="F24" s="48"/>
      <c r="G24" s="74">
        <f t="shared" si="0"/>
        <v>21.1</v>
      </c>
      <c r="H24" s="75"/>
      <c r="I24" s="76">
        <f t="shared" si="1"/>
        <v>21.8</v>
      </c>
      <c r="J24" s="73"/>
      <c r="K24" s="80">
        <v>22.5</v>
      </c>
      <c r="L24" s="81" t="s">
        <v>52</v>
      </c>
      <c r="M24" s="80">
        <f>K24-0.5</f>
        <v>22</v>
      </c>
      <c r="N24" s="76">
        <f t="shared" si="2"/>
        <v>23.2</v>
      </c>
      <c r="O24" s="73"/>
      <c r="P24" s="51">
        <f t="shared" si="3"/>
        <v>23.9</v>
      </c>
      <c r="Q24" s="70"/>
      <c r="R24" s="55"/>
      <c r="S24" s="43"/>
      <c r="U24" s="27"/>
      <c r="V24" s="27"/>
      <c r="W24" s="27"/>
      <c r="X24" s="27"/>
    </row>
    <row r="25" spans="1:24" ht="16.2" customHeight="1">
      <c r="A25" s="71" t="s">
        <v>89</v>
      </c>
      <c r="B25" s="79" t="s">
        <v>90</v>
      </c>
      <c r="C25" s="79" t="s">
        <v>91</v>
      </c>
      <c r="D25" s="73">
        <v>0</v>
      </c>
      <c r="E25" s="47">
        <v>0.5</v>
      </c>
      <c r="F25" s="48"/>
      <c r="G25" s="74">
        <f t="shared" si="0"/>
        <v>2</v>
      </c>
      <c r="H25" s="75"/>
      <c r="I25" s="76">
        <f t="shared" si="1"/>
        <v>2</v>
      </c>
      <c r="J25" s="73"/>
      <c r="K25" s="80">
        <v>2</v>
      </c>
      <c r="L25" s="81"/>
      <c r="M25" s="80">
        <f t="shared" si="4"/>
        <v>2</v>
      </c>
      <c r="N25" s="76">
        <f t="shared" si="2"/>
        <v>2</v>
      </c>
      <c r="O25" s="73"/>
      <c r="P25" s="51">
        <f t="shared" si="3"/>
        <v>2</v>
      </c>
      <c r="Q25" s="70"/>
      <c r="R25" s="55"/>
      <c r="S25" s="43"/>
      <c r="U25" s="27"/>
      <c r="V25" s="27"/>
      <c r="W25" s="27"/>
    </row>
    <row r="26" spans="1:24" ht="16.2" customHeight="1">
      <c r="A26" s="71" t="s">
        <v>92</v>
      </c>
      <c r="B26" s="82" t="s">
        <v>93</v>
      </c>
      <c r="C26" s="82" t="s">
        <v>94</v>
      </c>
      <c r="D26" s="83">
        <v>0.3</v>
      </c>
      <c r="E26" s="84">
        <v>0.5</v>
      </c>
      <c r="F26" s="48"/>
      <c r="G26" s="85">
        <f t="shared" si="0"/>
        <v>8.8999999999999986</v>
      </c>
      <c r="H26" s="86"/>
      <c r="I26" s="87">
        <f t="shared" si="1"/>
        <v>9.1999999999999993</v>
      </c>
      <c r="J26" s="83"/>
      <c r="K26" s="88">
        <v>9.5</v>
      </c>
      <c r="L26" s="89" t="s">
        <v>48</v>
      </c>
      <c r="M26" s="88">
        <f t="shared" si="4"/>
        <v>9.5</v>
      </c>
      <c r="N26" s="87">
        <f t="shared" si="2"/>
        <v>9.8000000000000007</v>
      </c>
      <c r="O26" s="83"/>
      <c r="P26" s="51">
        <f t="shared" si="3"/>
        <v>10.100000000000001</v>
      </c>
      <c r="Q26" s="90"/>
      <c r="R26" s="91"/>
      <c r="S26" s="43"/>
      <c r="U26" s="27"/>
      <c r="V26" s="27"/>
      <c r="W26" s="27"/>
    </row>
    <row r="27" spans="1:24" ht="16.2" customHeight="1">
      <c r="A27" s="71" t="s">
        <v>27</v>
      </c>
      <c r="B27" s="82" t="s">
        <v>95</v>
      </c>
      <c r="C27" s="82" t="s">
        <v>96</v>
      </c>
      <c r="D27" s="83">
        <v>0</v>
      </c>
      <c r="E27" s="84">
        <v>0.5</v>
      </c>
      <c r="F27" s="48"/>
      <c r="G27" s="85">
        <f t="shared" si="0"/>
        <v>1</v>
      </c>
      <c r="H27" s="86"/>
      <c r="I27" s="87">
        <f t="shared" si="1"/>
        <v>1</v>
      </c>
      <c r="J27" s="83"/>
      <c r="K27" s="88">
        <v>1</v>
      </c>
      <c r="L27" s="89"/>
      <c r="M27" s="88">
        <f t="shared" si="4"/>
        <v>1</v>
      </c>
      <c r="N27" s="87">
        <f t="shared" si="2"/>
        <v>1</v>
      </c>
      <c r="O27" s="83"/>
      <c r="P27" s="51">
        <f t="shared" si="3"/>
        <v>1</v>
      </c>
      <c r="Q27" s="90"/>
      <c r="R27" s="91"/>
      <c r="S27" s="43"/>
      <c r="U27" s="27"/>
      <c r="V27" s="27"/>
      <c r="W27" s="27"/>
    </row>
    <row r="28" spans="1:24" ht="16.2" customHeight="1">
      <c r="A28" s="71" t="s">
        <v>97</v>
      </c>
      <c r="B28" s="82" t="s">
        <v>98</v>
      </c>
      <c r="C28" s="82" t="s">
        <v>99</v>
      </c>
      <c r="D28" s="83">
        <v>0</v>
      </c>
      <c r="E28" s="84">
        <v>0.5</v>
      </c>
      <c r="F28" s="48"/>
      <c r="G28" s="85">
        <f t="shared" si="0"/>
        <v>9.5</v>
      </c>
      <c r="H28" s="86"/>
      <c r="I28" s="87">
        <f t="shared" si="1"/>
        <v>9.5</v>
      </c>
      <c r="J28" s="83"/>
      <c r="K28" s="88">
        <v>9.5</v>
      </c>
      <c r="L28" s="89" t="s">
        <v>52</v>
      </c>
      <c r="M28" s="88">
        <f t="shared" si="4"/>
        <v>9.5</v>
      </c>
      <c r="N28" s="87">
        <f t="shared" si="2"/>
        <v>9.5</v>
      </c>
      <c r="O28" s="83"/>
      <c r="P28" s="51">
        <f t="shared" si="3"/>
        <v>9.5</v>
      </c>
      <c r="Q28" s="90"/>
      <c r="R28" s="91"/>
      <c r="S28" s="43"/>
      <c r="U28" s="27"/>
      <c r="V28" s="27"/>
      <c r="W28" s="27"/>
    </row>
    <row r="29" spans="1:24" ht="16.2" customHeight="1">
      <c r="A29" s="71" t="s">
        <v>100</v>
      </c>
      <c r="B29" s="92" t="s">
        <v>101</v>
      </c>
      <c r="C29" s="92" t="s">
        <v>102</v>
      </c>
      <c r="D29" s="83">
        <v>0</v>
      </c>
      <c r="E29" s="84">
        <v>0.5</v>
      </c>
      <c r="F29" s="48"/>
      <c r="G29" s="85">
        <f t="shared" si="0"/>
        <v>3</v>
      </c>
      <c r="H29" s="86"/>
      <c r="I29" s="87">
        <f t="shared" si="1"/>
        <v>3</v>
      </c>
      <c r="J29" s="83"/>
      <c r="K29" s="88">
        <v>3</v>
      </c>
      <c r="L29" s="89"/>
      <c r="M29" s="88">
        <f t="shared" si="4"/>
        <v>3</v>
      </c>
      <c r="N29" s="87">
        <f t="shared" si="2"/>
        <v>3</v>
      </c>
      <c r="O29" s="83"/>
      <c r="P29" s="51">
        <f t="shared" si="3"/>
        <v>3</v>
      </c>
      <c r="Q29" s="90"/>
      <c r="R29" s="91"/>
      <c r="S29" s="43"/>
      <c r="U29" s="27"/>
      <c r="V29" s="27"/>
      <c r="W29" s="27"/>
    </row>
    <row r="30" spans="1:24" ht="16.2" customHeight="1">
      <c r="A30" s="71" t="s">
        <v>103</v>
      </c>
      <c r="B30" s="79" t="s">
        <v>104</v>
      </c>
      <c r="C30" s="79" t="s">
        <v>105</v>
      </c>
      <c r="D30" s="73">
        <v>0</v>
      </c>
      <c r="E30" s="47">
        <v>1</v>
      </c>
      <c r="F30" s="48"/>
      <c r="G30" s="74">
        <v>16</v>
      </c>
      <c r="H30" s="75"/>
      <c r="I30" s="74">
        <v>16</v>
      </c>
      <c r="J30" s="73"/>
      <c r="K30" s="80">
        <v>16</v>
      </c>
      <c r="L30" s="81"/>
      <c r="M30" s="80">
        <f t="shared" si="4"/>
        <v>16</v>
      </c>
      <c r="N30" s="76">
        <f t="shared" si="2"/>
        <v>16</v>
      </c>
      <c r="O30" s="73"/>
      <c r="P30" s="51">
        <f t="shared" si="3"/>
        <v>16</v>
      </c>
      <c r="Q30" s="70"/>
      <c r="R30" s="55"/>
      <c r="S30" s="43"/>
      <c r="U30" s="27"/>
      <c r="V30" s="27"/>
      <c r="W30" s="27"/>
    </row>
    <row r="31" spans="1:24" ht="16.2" customHeight="1">
      <c r="A31" s="71" t="s">
        <v>106</v>
      </c>
      <c r="B31" s="79" t="s">
        <v>107</v>
      </c>
      <c r="C31" s="79" t="s">
        <v>108</v>
      </c>
      <c r="D31" s="73">
        <v>0</v>
      </c>
      <c r="E31" s="47">
        <v>0.5</v>
      </c>
      <c r="F31" s="48"/>
      <c r="G31" s="74">
        <f t="shared" si="0"/>
        <v>4.5</v>
      </c>
      <c r="H31" s="75"/>
      <c r="I31" s="76">
        <f t="shared" si="1"/>
        <v>4.5</v>
      </c>
      <c r="J31" s="73"/>
      <c r="K31" s="80">
        <v>4.5</v>
      </c>
      <c r="L31" s="81"/>
      <c r="M31" s="80">
        <f t="shared" si="4"/>
        <v>4.5</v>
      </c>
      <c r="N31" s="76">
        <f t="shared" si="2"/>
        <v>4.5</v>
      </c>
      <c r="O31" s="73"/>
      <c r="P31" s="51">
        <f t="shared" si="3"/>
        <v>4.5</v>
      </c>
      <c r="Q31" s="70"/>
      <c r="R31" s="55"/>
      <c r="S31" s="43"/>
      <c r="U31" s="27"/>
      <c r="V31" s="27"/>
      <c r="W31" s="27"/>
    </row>
    <row r="32" spans="1:24" ht="16.2" customHeight="1" thickBot="1">
      <c r="A32" s="93" t="s">
        <v>109</v>
      </c>
      <c r="B32" s="94" t="s">
        <v>110</v>
      </c>
      <c r="C32" s="94" t="s">
        <v>111</v>
      </c>
      <c r="D32" s="83">
        <v>0</v>
      </c>
      <c r="E32" s="84">
        <v>0.5</v>
      </c>
      <c r="F32" s="95"/>
      <c r="G32" s="96">
        <f t="shared" si="0"/>
        <v>31</v>
      </c>
      <c r="H32" s="97"/>
      <c r="I32" s="98">
        <f t="shared" si="1"/>
        <v>31</v>
      </c>
      <c r="J32" s="99"/>
      <c r="K32" s="88">
        <v>31</v>
      </c>
      <c r="L32" s="89"/>
      <c r="M32" s="88">
        <f t="shared" si="4"/>
        <v>31</v>
      </c>
      <c r="N32" s="87">
        <f t="shared" si="2"/>
        <v>31</v>
      </c>
      <c r="O32" s="83"/>
      <c r="P32" s="100">
        <f t="shared" si="3"/>
        <v>31</v>
      </c>
      <c r="Q32" s="90"/>
      <c r="R32" s="91"/>
      <c r="S32" s="101"/>
      <c r="U32" s="27"/>
      <c r="V32" s="27"/>
      <c r="W32" s="27"/>
    </row>
    <row r="33" spans="1:23" ht="16.2" customHeight="1" thickBot="1">
      <c r="A33" s="102" t="s">
        <v>112</v>
      </c>
      <c r="B33" s="103"/>
      <c r="C33" s="103"/>
      <c r="D33" s="104"/>
      <c r="E33" s="105"/>
      <c r="F33" s="106"/>
      <c r="G33" s="107"/>
      <c r="H33" s="107"/>
      <c r="I33" s="107"/>
      <c r="J33" s="108"/>
      <c r="K33" s="109"/>
      <c r="L33" s="110"/>
      <c r="M33" s="109"/>
      <c r="N33" s="107"/>
      <c r="O33" s="107"/>
      <c r="P33" s="111"/>
      <c r="Q33" s="112"/>
      <c r="R33" s="113"/>
      <c r="S33" s="114"/>
      <c r="U33" s="27"/>
      <c r="V33" s="27"/>
      <c r="W33" s="27"/>
    </row>
    <row r="34" spans="1:23" ht="16.2" customHeight="1">
      <c r="A34" s="115" t="s">
        <v>27</v>
      </c>
      <c r="B34" s="116" t="s">
        <v>113</v>
      </c>
      <c r="C34" s="116" t="s">
        <v>114</v>
      </c>
      <c r="D34" s="117">
        <v>0.5</v>
      </c>
      <c r="E34" s="118">
        <v>1</v>
      </c>
      <c r="F34" s="119"/>
      <c r="G34" s="120">
        <f t="shared" ref="G34:G39" si="5">I34-D34</f>
        <v>38</v>
      </c>
      <c r="H34" s="120"/>
      <c r="I34" s="120">
        <f t="shared" ref="I34:I39" si="6">K34-D34</f>
        <v>38.5</v>
      </c>
      <c r="J34" s="121"/>
      <c r="K34" s="122">
        <v>39</v>
      </c>
      <c r="L34" s="123" t="s">
        <v>41</v>
      </c>
      <c r="M34" s="122">
        <f>K34-0.5</f>
        <v>38.5</v>
      </c>
      <c r="N34" s="120">
        <f t="shared" ref="N34:N39" si="7">K34+D34</f>
        <v>39.5</v>
      </c>
      <c r="O34" s="120"/>
      <c r="P34" s="124">
        <f t="shared" si="3"/>
        <v>40</v>
      </c>
      <c r="Q34" s="125"/>
      <c r="R34" s="126"/>
      <c r="S34" s="127"/>
      <c r="U34" s="27"/>
      <c r="V34" s="27"/>
      <c r="W34" s="27"/>
    </row>
    <row r="35" spans="1:23" ht="16.2" customHeight="1">
      <c r="A35" s="115" t="s">
        <v>115</v>
      </c>
      <c r="B35" s="116" t="s">
        <v>116</v>
      </c>
      <c r="C35" s="116" t="s">
        <v>117</v>
      </c>
      <c r="D35" s="73">
        <v>0.5</v>
      </c>
      <c r="E35" s="118">
        <v>1</v>
      </c>
      <c r="F35" s="48"/>
      <c r="G35" s="120">
        <f t="shared" si="5"/>
        <v>34</v>
      </c>
      <c r="H35" s="120"/>
      <c r="I35" s="120">
        <f t="shared" si="6"/>
        <v>34.5</v>
      </c>
      <c r="J35" s="121"/>
      <c r="K35" s="122">
        <v>35</v>
      </c>
      <c r="L35" s="123" t="s">
        <v>41</v>
      </c>
      <c r="M35" s="122">
        <f>K35+1</f>
        <v>36</v>
      </c>
      <c r="N35" s="120">
        <f t="shared" si="7"/>
        <v>35.5</v>
      </c>
      <c r="O35" s="120"/>
      <c r="P35" s="51">
        <f t="shared" si="3"/>
        <v>36</v>
      </c>
      <c r="Q35" s="54"/>
      <c r="R35" s="126"/>
      <c r="S35" s="43"/>
      <c r="U35" s="27"/>
      <c r="V35" s="27"/>
      <c r="W35" s="27"/>
    </row>
    <row r="36" spans="1:23" ht="16.2" customHeight="1">
      <c r="A36" s="115" t="s">
        <v>118</v>
      </c>
      <c r="B36" s="116" t="s">
        <v>119</v>
      </c>
      <c r="C36" s="116" t="s">
        <v>120</v>
      </c>
      <c r="D36" s="73">
        <v>0.5</v>
      </c>
      <c r="E36" s="118">
        <v>0.5</v>
      </c>
      <c r="F36" s="48"/>
      <c r="G36" s="120">
        <f t="shared" si="5"/>
        <v>26</v>
      </c>
      <c r="H36" s="120"/>
      <c r="I36" s="120">
        <f t="shared" si="6"/>
        <v>26.5</v>
      </c>
      <c r="J36" s="121"/>
      <c r="K36" s="122">
        <v>27</v>
      </c>
      <c r="L36" s="123"/>
      <c r="M36" s="122">
        <f>K36+0.5</f>
        <v>27.5</v>
      </c>
      <c r="N36" s="120">
        <f t="shared" si="7"/>
        <v>27.5</v>
      </c>
      <c r="O36" s="120"/>
      <c r="P36" s="51">
        <f t="shared" si="3"/>
        <v>28</v>
      </c>
      <c r="Q36" s="54"/>
      <c r="R36" s="126"/>
      <c r="S36" s="43"/>
      <c r="U36" s="27"/>
      <c r="V36" s="27"/>
      <c r="W36" s="27"/>
    </row>
    <row r="37" spans="1:23" ht="16.2" customHeight="1">
      <c r="A37" s="128" t="s">
        <v>121</v>
      </c>
      <c r="B37" s="54" t="s">
        <v>122</v>
      </c>
      <c r="C37" s="54" t="s">
        <v>123</v>
      </c>
      <c r="D37" s="73">
        <v>1</v>
      </c>
      <c r="E37" s="129">
        <v>1</v>
      </c>
      <c r="F37" s="48"/>
      <c r="G37" s="130">
        <f t="shared" si="5"/>
        <v>51</v>
      </c>
      <c r="H37" s="73"/>
      <c r="I37" s="73">
        <f t="shared" si="6"/>
        <v>52</v>
      </c>
      <c r="J37" s="75"/>
      <c r="K37" s="131">
        <v>53</v>
      </c>
      <c r="L37" s="132" t="s">
        <v>41</v>
      </c>
      <c r="M37" s="131">
        <f>K37+1</f>
        <v>54</v>
      </c>
      <c r="N37" s="73">
        <f t="shared" si="7"/>
        <v>54</v>
      </c>
      <c r="O37" s="73"/>
      <c r="P37" s="51">
        <f t="shared" si="3"/>
        <v>55</v>
      </c>
      <c r="Q37" s="54"/>
      <c r="R37" s="70"/>
      <c r="S37" s="43"/>
      <c r="U37" s="27"/>
      <c r="V37" s="27"/>
      <c r="W37" s="27"/>
    </row>
    <row r="38" spans="1:23" ht="16.2" customHeight="1">
      <c r="A38" s="128" t="s">
        <v>124</v>
      </c>
      <c r="B38" s="54" t="s">
        <v>125</v>
      </c>
      <c r="C38" s="54" t="s">
        <v>126</v>
      </c>
      <c r="D38" s="73">
        <v>0</v>
      </c>
      <c r="E38" s="129">
        <v>1</v>
      </c>
      <c r="F38" s="48"/>
      <c r="G38" s="130">
        <f t="shared" si="5"/>
        <v>1.75</v>
      </c>
      <c r="H38" s="73"/>
      <c r="I38" s="73">
        <f t="shared" si="6"/>
        <v>1.75</v>
      </c>
      <c r="J38" s="75"/>
      <c r="K38" s="131">
        <v>1.75</v>
      </c>
      <c r="L38" s="132"/>
      <c r="M38" s="131">
        <f t="shared" si="4"/>
        <v>1.75</v>
      </c>
      <c r="N38" s="73">
        <f t="shared" si="7"/>
        <v>1.75</v>
      </c>
      <c r="O38" s="73"/>
      <c r="P38" s="51">
        <f t="shared" si="3"/>
        <v>1.75</v>
      </c>
      <c r="Q38" s="54"/>
      <c r="R38" s="70"/>
      <c r="S38" s="43"/>
      <c r="U38" s="27"/>
      <c r="V38" s="27"/>
      <c r="W38" s="27"/>
    </row>
    <row r="39" spans="1:23" ht="16.2" customHeight="1" thickBot="1">
      <c r="A39" s="133" t="s">
        <v>127</v>
      </c>
      <c r="B39" s="134" t="s">
        <v>128</v>
      </c>
      <c r="C39" s="134" t="s">
        <v>129</v>
      </c>
      <c r="D39" s="83">
        <v>0.7</v>
      </c>
      <c r="E39" s="135">
        <v>1</v>
      </c>
      <c r="F39" s="95"/>
      <c r="G39" s="136">
        <f t="shared" si="5"/>
        <v>26.6</v>
      </c>
      <c r="H39" s="83"/>
      <c r="I39" s="83">
        <f t="shared" si="6"/>
        <v>27.3</v>
      </c>
      <c r="J39" s="86"/>
      <c r="K39" s="137">
        <v>28</v>
      </c>
      <c r="L39" s="138" t="s">
        <v>130</v>
      </c>
      <c r="M39" s="137">
        <f t="shared" si="4"/>
        <v>28</v>
      </c>
      <c r="N39" s="83">
        <f t="shared" si="7"/>
        <v>28.7</v>
      </c>
      <c r="O39" s="83"/>
      <c r="P39" s="100">
        <f t="shared" si="3"/>
        <v>29.4</v>
      </c>
      <c r="Q39" s="134"/>
      <c r="R39" s="90"/>
      <c r="S39" s="101"/>
      <c r="U39" s="27"/>
      <c r="V39" s="27"/>
      <c r="W39" s="27"/>
    </row>
    <row r="40" spans="1:23" ht="16.2" customHeight="1" thickBot="1">
      <c r="A40" s="102" t="s">
        <v>131</v>
      </c>
      <c r="B40" s="103"/>
      <c r="C40" s="103"/>
      <c r="D40" s="104"/>
      <c r="E40" s="105"/>
      <c r="F40" s="106"/>
      <c r="G40" s="107"/>
      <c r="H40" s="107"/>
      <c r="I40" s="107"/>
      <c r="J40" s="108"/>
      <c r="K40" s="109"/>
      <c r="L40" s="139"/>
      <c r="M40" s="109"/>
      <c r="N40" s="107"/>
      <c r="O40" s="107"/>
      <c r="P40" s="111"/>
      <c r="Q40" s="112"/>
      <c r="R40" s="113"/>
      <c r="S40" s="114"/>
      <c r="U40" s="27"/>
      <c r="V40" s="27"/>
      <c r="W40" s="27"/>
    </row>
    <row r="41" spans="1:23" ht="16.2" customHeight="1">
      <c r="A41" s="115" t="s">
        <v>132</v>
      </c>
      <c r="B41" s="125" t="s">
        <v>133</v>
      </c>
      <c r="C41" s="125" t="s">
        <v>134</v>
      </c>
      <c r="D41" s="117">
        <v>1</v>
      </c>
      <c r="E41" s="118">
        <v>1</v>
      </c>
      <c r="F41" s="119"/>
      <c r="G41" s="120">
        <f>I41-D41</f>
        <v>27</v>
      </c>
      <c r="H41" s="117"/>
      <c r="I41" s="117">
        <f>K41-D41</f>
        <v>28</v>
      </c>
      <c r="J41" s="140"/>
      <c r="K41" s="141">
        <v>29</v>
      </c>
      <c r="L41" s="142" t="s">
        <v>52</v>
      </c>
      <c r="M41" s="141">
        <f>K41-1</f>
        <v>28</v>
      </c>
      <c r="N41" s="117">
        <f>K41+D41</f>
        <v>30</v>
      </c>
      <c r="O41" s="117"/>
      <c r="P41" s="124">
        <f t="shared" si="3"/>
        <v>31</v>
      </c>
      <c r="Q41" s="125"/>
      <c r="R41" s="126"/>
      <c r="S41" s="127"/>
      <c r="U41" s="27"/>
      <c r="V41" s="27"/>
      <c r="W41" s="27"/>
    </row>
    <row r="42" spans="1:23" ht="16.2" customHeight="1">
      <c r="A42" s="128" t="s">
        <v>135</v>
      </c>
      <c r="B42" s="54" t="s">
        <v>136</v>
      </c>
      <c r="C42" s="54" t="s">
        <v>137</v>
      </c>
      <c r="D42" s="73">
        <v>1</v>
      </c>
      <c r="E42" s="129">
        <v>1</v>
      </c>
      <c r="F42" s="48"/>
      <c r="G42" s="130">
        <f>I42-D42</f>
        <v>36.5</v>
      </c>
      <c r="H42" s="73"/>
      <c r="I42" s="73">
        <f>K42-D42</f>
        <v>37.5</v>
      </c>
      <c r="J42" s="75"/>
      <c r="K42" s="131">
        <v>38.5</v>
      </c>
      <c r="L42" s="132" t="s">
        <v>48</v>
      </c>
      <c r="M42" s="131">
        <f>K42-0.5</f>
        <v>38</v>
      </c>
      <c r="N42" s="73">
        <f>K42+D42</f>
        <v>39.5</v>
      </c>
      <c r="O42" s="73"/>
      <c r="P42" s="51">
        <f t="shared" si="3"/>
        <v>40.5</v>
      </c>
      <c r="Q42" s="54"/>
      <c r="R42" s="70"/>
      <c r="S42" s="43"/>
      <c r="U42" s="27"/>
      <c r="V42" s="27"/>
      <c r="W42" s="27"/>
    </row>
    <row r="43" spans="1:23" ht="16.2" customHeight="1">
      <c r="A43" s="128" t="s">
        <v>138</v>
      </c>
      <c r="B43" s="54" t="s">
        <v>139</v>
      </c>
      <c r="C43" s="54" t="s">
        <v>140</v>
      </c>
      <c r="D43" s="73">
        <v>1</v>
      </c>
      <c r="E43" s="129">
        <v>1</v>
      </c>
      <c r="F43" s="48"/>
      <c r="G43" s="130">
        <f>I43-D43</f>
        <v>31</v>
      </c>
      <c r="H43" s="73"/>
      <c r="I43" s="73">
        <f>K43-D43</f>
        <v>32</v>
      </c>
      <c r="J43" s="75"/>
      <c r="K43" s="131">
        <v>33</v>
      </c>
      <c r="L43" s="132" t="s">
        <v>48</v>
      </c>
      <c r="M43" s="131">
        <f>K43-0.5</f>
        <v>32.5</v>
      </c>
      <c r="N43" s="73">
        <f>K43+D43</f>
        <v>34</v>
      </c>
      <c r="O43" s="73"/>
      <c r="P43" s="51">
        <f t="shared" si="3"/>
        <v>35</v>
      </c>
      <c r="Q43" s="54"/>
      <c r="R43" s="70"/>
      <c r="S43" s="43"/>
      <c r="U43" s="27"/>
      <c r="V43" s="27"/>
      <c r="W43" s="27"/>
    </row>
    <row r="44" spans="1:23" ht="16.2" customHeight="1">
      <c r="A44" s="128" t="s">
        <v>141</v>
      </c>
      <c r="B44" s="54" t="s">
        <v>142</v>
      </c>
      <c r="C44" s="54" t="s">
        <v>143</v>
      </c>
      <c r="D44" s="73">
        <v>0.5</v>
      </c>
      <c r="E44" s="129">
        <v>1</v>
      </c>
      <c r="F44" s="48"/>
      <c r="G44" s="130">
        <f>I44-D44</f>
        <v>22</v>
      </c>
      <c r="H44" s="73"/>
      <c r="I44" s="73">
        <f>K44-D44</f>
        <v>22.5</v>
      </c>
      <c r="J44" s="75"/>
      <c r="K44" s="131">
        <v>23</v>
      </c>
      <c r="L44" s="132" t="s">
        <v>48</v>
      </c>
      <c r="M44" s="131">
        <f t="shared" si="4"/>
        <v>23</v>
      </c>
      <c r="N44" s="73">
        <f>K44+D44</f>
        <v>23.5</v>
      </c>
      <c r="O44" s="73"/>
      <c r="P44" s="51">
        <f t="shared" si="3"/>
        <v>24</v>
      </c>
      <c r="Q44" s="54"/>
      <c r="R44" s="70"/>
      <c r="S44" s="43"/>
      <c r="U44" s="27"/>
      <c r="V44" s="27"/>
      <c r="W44" s="27"/>
    </row>
    <row r="45" spans="1:23" ht="16.2" customHeight="1" thickBot="1">
      <c r="A45" s="133" t="s">
        <v>144</v>
      </c>
      <c r="B45" s="134" t="s">
        <v>145</v>
      </c>
      <c r="C45" s="134" t="s">
        <v>146</v>
      </c>
      <c r="D45" s="83">
        <v>0</v>
      </c>
      <c r="E45" s="135">
        <v>1</v>
      </c>
      <c r="F45" s="95"/>
      <c r="G45" s="136">
        <f>I45-D45</f>
        <v>6</v>
      </c>
      <c r="H45" s="83"/>
      <c r="I45" s="83">
        <f>K45-D45</f>
        <v>6</v>
      </c>
      <c r="J45" s="86"/>
      <c r="K45" s="137">
        <v>6</v>
      </c>
      <c r="L45" s="138"/>
      <c r="M45" s="137">
        <f t="shared" si="4"/>
        <v>6</v>
      </c>
      <c r="N45" s="83">
        <f>K45+D45</f>
        <v>6</v>
      </c>
      <c r="O45" s="83"/>
      <c r="P45" s="51">
        <f t="shared" si="3"/>
        <v>6</v>
      </c>
      <c r="Q45" s="134"/>
      <c r="R45" s="90"/>
      <c r="S45" s="101"/>
      <c r="U45" s="27"/>
      <c r="V45" s="27"/>
      <c r="W45" s="27"/>
    </row>
    <row r="46" spans="1:23" ht="25.2" customHeight="1" thickBot="1">
      <c r="A46" s="102" t="s">
        <v>147</v>
      </c>
      <c r="B46" s="103"/>
      <c r="C46" s="103"/>
      <c r="D46" s="143"/>
      <c r="E46" s="105"/>
      <c r="F46" s="144"/>
      <c r="G46" s="112"/>
      <c r="H46" s="112"/>
      <c r="I46" s="112"/>
      <c r="J46" s="112"/>
      <c r="K46" s="145"/>
      <c r="L46" s="146"/>
      <c r="M46" s="112"/>
      <c r="N46" s="112"/>
      <c r="O46" s="112"/>
      <c r="P46" s="112"/>
      <c r="Q46" s="112"/>
      <c r="R46" s="112"/>
      <c r="S46" s="147"/>
      <c r="U46" s="27"/>
      <c r="V46" s="27"/>
      <c r="W46" s="27"/>
    </row>
    <row r="47" spans="1:23" ht="25.2" customHeight="1">
      <c r="A47" s="148" t="s">
        <v>148</v>
      </c>
      <c r="B47" s="149" t="s">
        <v>149</v>
      </c>
      <c r="C47" s="149"/>
      <c r="D47" s="150"/>
      <c r="E47" s="150"/>
      <c r="F47" s="151"/>
      <c r="G47" s="150"/>
      <c r="H47" s="150"/>
      <c r="I47" s="150"/>
      <c r="J47" s="152"/>
      <c r="K47" s="153"/>
      <c r="L47" s="154"/>
      <c r="M47" s="155"/>
      <c r="N47" s="150"/>
      <c r="O47" s="150"/>
      <c r="P47" s="150"/>
      <c r="Q47" s="152"/>
      <c r="R47" s="150"/>
      <c r="S47" s="156"/>
      <c r="U47" s="27"/>
      <c r="V47" s="27"/>
      <c r="W47" s="27"/>
    </row>
    <row r="48" spans="1:23" ht="25.2" customHeight="1">
      <c r="A48" s="157" t="s">
        <v>9</v>
      </c>
      <c r="B48" s="158" t="s">
        <v>150</v>
      </c>
      <c r="C48" s="158"/>
      <c r="D48" s="159"/>
      <c r="E48" s="159"/>
      <c r="F48" s="158"/>
      <c r="G48" s="159"/>
      <c r="H48" s="159"/>
      <c r="I48" s="159"/>
      <c r="J48" s="160"/>
      <c r="K48" s="161"/>
      <c r="L48" s="162"/>
      <c r="M48" s="163"/>
      <c r="N48" s="159"/>
      <c r="O48" s="159"/>
      <c r="P48" s="159"/>
      <c r="Q48" s="160"/>
      <c r="R48" s="159"/>
      <c r="S48" s="156"/>
      <c r="U48" s="27"/>
      <c r="V48" s="27"/>
      <c r="W48" s="27"/>
    </row>
    <row r="49" spans="1:23" ht="25.2" customHeight="1">
      <c r="A49" s="164"/>
      <c r="B49" s="158" t="s">
        <v>151</v>
      </c>
      <c r="C49" s="158"/>
      <c r="D49" s="159"/>
      <c r="E49" s="159"/>
      <c r="F49" s="158"/>
      <c r="G49" s="159"/>
      <c r="H49" s="159"/>
      <c r="I49" s="159"/>
      <c r="J49" s="160"/>
      <c r="K49" s="161"/>
      <c r="L49" s="162"/>
      <c r="M49" s="163"/>
      <c r="N49" s="159"/>
      <c r="O49" s="159"/>
      <c r="P49" s="159"/>
      <c r="Q49" s="160"/>
      <c r="R49" s="159"/>
      <c r="S49" s="156"/>
      <c r="U49" s="27"/>
      <c r="V49" s="27"/>
      <c r="W49" s="27"/>
    </row>
    <row r="50" spans="1:23" ht="25.2" customHeight="1">
      <c r="A50" s="165" t="s">
        <v>14</v>
      </c>
      <c r="B50" s="166" t="s">
        <v>152</v>
      </c>
      <c r="C50" s="166"/>
      <c r="D50" s="167" t="s">
        <v>153</v>
      </c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56"/>
      <c r="U50" s="27"/>
      <c r="V50" s="27"/>
      <c r="W50" s="27"/>
    </row>
    <row r="51" spans="1:23" ht="25.2" customHeight="1">
      <c r="A51" s="168"/>
      <c r="B51" s="166" t="s">
        <v>154</v>
      </c>
      <c r="C51" s="166"/>
      <c r="D51" s="167" t="s">
        <v>155</v>
      </c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56"/>
      <c r="U51" s="27"/>
      <c r="V51" s="27"/>
      <c r="W51" s="27"/>
    </row>
    <row r="52" spans="1:23" ht="25.2" customHeight="1">
      <c r="A52" s="168"/>
      <c r="B52" s="166" t="s">
        <v>156</v>
      </c>
      <c r="C52" s="166"/>
      <c r="D52" s="167" t="s">
        <v>157</v>
      </c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56"/>
      <c r="U52" s="27"/>
      <c r="V52" s="27"/>
      <c r="W52" s="27"/>
    </row>
    <row r="53" spans="1:23" ht="25.2" customHeight="1">
      <c r="A53" s="168"/>
      <c r="B53" s="166" t="s">
        <v>158</v>
      </c>
      <c r="C53" s="166"/>
      <c r="D53" s="167" t="s">
        <v>159</v>
      </c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56"/>
      <c r="U53" s="27"/>
      <c r="V53" s="27"/>
      <c r="W53" s="27"/>
    </row>
    <row r="54" spans="1:23" ht="25.2" customHeight="1">
      <c r="A54" s="168"/>
      <c r="B54" s="166" t="s">
        <v>160</v>
      </c>
      <c r="C54" s="166"/>
      <c r="D54" s="167" t="s">
        <v>161</v>
      </c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56"/>
      <c r="U54" s="27"/>
      <c r="V54" s="27"/>
      <c r="W54" s="27"/>
    </row>
    <row r="55" spans="1:23" ht="25.2" customHeight="1">
      <c r="A55" s="168"/>
      <c r="B55" s="166" t="s">
        <v>162</v>
      </c>
      <c r="C55" s="166"/>
      <c r="D55" s="167" t="s">
        <v>163</v>
      </c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56"/>
      <c r="U55" s="27"/>
      <c r="V55" s="27"/>
      <c r="W55" s="27"/>
    </row>
    <row r="56" spans="1:23" ht="25.2" customHeight="1">
      <c r="A56" s="168"/>
      <c r="B56" s="152"/>
      <c r="C56" s="152"/>
      <c r="D56" s="150"/>
      <c r="E56" s="150"/>
      <c r="F56" s="151"/>
      <c r="G56" s="150"/>
      <c r="H56" s="150"/>
      <c r="I56" s="150"/>
      <c r="J56" s="152"/>
      <c r="K56" s="153"/>
      <c r="L56" s="154"/>
      <c r="M56" s="155"/>
      <c r="N56" s="150"/>
      <c r="O56" s="150"/>
      <c r="P56" s="150"/>
      <c r="Q56" s="152"/>
      <c r="R56" s="150"/>
      <c r="S56" s="156"/>
      <c r="U56" s="27"/>
      <c r="V56" s="27"/>
      <c r="W56" s="27"/>
    </row>
    <row r="57" spans="1:23" ht="25.2" customHeight="1" thickBot="1">
      <c r="A57" s="169"/>
      <c r="B57" s="170"/>
      <c r="C57" s="170"/>
      <c r="D57" s="171"/>
      <c r="E57" s="171"/>
      <c r="F57" s="172"/>
      <c r="G57" s="171"/>
      <c r="H57" s="171"/>
      <c r="I57" s="171"/>
      <c r="J57" s="170"/>
      <c r="K57" s="173"/>
      <c r="L57" s="174"/>
      <c r="M57" s="175"/>
      <c r="N57" s="171"/>
      <c r="O57" s="171"/>
      <c r="P57" s="171"/>
      <c r="Q57" s="170"/>
      <c r="R57" s="171"/>
      <c r="S57" s="176"/>
      <c r="U57" s="27"/>
      <c r="V57" s="27"/>
      <c r="W57" s="27"/>
    </row>
    <row r="58" spans="1:23" ht="13.95" customHeight="1" thickBot="1">
      <c r="A58" s="177" t="s">
        <v>164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9"/>
      <c r="U58" s="27"/>
      <c r="V58" s="27"/>
      <c r="W58" s="27"/>
    </row>
  </sheetData>
  <mergeCells count="10">
    <mergeCell ref="D53:R53"/>
    <mergeCell ref="D54:R54"/>
    <mergeCell ref="D55:R55"/>
    <mergeCell ref="A58:S58"/>
    <mergeCell ref="I1:S5"/>
    <mergeCell ref="F3:G3"/>
    <mergeCell ref="A6:S6"/>
    <mergeCell ref="D50:R50"/>
    <mergeCell ref="D51:R51"/>
    <mergeCell ref="D52:R52"/>
  </mergeCells>
  <printOptions gridLines="1"/>
  <pageMargins left="0.34" right="0.34" top="0.34" bottom="0.14000000000000001" header="0.59" footer="0.59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8543F6-D541-4A87-B99E-1ECCC5DFAABC}"/>
</file>

<file path=customXml/itemProps2.xml><?xml version="1.0" encoding="utf-8"?>
<ds:datastoreItem xmlns:ds="http://schemas.openxmlformats.org/officeDocument/2006/customXml" ds:itemID="{CAA2B121-E59F-4549-8BC7-C126C713E611}"/>
</file>

<file path=customXml/itemProps3.xml><?xml version="1.0" encoding="utf-8"?>
<ds:datastoreItem xmlns:ds="http://schemas.openxmlformats.org/officeDocument/2006/customXml" ds:itemID="{7E912C1A-377A-4905-BF6E-7B4866C84D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CS6WS - 28.8</vt:lpstr>
      <vt:lpstr>'CS6WS - 28.8'!Print_Area</vt:lpstr>
      <vt:lpstr>'CS6WS - 28.8'!Print_Titles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Loan Vo Thi Kim</cp:lastModifiedBy>
  <dcterms:created xsi:type="dcterms:W3CDTF">2024-03-20T02:00:58Z</dcterms:created>
  <dcterms:modified xsi:type="dcterms:W3CDTF">2024-03-20T02:01:46Z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