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E6D9D0D-9362-494D-B4E5-DC786AB219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7" l="1"/>
  <c r="Q6" i="7"/>
  <c r="Q7" i="7"/>
  <c r="Q8" i="7"/>
  <c r="Q9" i="7"/>
  <c r="Q10" i="7"/>
  <c r="Q4" i="7"/>
  <c r="P2" i="7"/>
  <c r="N2" i="7"/>
  <c r="R12" i="7" l="1"/>
  <c r="Q12" i="7" l="1"/>
  <c r="I11" i="2" s="1"/>
  <c r="I13" i="2" s="1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<sst xmlns="http://schemas.openxmlformats.org/spreadsheetml/2006/main" count="160" uniqueCount="111">
  <si>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</si>
  <si>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</si>
  <si>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</si>
  <si>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</si>
  <si>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</si>
  <si>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</si>
  <si>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</si>
  <si>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</si>
  <si>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</si>
  <si>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</si>
  <si>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</si>
  <si>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</si>
  <si>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</si>
  <si>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</si>
  <si>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</si>
  <si>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</si>
  <si>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</si>
  <si>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</si>
  <si>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</si>
  <si>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</si>
  <si>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</si>
  <si>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</si>
  <si>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</si>
  <si>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</si>
  <si>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</si>
  <si>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</si>
  <si>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</si>
  <si>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</si>
  <si>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</si>
  <si>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</si>
  <si>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</si>
  <si>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</si>
  <si>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</si>
  <si>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</si>
  <si>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</si>
  <si>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</si>
  <si>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</si>
  <si>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</si>
  <si>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</si>
  <si>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</si>
  <si>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DENIM TEARS </t>
  </si>
  <si>
    <t>D16  SS26   G2982</t>
  </si>
  <si>
    <t xml:space="preserve">ALL STYLES </t>
  </si>
  <si>
    <t>SS26TSS1616</t>
  </si>
  <si>
    <t>SS26TSL1571</t>
  </si>
  <si>
    <t>SS26TSS1562</t>
  </si>
  <si>
    <t>SS26BAS1452</t>
  </si>
  <si>
    <t>SS26THD1607</t>
  </si>
  <si>
    <t>SS26TZH1507</t>
  </si>
  <si>
    <t>SS26TZH1430</t>
  </si>
  <si>
    <t>SS26 - DROP 1</t>
  </si>
  <si>
    <t>No.</t>
  </si>
  <si>
    <t>Customer</t>
  </si>
  <si>
    <t>Season</t>
  </si>
  <si>
    <t>Drop</t>
  </si>
  <si>
    <t>UA STYLE</t>
  </si>
  <si>
    <t>SKU</t>
  </si>
  <si>
    <t>Style name</t>
  </si>
  <si>
    <t xml:space="preserve">Items </t>
  </si>
  <si>
    <t>FABRIC</t>
  </si>
  <si>
    <t>PICTURE/TECHPACK RECEIVING</t>
  </si>
  <si>
    <t>TREATMENT</t>
  </si>
  <si>
    <t xml:space="preserve">CARE INTRUCSTION </t>
  </si>
  <si>
    <t xml:space="preserve">Qty's </t>
  </si>
  <si>
    <t>DENIM TEARS</t>
  </si>
  <si>
    <t>SS26</t>
  </si>
  <si>
    <t>DROP 1</t>
  </si>
  <si>
    <t>HOODIE</t>
  </si>
  <si>
    <t>100% COTTON</t>
  </si>
  <si>
    <t>Machine Wash Cold, Tumble Dry Low, Low Iron if Needed
Do not bleach , Do not dry clean</t>
  </si>
  <si>
    <t>C0079-HOD031</t>
  </si>
  <si>
    <t>All Over Floral Wreath Zip Hoodie</t>
  </si>
  <si>
    <t>- AOP (out-source)
- Vintage wash
- EMB before wash</t>
  </si>
  <si>
    <t>C0079-HOD032</t>
  </si>
  <si>
    <t>Plates Zip Hoodie</t>
  </si>
  <si>
    <t>- AOP foil print (out-source)
- Garment wash</t>
  </si>
  <si>
    <t>Machine Wash Cold, Wash inside out, Tumble Dry Low, Low Iron if Needed
Do not bleach , Do not dry clean</t>
  </si>
  <si>
    <t>C0079-HOD049</t>
  </si>
  <si>
    <t>Seasonal Biblical Hoodie</t>
  </si>
  <si>
    <t>- Print at front + back (in-house)</t>
  </si>
  <si>
    <t>LS TEE</t>
  </si>
  <si>
    <t>C0079-PAN020</t>
  </si>
  <si>
    <t>All Over Floral Wreath Sweatpant</t>
  </si>
  <si>
    <t>PANTS</t>
  </si>
  <si>
    <t>- AOP (out-source)
- Vintage wash
- EMB</t>
  </si>
  <si>
    <t>C0079-SST014</t>
  </si>
  <si>
    <t>Cloud Camo SS Tee</t>
  </si>
  <si>
    <t>SS TEE</t>
  </si>
  <si>
    <t>- NO TREATMENT</t>
  </si>
  <si>
    <t>C0079-LST029</t>
  </si>
  <si>
    <t>Taz LS Tee</t>
  </si>
  <si>
    <t>C0079-SST043</t>
  </si>
  <si>
    <t>Jacquard City SS Tee</t>
  </si>
  <si>
    <t>- EMB at front</t>
  </si>
  <si>
    <t>32.00x130.00 MM</t>
  </si>
  <si>
    <t>OFF WHITE/BLACK</t>
  </si>
  <si>
    <t>NOTE 1</t>
  </si>
  <si>
    <r>
      <t xml:space="preserve">Lot N. </t>
    </r>
    <r>
      <rPr>
        <sz val="12"/>
        <color rgb="FFFF0000"/>
        <rFont val="Arial"/>
        <family val="2"/>
      </rPr>
      <t>106289</t>
    </r>
    <r>
      <rPr>
        <sz val="12"/>
        <color theme="1"/>
        <rFont val="Arial"/>
        <family val="2"/>
      </rPr>
      <t xml:space="preserve">
RN#162838</t>
    </r>
  </si>
  <si>
    <t>JAPAN</t>
  </si>
  <si>
    <r>
      <t xml:space="preserve">Lot N. </t>
    </r>
    <r>
      <rPr>
        <sz val="12"/>
        <color rgb="FFFF0000"/>
        <rFont val="Arial"/>
        <family val="2"/>
      </rPr>
      <t>106283</t>
    </r>
    <r>
      <rPr>
        <sz val="12"/>
        <color theme="1"/>
        <rFont val="Arial"/>
        <family val="2"/>
      </rPr>
      <t xml:space="preserve">
RN#162838</t>
    </r>
  </si>
  <si>
    <t>SUM</t>
  </si>
  <si>
    <t>QTY'S OF COLUMN M</t>
  </si>
  <si>
    <t>QTY'S OF COLUMN O</t>
  </si>
  <si>
    <t>US</t>
  </si>
  <si>
    <t>DENIM TEARS - SS26 - PRODUCTION - XUẤT HÀNG 9/1/2026</t>
  </si>
  <si>
    <t>Summarry</t>
  </si>
  <si>
    <t>SH TRIM</t>
  </si>
  <si>
    <t>CHẤT LƯỢNG VÀ MÀU SẮC CORTIEZ</t>
  </si>
  <si>
    <t xml:space="preserve">FOLLOW NHƯ LAYOUT ĐÍNH KÈM </t>
  </si>
  <si>
    <t>1-3-4-5-6-7</t>
  </si>
  <si>
    <t>1-3-4-5-6-6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</si>
</sst>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rgb="FFFF0000"/>
      <name val="Calibri"/>
      <family val="2"/>
      <scheme val="minor"/>
    </font>
    <font>
      <b/>
      <sz val="18"/>
      <color theme="1"/>
      <name val="Euclid Circular A"/>
      <family val="2"/>
    </font>
    <font>
      <b/>
      <sz val="10"/>
      <color theme="1"/>
      <name val="Euclid Circular A"/>
      <family val="2"/>
    </font>
    <font>
      <sz val="11"/>
      <color theme="1"/>
      <name val="Euclid Circular A"/>
      <family val="2"/>
    </font>
    <font>
      <sz val="10"/>
      <color theme="1"/>
      <name val="Euclid Circular A"/>
      <family val="2"/>
    </font>
    <font>
      <sz val="15"/>
      <color theme="1"/>
      <name val="Euclid Circular A"/>
      <family val="2"/>
    </font>
    <font>
      <b/>
      <sz val="12"/>
      <color theme="1"/>
      <name val="Euclid Circular A"/>
      <family val="2"/>
    </font>
    <font>
      <b/>
      <sz val="15"/>
      <color theme="1"/>
      <name val="Euclid Circular A"/>
      <family val="2"/>
    </font>
    <font>
      <sz val="12"/>
      <color theme="1"/>
      <name val="Euclid Circular A"/>
      <family val="2"/>
    </font>
    <font>
      <sz val="12"/>
      <name val="Euclid Circular A"/>
      <family val="2"/>
    </font>
    <font>
      <b/>
      <sz val="20"/>
      <color rgb="FFFF0000"/>
      <name val="Euclid Circular A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Euclid Circular A"/>
      <family val="2"/>
    </font>
    <font>
      <b/>
      <sz val="15"/>
      <color rgb="FFFF0000"/>
      <name val="Euclid Circular A"/>
      <family val="2"/>
    </font>
    <font>
      <b/>
      <u/>
      <sz val="12"/>
      <color rgb="FFFF0000"/>
      <name val="Euclid Circular A"/>
      <family val="2"/>
    </font>
    <font>
      <b/>
      <sz val="12"/>
      <color rgb="FFFF0000"/>
      <name val="Euclid Circular 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9" fillId="0" borderId="0"/>
  </cellStyleXfs>
  <cellXfs count="14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/>
    <xf numFmtId="1" fontId="22" fillId="0" borderId="0" xfId="0" applyNumberFormat="1" applyFont="1" applyAlignment="1">
      <alignment horizontal="centerContinuous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1" fontId="24" fillId="0" borderId="0" xfId="0" applyNumberFormat="1" applyFont="1" applyAlignment="1">
      <alignment vertical="center"/>
    </xf>
    <xf numFmtId="1" fontId="25" fillId="0" borderId="0" xfId="0" applyNumberFormat="1" applyFont="1" applyAlignment="1">
      <alignment vertical="center"/>
    </xf>
    <xf numFmtId="0" fontId="24" fillId="0" borderId="0" xfId="0" applyFont="1"/>
    <xf numFmtId="0" fontId="24" fillId="9" borderId="1" xfId="0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6" fillId="0" borderId="1" xfId="0" quotePrefix="1" applyFont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3" fillId="0" borderId="0" xfId="0" applyFont="1"/>
    <xf numFmtId="0" fontId="28" fillId="0" borderId="0" xfId="0" applyFont="1" applyAlignment="1">
      <alignment vertical="center"/>
    </xf>
    <xf numFmtId="1" fontId="25" fillId="0" borderId="0" xfId="0" applyNumberFormat="1" applyFont="1" applyAlignment="1">
      <alignment horizontal="centerContinuous" vertical="center"/>
    </xf>
    <xf numFmtId="0" fontId="3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24" fillId="11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1" fontId="35" fillId="0" borderId="0" xfId="0" applyNumberFormat="1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13" borderId="0" xfId="0" applyFont="1" applyFill="1" applyAlignment="1">
      <alignment horizontal="center" vertical="center"/>
    </xf>
    <xf numFmtId="0" fontId="26" fillId="13" borderId="1" xfId="0" applyFont="1" applyFill="1" applyBorder="1" applyAlignment="1">
      <alignment horizontal="center" vertical="center" wrapText="1"/>
    </xf>
    <xf numFmtId="0" fontId="21" fillId="13" borderId="0" xfId="0" applyFont="1" applyFill="1"/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  <cellStyle name="Normale 2" xfId="11" xr:uid="{B214E08E-6D58-4A3B-8EFE-46F4C1C8BB1B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177585</xdr:rowOff>
    </xdr:from>
    <xdr:to>
      <xdr:col>7</xdr:col>
      <xdr:colOff>622797</xdr:colOff>
      <xdr:row>43</xdr:row>
      <xdr:rowOff>110280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774521-0527-6942-2A4F-1CD89D31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1865"/>
          <a:ext cx="4245890" cy="5809135"/>
        </a:xfrm>
        <a:prstGeom prst="rect">
          <a:avLst/>
        </a:prstGeom>
      </xdr:spPr>
    </xdr:pic>
    <xdr:clientData/>
  </xdr:twoCellAnchor>
  <xdr:twoCellAnchor editAs="oneCell">
    <xdr:from>
      <xdr:col>8</xdr:col>
      <xdr:colOff>645764</xdr:colOff>
      <xdr:row>11</xdr:row>
      <xdr:rowOff>226017</xdr:rowOff>
    </xdr:from>
    <xdr:to>
      <xdr:col>11</xdr:col>
      <xdr:colOff>1973289</xdr:colOff>
      <xdr:row>44</xdr:row>
      <xdr:rowOff>129153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9776B1-1858-C4A9-E4E9-C4CED3FC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8645" y="5860297"/>
          <a:ext cx="5024517" cy="5957161"/>
        </a:xfrm>
        <a:prstGeom prst="rect">
          <a:avLst/>
        </a:prstGeom>
      </xdr:spPr>
    </xdr:pic>
    <xdr:clientData/>
  </xdr:twoCellAnchor>
  <xdr:twoCellAnchor editAs="oneCell">
    <xdr:from>
      <xdr:col>11</xdr:col>
      <xdr:colOff>2324745</xdr:colOff>
      <xdr:row>11</xdr:row>
      <xdr:rowOff>145297</xdr:rowOff>
    </xdr:from>
    <xdr:to>
      <xdr:col>14</xdr:col>
      <xdr:colOff>145297</xdr:colOff>
      <xdr:row>44</xdr:row>
      <xdr:rowOff>21585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D86394-063A-A01C-1418-ED9DAD99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4618" y="5779577"/>
          <a:ext cx="5069237" cy="5930313"/>
        </a:xfrm>
        <a:prstGeom prst="rect">
          <a:avLst/>
        </a:prstGeom>
      </xdr:spPr>
    </xdr:pic>
    <xdr:clientData/>
  </xdr:twoCellAnchor>
  <xdr:twoCellAnchor editAs="oneCell">
    <xdr:from>
      <xdr:col>14</xdr:col>
      <xdr:colOff>936356</xdr:colOff>
      <xdr:row>11</xdr:row>
      <xdr:rowOff>308556</xdr:rowOff>
    </xdr:from>
    <xdr:to>
      <xdr:col>21</xdr:col>
      <xdr:colOff>304750</xdr:colOff>
      <xdr:row>44</xdr:row>
      <xdr:rowOff>51269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B9B847-C6B0-0145-EB43-52AD1D7A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84912" y="5929648"/>
          <a:ext cx="5646845" cy="569919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70.png"/><Relationship Id="rId2" Type="http://schemas.openxmlformats.org/officeDocument/2006/relationships/image" Target="../media/image20.png"/><Relationship Id="rId1" Type="http://schemas.openxmlformats.org/officeDocument/2006/relationships/image" Target="../media/image10.png"/><Relationship Id="rId6" Type="http://schemas.openxmlformats.org/officeDocument/2006/relationships/image" Target="../media/image60.png"/><Relationship Id="rId5" Type="http://schemas.openxmlformats.org/officeDocument/2006/relationships/image" Target="../media/image50.png"/><Relationship Id="rId4" Type="http://schemas.openxmlformats.org/officeDocument/2006/relationships/image" Target="../media/image4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B1" zoomScale="55" zoomScaleNormal="70" zoomScaleSheetLayoutView="55" zoomScalePageLayoutView="55" workbookViewId="0">
      <selection activeCell="N6" sqref="N6"/>
    </sheetView>
  </sheetViews>
  <sheetFormatPr defaultColWidth="9.28515625" defaultRowHeight="20.25"/>
  <cols>
    <col min="1" max="1" width="27" style="95" customWidth="1"/>
    <col min="2" max="2" width="22.42578125" style="7" customWidth="1"/>
    <col min="3" max="3" width="28.7109375" style="7" customWidth="1"/>
    <col min="4" max="4" width="27.5703125" style="7" customWidth="1"/>
    <col min="5" max="5" width="21.42578125" style="7" customWidth="1"/>
    <col min="6" max="6" width="20.140625" style="7" customWidth="1"/>
    <col min="7" max="7" width="23.5703125" style="88" customWidth="1"/>
    <col min="8" max="8" width="9.28515625" style="7"/>
    <col min="9" max="9" width="16.42578125" style="7" customWidth="1"/>
    <col min="10" max="10" width="12.28515625" style="7" customWidth="1"/>
    <col min="11" max="11" width="18" style="7" customWidth="1"/>
    <col min="12" max="12" width="23" style="80" customWidth="1"/>
    <col min="13" max="13" width="27.7109375" style="80" customWidth="1"/>
    <col min="14" max="14" width="31.85546875" style="7" customWidth="1"/>
    <col min="15" max="15" width="13.28515625" style="7" bestFit="1" customWidth="1"/>
    <col min="16" max="16" width="13.7109375" style="7" bestFit="1" customWidth="1"/>
    <col min="17" max="16384" width="9.28515625" style="7"/>
  </cols>
  <sheetData>
    <row r="1" spans="1:19" ht="28.5" customHeight="1">
      <c r="A1" s="89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89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0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89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1" t="s">
        <v>5</v>
      </c>
      <c r="C5" s="17" t="s">
        <v>106</v>
      </c>
      <c r="D5" s="18"/>
      <c r="E5" s="19"/>
      <c r="F5" s="130" t="s">
        <v>6</v>
      </c>
      <c r="G5" s="131"/>
      <c r="H5" s="132" t="s">
        <v>40</v>
      </c>
      <c r="I5" s="133"/>
      <c r="J5" s="20"/>
      <c r="K5" s="20"/>
      <c r="L5" s="21"/>
      <c r="M5" s="22" t="s">
        <v>7</v>
      </c>
      <c r="N5" s="23">
        <v>46025</v>
      </c>
    </row>
    <row r="6" spans="1:19" ht="30.75" customHeight="1">
      <c r="A6" s="92" t="s">
        <v>8</v>
      </c>
      <c r="B6" s="24"/>
      <c r="D6" s="25"/>
      <c r="E6" s="19"/>
      <c r="F6" s="130" t="s">
        <v>9</v>
      </c>
      <c r="G6" s="131"/>
      <c r="H6" s="134" t="s">
        <v>50</v>
      </c>
      <c r="I6" s="135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2" t="s">
        <v>11</v>
      </c>
      <c r="B7" s="138"/>
      <c r="C7" s="138"/>
      <c r="D7" s="27"/>
      <c r="E7" s="19"/>
      <c r="F7" s="130" t="s">
        <v>12</v>
      </c>
      <c r="G7" s="131"/>
      <c r="H7" s="136">
        <v>45784</v>
      </c>
      <c r="I7" s="137"/>
      <c r="J7" s="20"/>
      <c r="K7" s="20"/>
      <c r="L7" s="21"/>
      <c r="M7" s="22" t="s">
        <v>13</v>
      </c>
      <c r="N7" s="28" t="s">
        <v>41</v>
      </c>
    </row>
    <row r="8" spans="1:19" ht="30.75" customHeight="1">
      <c r="A8" s="93" t="s">
        <v>14</v>
      </c>
      <c r="B8" s="142"/>
      <c r="C8" s="142"/>
      <c r="D8" s="29"/>
      <c r="E8" s="19"/>
      <c r="F8" s="130" t="s">
        <v>15</v>
      </c>
      <c r="G8" s="131"/>
      <c r="H8" s="136" t="s">
        <v>36</v>
      </c>
      <c r="I8" s="137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4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81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4" t="s">
        <v>42</v>
      </c>
      <c r="B11" s="42" t="s">
        <v>107</v>
      </c>
      <c r="C11" s="42" t="s">
        <v>107</v>
      </c>
      <c r="D11" s="44" t="s">
        <v>94</v>
      </c>
      <c r="E11" s="42" t="s">
        <v>107</v>
      </c>
      <c r="F11" s="44" t="s">
        <v>35</v>
      </c>
      <c r="G11" s="45" t="s">
        <v>95</v>
      </c>
      <c r="H11" s="46" t="s">
        <v>38</v>
      </c>
      <c r="I11" s="43">
        <f>DETAIL!Q12</f>
        <v>1110</v>
      </c>
      <c r="J11" s="43">
        <v>0</v>
      </c>
      <c r="K11" s="43">
        <f t="shared" ref="K11" si="0">I11-J11</f>
        <v>1110</v>
      </c>
      <c r="L11" s="47"/>
      <c r="M11" s="48">
        <f t="shared" ref="M11" si="1">K11*L11</f>
        <v>0</v>
      </c>
      <c r="N11" s="96" t="s">
        <v>108</v>
      </c>
    </row>
    <row r="12" spans="1:19" ht="21.6" customHeight="1">
      <c r="A12" s="49"/>
      <c r="B12" s="49"/>
      <c r="C12" s="50"/>
      <c r="D12" s="51"/>
      <c r="E12" s="51"/>
      <c r="F12" s="52"/>
      <c r="G12" s="53"/>
      <c r="H12" s="49"/>
      <c r="I12" s="54"/>
      <c r="J12" s="54"/>
      <c r="K12" s="54"/>
      <c r="L12" s="55"/>
      <c r="M12" s="56"/>
      <c r="N12" s="57"/>
    </row>
    <row r="13" spans="1:19" ht="33.6" customHeight="1">
      <c r="A13" s="58"/>
      <c r="B13" s="58"/>
      <c r="C13" s="59"/>
      <c r="D13" s="58"/>
      <c r="E13" s="58"/>
      <c r="F13" s="58"/>
      <c r="G13" s="60"/>
      <c r="H13" s="72" t="s">
        <v>30</v>
      </c>
      <c r="I13" s="61">
        <f>SUM(I11:I12)</f>
        <v>1110</v>
      </c>
      <c r="J13" s="62"/>
      <c r="K13" s="61">
        <f>SUM(K11:K12)</f>
        <v>1110</v>
      </c>
      <c r="L13" s="63"/>
      <c r="M13" s="64">
        <f>SUM(M11:M12)</f>
        <v>0</v>
      </c>
      <c r="N13" s="65"/>
    </row>
    <row r="14" spans="1:19" ht="21.75" customHeight="1">
      <c r="A14" s="66"/>
      <c r="B14" s="66"/>
      <c r="C14" s="67"/>
      <c r="D14" s="68"/>
      <c r="E14" s="68"/>
      <c r="F14" s="68"/>
      <c r="G14" s="69"/>
      <c r="H14" s="65"/>
      <c r="I14" s="65"/>
      <c r="J14" s="65"/>
      <c r="K14" s="65"/>
      <c r="L14" s="70"/>
      <c r="M14" s="70"/>
      <c r="N14" s="65"/>
    </row>
    <row r="15" spans="1:19" ht="21.75" customHeight="1">
      <c r="A15" s="140" t="s">
        <v>31</v>
      </c>
      <c r="B15" s="140"/>
      <c r="C15" s="71"/>
      <c r="D15" s="72"/>
      <c r="E15" s="141" t="s">
        <v>32</v>
      </c>
      <c r="F15" s="141"/>
      <c r="G15" s="141"/>
      <c r="H15" s="73"/>
      <c r="I15" s="74"/>
      <c r="J15" s="74"/>
      <c r="K15" s="74"/>
      <c r="L15" s="139" t="s">
        <v>33</v>
      </c>
      <c r="M15" s="139"/>
      <c r="N15" s="65"/>
    </row>
    <row r="16" spans="1:19" ht="21.75" customHeight="1">
      <c r="A16" s="81"/>
      <c r="B16" s="76"/>
      <c r="C16" s="77"/>
      <c r="D16" s="75"/>
      <c r="E16" s="75"/>
      <c r="F16" s="75"/>
      <c r="G16" s="78"/>
      <c r="H16" s="79"/>
      <c r="I16" s="79"/>
      <c r="J16" s="79"/>
    </row>
    <row r="17" spans="1:10" ht="21.75" customHeight="1">
      <c r="A17" s="81"/>
      <c r="B17" s="76"/>
      <c r="C17" s="77"/>
      <c r="D17" s="75"/>
      <c r="E17" s="75"/>
      <c r="F17" s="75"/>
      <c r="G17" s="78"/>
      <c r="H17" s="79"/>
      <c r="I17" s="79"/>
      <c r="J17" s="79"/>
    </row>
    <row r="18" spans="1:10" ht="21.75" customHeight="1">
      <c r="A18" s="81"/>
      <c r="B18" s="77"/>
      <c r="C18" s="77"/>
      <c r="D18" s="75"/>
      <c r="E18" s="75"/>
      <c r="F18" s="75"/>
      <c r="G18" s="82"/>
      <c r="H18" s="83"/>
      <c r="I18" s="75"/>
      <c r="J18" s="79"/>
    </row>
    <row r="19" spans="1:10" ht="21.75" customHeight="1">
      <c r="A19" s="85"/>
      <c r="B19" s="84"/>
      <c r="C19" s="76"/>
      <c r="D19" s="79"/>
      <c r="E19" s="85"/>
      <c r="F19" s="85"/>
      <c r="G19" s="86"/>
      <c r="H19" s="87"/>
      <c r="I19" s="87"/>
      <c r="J19" s="79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S47"/>
  <sheetViews>
    <sheetView tabSelected="1" topLeftCell="A7" zoomScale="71" zoomScaleNormal="71" workbookViewId="0">
      <selection activeCell="J52" sqref="J52"/>
    </sheetView>
  </sheetViews>
  <sheetFormatPr defaultColWidth="12" defaultRowHeight="14.25" customHeight="1"/>
  <cols>
    <col min="1" max="1" width="11.28515625" style="99" customWidth="1"/>
    <col min="2" max="2" width="13.5703125" style="99" hidden="1" customWidth="1"/>
    <col min="3" max="3" width="7.42578125" style="99" hidden="1" customWidth="1"/>
    <col min="4" max="4" width="10.42578125" style="99" hidden="1" customWidth="1"/>
    <col min="5" max="5" width="18.85546875" style="99" hidden="1" customWidth="1"/>
    <col min="6" max="6" width="15.85546875" style="99" customWidth="1"/>
    <col min="7" max="7" width="27.42578125" style="99" customWidth="1"/>
    <col min="8" max="8" width="14.5703125" style="99" customWidth="1"/>
    <col min="9" max="9" width="35" style="99" customWidth="1"/>
    <col min="10" max="10" width="20.42578125" style="99" customWidth="1"/>
    <col min="11" max="11" width="38.85546875" style="99" hidden="1" customWidth="1"/>
    <col min="12" max="12" width="67.5703125" style="99" customWidth="1"/>
    <col min="13" max="13" width="20.5703125" style="99" customWidth="1"/>
    <col min="14" max="14" width="20.5703125" style="123" customWidth="1"/>
    <col min="15" max="15" width="19.28515625" style="99" customWidth="1"/>
    <col min="16" max="16" width="19.28515625" style="123" customWidth="1"/>
    <col min="17" max="17" width="19.28515625" style="99" customWidth="1"/>
    <col min="18" max="18" width="18.140625" style="119" hidden="1" customWidth="1"/>
    <col min="19" max="16384" width="12" style="99"/>
  </cols>
  <sheetData>
    <row r="1" spans="1:18" ht="23.25">
      <c r="A1" s="97" t="s">
        <v>104</v>
      </c>
      <c r="B1" s="98"/>
      <c r="C1" s="98"/>
      <c r="D1" s="98"/>
      <c r="E1" s="98"/>
      <c r="F1" s="98"/>
      <c r="H1" s="98"/>
      <c r="I1" s="98"/>
      <c r="J1" s="100"/>
      <c r="K1" s="100"/>
      <c r="L1" s="100"/>
      <c r="M1" s="122" t="s">
        <v>103</v>
      </c>
      <c r="N1" s="129" t="s">
        <v>105</v>
      </c>
      <c r="O1" s="122" t="s">
        <v>98</v>
      </c>
      <c r="P1" s="129" t="s">
        <v>105</v>
      </c>
      <c r="Q1" s="122"/>
      <c r="R1" s="121"/>
    </row>
    <row r="2" spans="1:18" s="105" customFormat="1" ht="19.5">
      <c r="A2" s="101"/>
      <c r="B2" s="102"/>
      <c r="C2" s="102"/>
      <c r="D2" s="102"/>
      <c r="E2" s="102"/>
      <c r="F2" s="102"/>
      <c r="G2" s="102"/>
      <c r="H2" s="102"/>
      <c r="I2" s="102"/>
      <c r="J2" s="103"/>
      <c r="K2" s="103"/>
      <c r="L2" s="103"/>
      <c r="M2" s="103"/>
      <c r="N2" s="129">
        <f>SUM(N4:N10)</f>
        <v>970</v>
      </c>
      <c r="P2" s="129">
        <f>SUM(P4:P10)</f>
        <v>140</v>
      </c>
      <c r="R2" s="104"/>
    </row>
    <row r="3" spans="1:18" s="110" customFormat="1" ht="31.5">
      <c r="A3" s="106" t="s">
        <v>51</v>
      </c>
      <c r="B3" s="106" t="s">
        <v>52</v>
      </c>
      <c r="C3" s="106" t="s">
        <v>53</v>
      </c>
      <c r="D3" s="106" t="s">
        <v>54</v>
      </c>
      <c r="E3" s="106" t="s">
        <v>55</v>
      </c>
      <c r="F3" s="106" t="s">
        <v>56</v>
      </c>
      <c r="G3" s="106" t="s">
        <v>57</v>
      </c>
      <c r="H3" s="106" t="s">
        <v>58</v>
      </c>
      <c r="I3" s="106" t="s">
        <v>59</v>
      </c>
      <c r="J3" s="107" t="s">
        <v>60</v>
      </c>
      <c r="K3" s="106" t="s">
        <v>61</v>
      </c>
      <c r="L3" s="108" t="s">
        <v>62</v>
      </c>
      <c r="M3" s="125" t="s">
        <v>96</v>
      </c>
      <c r="N3" s="125" t="s">
        <v>101</v>
      </c>
      <c r="O3" s="127" t="s">
        <v>96</v>
      </c>
      <c r="P3" s="127" t="s">
        <v>102</v>
      </c>
      <c r="Q3" s="108" t="s">
        <v>100</v>
      </c>
      <c r="R3" s="109" t="s">
        <v>63</v>
      </c>
    </row>
    <row r="4" spans="1:18" s="116" customFormat="1" ht="51" customHeight="1">
      <c r="A4" s="146">
        <v>1</v>
      </c>
      <c r="B4" s="111" t="s">
        <v>64</v>
      </c>
      <c r="C4" s="111" t="s">
        <v>65</v>
      </c>
      <c r="D4" s="111" t="s">
        <v>66</v>
      </c>
      <c r="E4" s="111" t="s">
        <v>70</v>
      </c>
      <c r="F4" s="111" t="s">
        <v>49</v>
      </c>
      <c r="G4" s="111" t="s">
        <v>71</v>
      </c>
      <c r="H4" s="111" t="s">
        <v>67</v>
      </c>
      <c r="I4" s="111" t="s">
        <v>68</v>
      </c>
      <c r="J4" s="112" t="e" vm="1">
        <v>#VALUE!</v>
      </c>
      <c r="K4" s="113" t="s">
        <v>72</v>
      </c>
      <c r="L4" s="114" t="s">
        <v>69</v>
      </c>
      <c r="M4" s="126" t="s">
        <v>99</v>
      </c>
      <c r="N4" s="125">
        <v>180</v>
      </c>
      <c r="O4" s="127" t="s">
        <v>97</v>
      </c>
      <c r="P4" s="127">
        <v>20</v>
      </c>
      <c r="Q4" s="128">
        <f>P4+N4</f>
        <v>200</v>
      </c>
      <c r="R4" s="115">
        <v>185</v>
      </c>
    </row>
    <row r="5" spans="1:18" s="116" customFormat="1" ht="51" customHeight="1">
      <c r="A5" s="146">
        <v>2</v>
      </c>
      <c r="B5" s="111" t="s">
        <v>64</v>
      </c>
      <c r="C5" s="111" t="s">
        <v>65</v>
      </c>
      <c r="D5" s="111" t="s">
        <v>66</v>
      </c>
      <c r="E5" s="111" t="s">
        <v>73</v>
      </c>
      <c r="F5" s="111" t="s">
        <v>48</v>
      </c>
      <c r="G5" s="111" t="s">
        <v>74</v>
      </c>
      <c r="H5" s="111" t="s">
        <v>67</v>
      </c>
      <c r="I5" s="111" t="s">
        <v>68</v>
      </c>
      <c r="J5" s="112" t="e" vm="2">
        <v>#VALUE!</v>
      </c>
      <c r="K5" s="113" t="s">
        <v>75</v>
      </c>
      <c r="L5" s="114" t="s">
        <v>76</v>
      </c>
      <c r="M5" s="126" t="s">
        <v>99</v>
      </c>
      <c r="N5" s="125">
        <v>130</v>
      </c>
      <c r="O5" s="127" t="s">
        <v>97</v>
      </c>
      <c r="P5" s="127">
        <v>20</v>
      </c>
      <c r="Q5" s="128">
        <f t="shared" ref="Q5:Q10" si="0">P5+N5</f>
        <v>150</v>
      </c>
      <c r="R5" s="115">
        <v>136</v>
      </c>
    </row>
    <row r="6" spans="1:18" s="116" customFormat="1" ht="51" customHeight="1">
      <c r="A6" s="146">
        <v>3</v>
      </c>
      <c r="B6" s="111" t="s">
        <v>64</v>
      </c>
      <c r="C6" s="111" t="s">
        <v>65</v>
      </c>
      <c r="D6" s="111" t="s">
        <v>66</v>
      </c>
      <c r="E6" s="111" t="s">
        <v>77</v>
      </c>
      <c r="F6" s="111" t="s">
        <v>47</v>
      </c>
      <c r="G6" s="111" t="s">
        <v>78</v>
      </c>
      <c r="H6" s="111" t="s">
        <v>67</v>
      </c>
      <c r="I6" s="111" t="s">
        <v>68</v>
      </c>
      <c r="J6" s="112" t="e" vm="3">
        <v>#VALUE!</v>
      </c>
      <c r="K6" s="113" t="s">
        <v>79</v>
      </c>
      <c r="L6" s="114" t="s">
        <v>69</v>
      </c>
      <c r="M6" s="126" t="s">
        <v>99</v>
      </c>
      <c r="N6" s="125">
        <v>200</v>
      </c>
      <c r="O6" s="127" t="s">
        <v>97</v>
      </c>
      <c r="P6" s="127">
        <v>20</v>
      </c>
      <c r="Q6" s="128">
        <f t="shared" si="0"/>
        <v>220</v>
      </c>
      <c r="R6" s="115">
        <v>201</v>
      </c>
    </row>
    <row r="7" spans="1:18" s="116" customFormat="1" ht="51" customHeight="1">
      <c r="A7" s="146">
        <v>4</v>
      </c>
      <c r="B7" s="111" t="s">
        <v>64</v>
      </c>
      <c r="C7" s="111" t="s">
        <v>65</v>
      </c>
      <c r="D7" s="111" t="s">
        <v>66</v>
      </c>
      <c r="E7" s="111" t="s">
        <v>81</v>
      </c>
      <c r="F7" s="118" t="s">
        <v>46</v>
      </c>
      <c r="G7" s="111" t="s">
        <v>82</v>
      </c>
      <c r="H7" s="111" t="s">
        <v>83</v>
      </c>
      <c r="I7" s="111" t="s">
        <v>68</v>
      </c>
      <c r="J7" s="112" t="e" vm="4">
        <v>#VALUE!</v>
      </c>
      <c r="K7" s="113" t="s">
        <v>84</v>
      </c>
      <c r="L7" s="114" t="s">
        <v>69</v>
      </c>
      <c r="M7" s="126" t="s">
        <v>99</v>
      </c>
      <c r="N7" s="125">
        <v>145</v>
      </c>
      <c r="O7" s="127" t="s">
        <v>97</v>
      </c>
      <c r="P7" s="127">
        <v>20</v>
      </c>
      <c r="Q7" s="128">
        <f t="shared" si="0"/>
        <v>165</v>
      </c>
      <c r="R7" s="115">
        <v>148</v>
      </c>
    </row>
    <row r="8" spans="1:18" s="116" customFormat="1" ht="51" customHeight="1">
      <c r="A8" s="146">
        <v>5</v>
      </c>
      <c r="B8" s="111" t="s">
        <v>64</v>
      </c>
      <c r="C8" s="111" t="s">
        <v>65</v>
      </c>
      <c r="D8" s="111" t="s">
        <v>66</v>
      </c>
      <c r="E8" s="111" t="s">
        <v>85</v>
      </c>
      <c r="F8" s="111" t="s">
        <v>45</v>
      </c>
      <c r="G8" s="111" t="s">
        <v>86</v>
      </c>
      <c r="H8" s="111" t="s">
        <v>87</v>
      </c>
      <c r="I8" s="111" t="s">
        <v>68</v>
      </c>
      <c r="J8" s="117" t="e" vm="5">
        <v>#VALUE!</v>
      </c>
      <c r="K8" s="113" t="s">
        <v>88</v>
      </c>
      <c r="L8" s="114" t="s">
        <v>69</v>
      </c>
      <c r="M8" s="126" t="s">
        <v>99</v>
      </c>
      <c r="N8" s="125">
        <v>120</v>
      </c>
      <c r="O8" s="127" t="s">
        <v>97</v>
      </c>
      <c r="P8" s="127">
        <v>20</v>
      </c>
      <c r="Q8" s="128">
        <f t="shared" si="0"/>
        <v>140</v>
      </c>
      <c r="R8" s="115">
        <v>124</v>
      </c>
    </row>
    <row r="9" spans="1:18" s="116" customFormat="1" ht="51" customHeight="1">
      <c r="A9" s="146">
        <v>6</v>
      </c>
      <c r="B9" s="111" t="s">
        <v>64</v>
      </c>
      <c r="C9" s="111" t="s">
        <v>65</v>
      </c>
      <c r="D9" s="111" t="s">
        <v>66</v>
      </c>
      <c r="E9" s="111" t="s">
        <v>89</v>
      </c>
      <c r="F9" s="118" t="s">
        <v>44</v>
      </c>
      <c r="G9" s="111" t="s">
        <v>90</v>
      </c>
      <c r="H9" s="111" t="s">
        <v>80</v>
      </c>
      <c r="I9" s="111" t="s">
        <v>68</v>
      </c>
      <c r="J9" s="117" t="e" vm="6">
        <v>#VALUE!</v>
      </c>
      <c r="K9" s="113" t="s">
        <v>88</v>
      </c>
      <c r="L9" s="114" t="s">
        <v>69</v>
      </c>
      <c r="M9" s="126" t="s">
        <v>99</v>
      </c>
      <c r="N9" s="125">
        <v>85</v>
      </c>
      <c r="O9" s="127" t="s">
        <v>97</v>
      </c>
      <c r="P9" s="127">
        <v>20</v>
      </c>
      <c r="Q9" s="128">
        <f t="shared" si="0"/>
        <v>105</v>
      </c>
      <c r="R9" s="115">
        <v>90</v>
      </c>
    </row>
    <row r="10" spans="1:18" s="116" customFormat="1" ht="51" customHeight="1">
      <c r="A10" s="146">
        <v>7</v>
      </c>
      <c r="B10" s="111" t="s">
        <v>64</v>
      </c>
      <c r="C10" s="111" t="s">
        <v>65</v>
      </c>
      <c r="D10" s="111" t="s">
        <v>66</v>
      </c>
      <c r="E10" s="111" t="s">
        <v>91</v>
      </c>
      <c r="F10" s="118" t="s">
        <v>43</v>
      </c>
      <c r="G10" s="111" t="s">
        <v>92</v>
      </c>
      <c r="H10" s="111" t="s">
        <v>87</v>
      </c>
      <c r="I10" s="111" t="s">
        <v>68</v>
      </c>
      <c r="J10" s="117" t="e" vm="7">
        <v>#VALUE!</v>
      </c>
      <c r="K10" s="113" t="s">
        <v>93</v>
      </c>
      <c r="L10" s="114" t="s">
        <v>69</v>
      </c>
      <c r="M10" s="126" t="s">
        <v>99</v>
      </c>
      <c r="N10" s="125">
        <v>110</v>
      </c>
      <c r="O10" s="127" t="s">
        <v>97</v>
      </c>
      <c r="P10" s="127">
        <v>20</v>
      </c>
      <c r="Q10" s="128">
        <f t="shared" si="0"/>
        <v>130</v>
      </c>
      <c r="R10" s="115">
        <v>121</v>
      </c>
    </row>
    <row r="12" spans="1:18" ht="29.45" customHeight="1">
      <c r="Q12" s="124">
        <f>SUM(Q4:Q11)</f>
        <v>1110</v>
      </c>
      <c r="R12" s="120">
        <f>SUM(R4:R11)</f>
        <v>1005</v>
      </c>
    </row>
    <row r="45" spans="7:19" ht="14.25" customHeight="1">
      <c r="G45" s="147" t="s">
        <v>109</v>
      </c>
    </row>
    <row r="46" spans="7:19" ht="14.25" customHeight="1">
      <c r="J46" s="147" t="s">
        <v>110</v>
      </c>
    </row>
    <row r="47" spans="7:19" ht="14.25" customHeight="1">
      <c r="M47" s="145">
        <v>2</v>
      </c>
      <c r="N47" s="143"/>
      <c r="O47" s="143"/>
      <c r="P47" s="143"/>
      <c r="Q47" s="143"/>
      <c r="R47" s="144"/>
      <c r="S47" s="145">
        <v>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5525F-D4DD-495E-8714-C06A5AD27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namtien072024@gmail.com</cp:lastModifiedBy>
  <cp:lastPrinted>2023-10-18T08:10:47Z</cp:lastPrinted>
  <dcterms:created xsi:type="dcterms:W3CDTF">2020-11-11T02:21:38Z</dcterms:created>
  <dcterms:modified xsi:type="dcterms:W3CDTF">2026-01-05T04:27:40Z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