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2-FW25/2-PRODUCTION/4-INTERNAL-PURCHASE-ORDER/4-2-TRIM-ORDER/TRIM-PO/SIGN-PO/DROP 1/"/>
    </mc:Choice>
  </mc:AlternateContent>
  <xr:revisionPtr revIDLastSave="711" documentId="13_ncr:1_{8517841B-54A3-42B6-B633-5C4495D7276B}" xr6:coauthVersionLast="47" xr6:coauthVersionMax="47" xr10:uidLastSave="{7D0B81D5-6EEF-44CC-8049-D68DC500B6CD}"/>
  <bookViews>
    <workbookView xWindow="-110" yWindow="-110" windowWidth="19420" windowHeight="10300" xr2:uid="{00000000-000D-0000-FFFF-FFFF00000000}"/>
  </bookViews>
  <sheets>
    <sheet name="PO" sheetId="2" r:id="rId1"/>
    <sheet name="DETAIL" sheetId="5" r:id="rId2"/>
  </sheets>
  <definedNames>
    <definedName name="_xlnm._FilterDatabase" localSheetId="1" hidden="1">DETAIL!$E$1:$E$3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F10" i="5"/>
  <c r="F9" i="5"/>
  <c r="E10" i="5" l="1"/>
  <c r="F3" i="5"/>
  <c r="F4" i="5"/>
  <c r="F5" i="5"/>
  <c r="F6" i="5"/>
  <c r="F7" i="5"/>
  <c r="F8" i="5"/>
  <c r="F2" i="5"/>
  <c r="I11" i="2" l="1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<sst xmlns="http://schemas.openxmlformats.org/spreadsheetml/2006/main" count="71" uniqueCount="64">
  <si>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</si>
  <si>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</si>
  <si>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</si>
  <si>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</si>
  <si>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</si>
  <si>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</si>
  <si>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</si>
  <si>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</si>
  <si>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</si>
  <si>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</si>
  <si>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</si>
  <si>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</si>
  <si>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</si>
  <si>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</si>
  <si>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</si>
  <si>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</si>
  <si>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</si>
  <si>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</si>
  <si>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</si>
  <si>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</si>
  <si>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</si>
  <si>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</si>
  <si>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</si>
  <si>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</si>
  <si>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</si>
  <si>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</si>
  <si>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</si>
  <si>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</si>
  <si>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</si>
  <si>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</si>
  <si>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</si>
  <si>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</si>
  <si>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</si>
  <si>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</si>
  <si>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</si>
  <si>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</si>
  <si>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</si>
  <si>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</si>
  <si>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FW25-DROP 1</t>
  </si>
  <si>
    <t>L18  FW25  G2909</t>
  </si>
  <si>
    <t>ERP</t>
  </si>
  <si>
    <t>PCS</t>
  </si>
  <si>
    <t>WHITE</t>
  </si>
  <si>
    <t>PO</t>
  </si>
  <si>
    <t>UA STYLES</t>
  </si>
  <si>
    <t>Order</t>
  </si>
  <si>
    <t>PO15580 + MPO15580</t>
  </si>
  <si>
    <t>C0075-SST090/ USST02632</t>
  </si>
  <si>
    <t>SH TRIMS</t>
  </si>
  <si>
    <t xml:space="preserve">DESCRIPTION STICKER </t>
  </si>
  <si>
    <t>87.8MM X 58.5MM</t>
  </si>
  <si>
    <t>Style No ( Tên file PDF)</t>
  </si>
  <si>
    <t>STT</t>
  </si>
  <si>
    <t>ORDER</t>
  </si>
  <si>
    <t>GIAO</t>
  </si>
  <si>
    <t>USST002527_MVP_Heavyweight_Oversize_Tee</t>
  </si>
  <si>
    <t>WSHT02553_Go-To_Heavyweight_Reflective_Skimmer_tee</t>
  </si>
  <si>
    <t>USST02485_Trust_The_Process_Heavyweight_Unisex_Oversized_Tee</t>
  </si>
  <si>
    <t>USST02484_Pressure_is_Privilege_Oversized_Tee</t>
  </si>
  <si>
    <t>USST02483_Sticker_Heavyweight_Oversized_Tee</t>
  </si>
  <si>
    <t>UHOD02669_Urban_Blur_Unisex_Oversized_Hoodie</t>
  </si>
  <si>
    <t>UHOD02542_Sticker_Unisex_Oversized_Hoodie</t>
  </si>
  <si>
    <t>Spray Heavyweight Unisex Oversized Tee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</si>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</sst>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9" fillId="9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zoomScale="40" zoomScaleNormal="70" zoomScaleSheetLayoutView="40" zoomScalePageLayoutView="55" workbookViewId="0">
      <selection activeCell="A12" sqref="A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48</v>
      </c>
      <c r="D5" s="18"/>
      <c r="E5" s="19"/>
      <c r="F5" s="112" t="s">
        <v>6</v>
      </c>
      <c r="G5" s="113"/>
      <c r="H5" s="120" t="s">
        <v>37</v>
      </c>
      <c r="I5" s="121"/>
      <c r="J5" s="20"/>
      <c r="K5" s="20"/>
      <c r="L5" s="21"/>
      <c r="M5" s="22" t="s">
        <v>7</v>
      </c>
      <c r="N5" s="23">
        <v>45831</v>
      </c>
    </row>
    <row r="6" spans="1:19" ht="30.75" customHeight="1">
      <c r="A6" s="93" t="s">
        <v>8</v>
      </c>
      <c r="B6" s="24"/>
      <c r="D6" s="25"/>
      <c r="E6" s="19"/>
      <c r="F6" s="112" t="s">
        <v>9</v>
      </c>
      <c r="G6" s="113"/>
      <c r="H6" s="122" t="s">
        <v>38</v>
      </c>
      <c r="I6" s="123"/>
      <c r="J6" s="20"/>
      <c r="K6" s="20"/>
      <c r="L6" s="21"/>
      <c r="M6" s="22" t="s">
        <v>10</v>
      </c>
      <c r="N6" s="26" t="s">
        <v>40</v>
      </c>
    </row>
    <row r="7" spans="1:19" ht="30.75" customHeight="1">
      <c r="A7" s="93" t="s">
        <v>11</v>
      </c>
      <c r="B7" s="111"/>
      <c r="C7" s="111"/>
      <c r="D7" s="27"/>
      <c r="E7" s="19"/>
      <c r="F7" s="112" t="s">
        <v>12</v>
      </c>
      <c r="G7" s="113"/>
      <c r="H7" s="114">
        <v>45784</v>
      </c>
      <c r="I7" s="115"/>
      <c r="J7" s="20"/>
      <c r="K7" s="20"/>
      <c r="L7" s="21"/>
      <c r="M7" s="22" t="s">
        <v>13</v>
      </c>
      <c r="N7" s="28" t="s">
        <v>39</v>
      </c>
    </row>
    <row r="8" spans="1:19" ht="30.75" customHeight="1">
      <c r="A8" s="94" t="s">
        <v>14</v>
      </c>
      <c r="B8" s="119"/>
      <c r="C8" s="119"/>
      <c r="D8" s="29"/>
      <c r="E8" s="19"/>
      <c r="F8" s="112" t="s">
        <v>15</v>
      </c>
      <c r="G8" s="113"/>
      <c r="H8" s="114" t="s">
        <v>36</v>
      </c>
      <c r="I8" s="115"/>
      <c r="J8" s="30"/>
      <c r="K8" s="30"/>
      <c r="L8" s="21"/>
      <c r="M8" s="22" t="s">
        <v>16</v>
      </c>
      <c r="N8" s="31" t="s">
        <v>54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63</v>
      </c>
      <c r="B11" s="42"/>
      <c r="C11" s="44" t="s">
        <v>49</v>
      </c>
      <c r="D11" s="45" t="s">
        <v>50</v>
      </c>
      <c r="E11" s="98" t="s">
        <v>36</v>
      </c>
      <c r="F11" s="45" t="s">
        <v>35</v>
      </c>
      <c r="G11" s="46" t="s">
        <v>42</v>
      </c>
      <c r="H11" s="47" t="s">
        <v>41</v>
      </c>
      <c r="I11" s="43">
        <f>DETAIL!F10</f>
        <v>14310</v>
      </c>
      <c r="J11" s="43">
        <v>0</v>
      </c>
      <c r="K11" s="43">
        <f t="shared" ref="K11" si="0">I11-J11</f>
        <v>14310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14310</v>
      </c>
      <c r="J13" s="63"/>
      <c r="K13" s="62">
        <f>SUM(K11:K12)</f>
        <v>14310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7" t="s">
        <v>31</v>
      </c>
      <c r="B15" s="117"/>
      <c r="C15" s="72"/>
      <c r="D15" s="73"/>
      <c r="E15" s="118" t="s">
        <v>32</v>
      </c>
      <c r="F15" s="118"/>
      <c r="G15" s="118"/>
      <c r="H15" s="74"/>
      <c r="I15" s="75"/>
      <c r="J15" s="75"/>
      <c r="K15" s="75"/>
      <c r="L15" s="116" t="s">
        <v>33</v>
      </c>
      <c r="M15" s="116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4DBC-EE84-4072-A477-3B0257536823}">
  <sheetPr>
    <pageSetUpPr fitToPage="1"/>
  </sheetPr>
  <dimension ref="A1:F18"/>
  <sheetViews>
    <sheetView topLeftCell="C1" zoomScale="70" zoomScaleNormal="70" workbookViewId="0">
      <selection activeCell="F18" sqref="F18"/>
    </sheetView>
  </sheetViews>
  <sheetFormatPr defaultRowHeight="14.5"/>
  <cols>
    <col min="1" max="2" width="13.453125" style="100" hidden="1" customWidth="1"/>
    <col min="3" max="3" width="13.453125" style="100" customWidth="1"/>
    <col min="4" max="4" width="73.1796875" style="102" customWidth="1"/>
    <col min="5" max="5" width="11.08984375" style="100" hidden="1" customWidth="1"/>
    <col min="6" max="6" width="11.08984375" style="100" customWidth="1"/>
    <col min="7" max="16384" width="8.7265625" style="100"/>
  </cols>
  <sheetData>
    <row r="1" spans="1:6" s="99" customFormat="1" ht="16" customHeight="1">
      <c r="A1" s="104" t="s">
        <v>43</v>
      </c>
      <c r="B1" s="104" t="s">
        <v>44</v>
      </c>
      <c r="C1" s="104" t="s">
        <v>52</v>
      </c>
      <c r="D1" s="104" t="s">
        <v>51</v>
      </c>
      <c r="E1" s="105" t="s">
        <v>45</v>
      </c>
      <c r="F1" s="105" t="s">
        <v>53</v>
      </c>
    </row>
    <row r="2" spans="1:6" s="99" customFormat="1" ht="15" customHeight="1">
      <c r="A2" s="106" t="s">
        <v>46</v>
      </c>
      <c r="B2" s="106" t="s">
        <v>47</v>
      </c>
      <c r="C2" s="106">
        <v>1</v>
      </c>
      <c r="D2" s="101" t="s">
        <v>61</v>
      </c>
      <c r="E2" s="108">
        <v>805</v>
      </c>
      <c r="F2" s="103">
        <f>ROUNDUP(E2+E2*10%,-1)</f>
        <v>890</v>
      </c>
    </row>
    <row r="3" spans="1:6" s="99" customFormat="1" ht="15" customHeight="1">
      <c r="A3" s="106" t="s">
        <v>46</v>
      </c>
      <c r="B3" s="106" t="s">
        <v>47</v>
      </c>
      <c r="C3" s="106">
        <v>2</v>
      </c>
      <c r="D3" s="101" t="s">
        <v>60</v>
      </c>
      <c r="E3" s="108">
        <v>754</v>
      </c>
      <c r="F3" s="103">
        <f t="shared" ref="F3:F8" si="0">ROUNDUP(E3+E3*10%,-1)</f>
        <v>830</v>
      </c>
    </row>
    <row r="4" spans="1:6" s="99" customFormat="1" ht="15" customHeight="1">
      <c r="A4" s="106" t="s">
        <v>46</v>
      </c>
      <c r="B4" s="106" t="s">
        <v>47</v>
      </c>
      <c r="C4" s="106">
        <v>3</v>
      </c>
      <c r="D4" s="101" t="s">
        <v>59</v>
      </c>
      <c r="E4" s="108">
        <v>3059</v>
      </c>
      <c r="F4" s="103">
        <f t="shared" si="0"/>
        <v>3370</v>
      </c>
    </row>
    <row r="5" spans="1:6" s="99" customFormat="1" ht="15" customHeight="1">
      <c r="A5" s="106"/>
      <c r="B5" s="106"/>
      <c r="C5" s="106">
        <v>4</v>
      </c>
      <c r="D5" s="101" t="s">
        <v>58</v>
      </c>
      <c r="E5" s="108">
        <v>3139</v>
      </c>
      <c r="F5" s="103">
        <f t="shared" si="0"/>
        <v>3460</v>
      </c>
    </row>
    <row r="6" spans="1:6" s="99" customFormat="1" ht="23" customHeight="1">
      <c r="A6" s="106" t="s">
        <v>46</v>
      </c>
      <c r="B6" s="106" t="s">
        <v>47</v>
      </c>
      <c r="C6" s="106">
        <v>5</v>
      </c>
      <c r="D6" s="101" t="s">
        <v>57</v>
      </c>
      <c r="E6" s="108">
        <v>1805</v>
      </c>
      <c r="F6" s="103">
        <f t="shared" si="0"/>
        <v>1990</v>
      </c>
    </row>
    <row r="7" spans="1:6" s="99" customFormat="1" ht="20" customHeight="1">
      <c r="A7" s="106"/>
      <c r="B7" s="109"/>
      <c r="C7" s="110">
        <v>7</v>
      </c>
      <c r="D7" s="101" t="s">
        <v>55</v>
      </c>
      <c r="E7" s="108">
        <v>2010</v>
      </c>
      <c r="F7" s="103">
        <f t="shared" si="0"/>
        <v>2220</v>
      </c>
    </row>
    <row r="8" spans="1:6" s="99" customFormat="1" ht="29.5" customHeight="1">
      <c r="A8" s="106"/>
      <c r="B8" s="109"/>
      <c r="C8" s="110">
        <v>8</v>
      </c>
      <c r="D8" s="101" t="s">
        <v>56</v>
      </c>
      <c r="E8" s="108">
        <v>805</v>
      </c>
      <c r="F8" s="103">
        <f t="shared" si="0"/>
        <v>890</v>
      </c>
    </row>
    <row r="9" spans="1:6" s="99" customFormat="1" ht="29.5" customHeight="1">
      <c r="A9" s="106"/>
      <c r="B9" s="109"/>
      <c r="C9" s="110">
        <v>9</v>
      </c>
      <c r="D9" s="101" t="s">
        <v>62</v>
      </c>
      <c r="E9" s="108">
        <v>600</v>
      </c>
      <c r="F9" s="103">
        <f t="shared" ref="F9" si="1">ROUNDUP(E9+E9*10%,-1)</f>
        <v>660</v>
      </c>
    </row>
    <row r="10" spans="1:6">
      <c r="E10" s="107">
        <f>SUM(E2:E8)</f>
        <v>12377</v>
      </c>
      <c r="F10" s="107">
        <f>SUM(F2:F9)</f>
        <v>14310</v>
      </c>
    </row>
    <row r="18" spans="6:6">
      <c r="F18" s="100">
        <f>F10-1105</f>
        <v>13205</v>
      </c>
    </row>
  </sheetData>
  <autoFilter ref="E1:E3" xr:uid="{07694101-0701-4867-AF79-5A4E617E58A3}"/>
  <pageMargins left="0" right="0" top="0" bottom="0" header="0.3" footer="0.3"/>
  <pageSetup paperSize="9" scale="9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C6A72-BBC8-4C0B-BE4A-281464AA5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2025-07-16T09:54:34Z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