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 -FW25/2-PRODUCTION/4-INTERNAL-PURCHASE-ORDER/4-2-TRIM-ORDER/TRIM-PO/SIGN-PO/DROP 1/"/>
    </mc:Choice>
  </mc:AlternateContent>
  <xr:revisionPtr revIDLastSave="1566" documentId="13_ncr:1_{8517841B-54A3-42B6-B633-5C4495D7276B}" xr6:coauthVersionLast="47" xr6:coauthVersionMax="47" xr10:uidLastSave="{11F6E5AC-0BFB-490F-B12A-4266CF37606E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DETAIL" sheetId="4" r:id="rId3"/>
  </sheets>
  <definedNames>
    <definedName name="_xlnm._FilterDatabase" localSheetId="2" hidden="1">DETAIL!$E$2:$M$231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4" l="1"/>
  <c r="M10" i="4"/>
  <c r="M9" i="4"/>
  <c r="M8" i="4"/>
  <c r="M7" i="4"/>
  <c r="M6" i="4"/>
  <c r="M5" i="4"/>
  <c r="M4" i="4"/>
  <c r="M3" i="4"/>
  <c r="M20" i="4"/>
  <c r="M19" i="4"/>
  <c r="M18" i="4"/>
  <c r="M17" i="4"/>
  <c r="M16" i="4"/>
  <c r="M15" i="4"/>
  <c r="M14" i="4"/>
  <c r="M13" i="4"/>
  <c r="M30" i="4"/>
  <c r="M29" i="4"/>
  <c r="M28" i="4"/>
  <c r="M27" i="4"/>
  <c r="M26" i="4"/>
  <c r="M25" i="4"/>
  <c r="M24" i="4"/>
  <c r="M23" i="4"/>
  <c r="M40" i="4"/>
  <c r="M39" i="4"/>
  <c r="M38" i="4"/>
  <c r="M37" i="4"/>
  <c r="M36" i="4"/>
  <c r="M35" i="4"/>
  <c r="M34" i="4"/>
  <c r="M33" i="4"/>
  <c r="M50" i="4"/>
  <c r="M49" i="4"/>
  <c r="M48" i="4"/>
  <c r="M47" i="4"/>
  <c r="M46" i="4"/>
  <c r="M45" i="4"/>
  <c r="M44" i="4"/>
  <c r="M43" i="4"/>
  <c r="M60" i="4"/>
  <c r="M59" i="4"/>
  <c r="M58" i="4"/>
  <c r="M57" i="4"/>
  <c r="M56" i="4"/>
  <c r="M55" i="4"/>
  <c r="M54" i="4"/>
  <c r="M53" i="4"/>
  <c r="M70" i="4"/>
  <c r="M69" i="4"/>
  <c r="M68" i="4"/>
  <c r="M67" i="4"/>
  <c r="M66" i="4"/>
  <c r="M65" i="4"/>
  <c r="M64" i="4"/>
  <c r="M63" i="4"/>
  <c r="M80" i="4"/>
  <c r="M79" i="4"/>
  <c r="M78" i="4"/>
  <c r="M77" i="4"/>
  <c r="M76" i="4"/>
  <c r="M75" i="4"/>
  <c r="M74" i="4"/>
  <c r="M73" i="4"/>
  <c r="M90" i="4"/>
  <c r="M89" i="4"/>
  <c r="M88" i="4"/>
  <c r="M87" i="4"/>
  <c r="M86" i="4"/>
  <c r="M85" i="4"/>
  <c r="M84" i="4"/>
  <c r="M83" i="4"/>
  <c r="M100" i="4"/>
  <c r="M99" i="4"/>
  <c r="M98" i="4"/>
  <c r="M97" i="4"/>
  <c r="M96" i="4"/>
  <c r="M95" i="4"/>
  <c r="M94" i="4"/>
  <c r="M93" i="4"/>
  <c r="M81" i="4" l="1"/>
  <c r="M61" i="4"/>
  <c r="M41" i="4"/>
  <c r="M21" i="4"/>
  <c r="M11" i="4"/>
  <c r="M71" i="4"/>
  <c r="M31" i="4"/>
  <c r="M91" i="4"/>
  <c r="M51" i="4"/>
  <c r="M101" i="4"/>
  <c r="L231" i="4" l="1"/>
  <c r="K231" i="4"/>
  <c r="J231" i="4"/>
  <c r="M230" i="4"/>
  <c r="M229" i="4"/>
  <c r="M228" i="4"/>
  <c r="M227" i="4"/>
  <c r="M226" i="4"/>
  <c r="M225" i="4"/>
  <c r="M224" i="4"/>
  <c r="M223" i="4"/>
  <c r="L221" i="4"/>
  <c r="K221" i="4"/>
  <c r="J221" i="4"/>
  <c r="M220" i="4"/>
  <c r="M219" i="4"/>
  <c r="M218" i="4"/>
  <c r="M217" i="4"/>
  <c r="M216" i="4"/>
  <c r="M215" i="4"/>
  <c r="M214" i="4"/>
  <c r="M213" i="4"/>
  <c r="L211" i="4"/>
  <c r="K211" i="4"/>
  <c r="J211" i="4"/>
  <c r="M210" i="4"/>
  <c r="M209" i="4"/>
  <c r="M208" i="4"/>
  <c r="M207" i="4"/>
  <c r="M206" i="4"/>
  <c r="M205" i="4"/>
  <c r="M204" i="4"/>
  <c r="M203" i="4"/>
  <c r="L201" i="4"/>
  <c r="K201" i="4"/>
  <c r="J201" i="4"/>
  <c r="M200" i="4"/>
  <c r="M199" i="4"/>
  <c r="M198" i="4"/>
  <c r="M197" i="4"/>
  <c r="M196" i="4"/>
  <c r="M195" i="4"/>
  <c r="M194" i="4"/>
  <c r="M193" i="4"/>
  <c r="L191" i="4"/>
  <c r="K191" i="4"/>
  <c r="J191" i="4"/>
  <c r="M190" i="4"/>
  <c r="M189" i="4"/>
  <c r="M188" i="4"/>
  <c r="M187" i="4"/>
  <c r="M186" i="4"/>
  <c r="M185" i="4"/>
  <c r="M184" i="4"/>
  <c r="M183" i="4"/>
  <c r="L181" i="4"/>
  <c r="K181" i="4"/>
  <c r="J181" i="4"/>
  <c r="M180" i="4"/>
  <c r="M179" i="4"/>
  <c r="M178" i="4"/>
  <c r="M177" i="4"/>
  <c r="M176" i="4"/>
  <c r="M175" i="4"/>
  <c r="M174" i="4"/>
  <c r="M173" i="4"/>
  <c r="L171" i="4"/>
  <c r="K171" i="4"/>
  <c r="J171" i="4"/>
  <c r="M170" i="4"/>
  <c r="M169" i="4"/>
  <c r="M168" i="4"/>
  <c r="M167" i="4"/>
  <c r="M166" i="4"/>
  <c r="M165" i="4"/>
  <c r="M164" i="4"/>
  <c r="M163" i="4"/>
  <c r="M153" i="4"/>
  <c r="M154" i="4"/>
  <c r="M155" i="4"/>
  <c r="M156" i="4"/>
  <c r="M157" i="4"/>
  <c r="M158" i="4"/>
  <c r="M159" i="4"/>
  <c r="M160" i="4"/>
  <c r="L161" i="4"/>
  <c r="K161" i="4"/>
  <c r="J161" i="4"/>
  <c r="L151" i="4"/>
  <c r="K151" i="4"/>
  <c r="J151" i="4"/>
  <c r="M150" i="4"/>
  <c r="M149" i="4"/>
  <c r="M148" i="4"/>
  <c r="M147" i="4"/>
  <c r="M146" i="4"/>
  <c r="M145" i="4"/>
  <c r="M144" i="4"/>
  <c r="M143" i="4"/>
  <c r="L141" i="4"/>
  <c r="K141" i="4"/>
  <c r="J141" i="4"/>
  <c r="M140" i="4"/>
  <c r="M139" i="4"/>
  <c r="M138" i="4"/>
  <c r="M137" i="4"/>
  <c r="M136" i="4"/>
  <c r="M135" i="4"/>
  <c r="M134" i="4"/>
  <c r="M133" i="4"/>
  <c r="L131" i="4"/>
  <c r="K131" i="4"/>
  <c r="J131" i="4"/>
  <c r="M130" i="4"/>
  <c r="M129" i="4"/>
  <c r="M128" i="4"/>
  <c r="M127" i="4"/>
  <c r="M126" i="4"/>
  <c r="M125" i="4"/>
  <c r="M124" i="4"/>
  <c r="M123" i="4"/>
  <c r="L121" i="4"/>
  <c r="K121" i="4"/>
  <c r="J121" i="4"/>
  <c r="M120" i="4"/>
  <c r="M119" i="4"/>
  <c r="M118" i="4"/>
  <c r="M117" i="4"/>
  <c r="M116" i="4"/>
  <c r="M115" i="4"/>
  <c r="M114" i="4"/>
  <c r="M113" i="4"/>
  <c r="M108" i="4"/>
  <c r="M107" i="4"/>
  <c r="M106" i="4"/>
  <c r="M105" i="4"/>
  <c r="M104" i="4"/>
  <c r="L111" i="4"/>
  <c r="K111" i="4"/>
  <c r="J111" i="4"/>
  <c r="J101" i="4"/>
  <c r="M110" i="4"/>
  <c r="M109" i="4"/>
  <c r="M103" i="4"/>
  <c r="J91" i="4"/>
  <c r="M1" i="4" l="1"/>
  <c r="M231" i="4"/>
  <c r="M221" i="4"/>
  <c r="M211" i="4"/>
  <c r="M201" i="4"/>
  <c r="M191" i="4"/>
  <c r="M181" i="4"/>
  <c r="M171" i="4"/>
  <c r="M161" i="4"/>
  <c r="M151" i="4"/>
  <c r="M141" i="4"/>
  <c r="M131" i="4"/>
  <c r="M121" i="4"/>
  <c r="M111" i="4"/>
  <c r="P11" i="4" l="1"/>
  <c r="J81" i="4"/>
  <c r="J71" i="4" l="1"/>
  <c r="J61" i="4"/>
  <c r="J51" i="4"/>
  <c r="J41" i="4"/>
  <c r="J31" i="4"/>
  <c r="J21" i="4"/>
  <c r="J11" i="4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<sst xmlns="http://schemas.openxmlformats.org/spreadsheetml/2006/main" count="1483" uniqueCount="315">
  <si>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</si>
  <si>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</si>
  <si>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</si>
  <si>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</si>
  <si>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</si>
  <si>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</si>
  <si>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</si>
  <si>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</si>
  <si>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</si>
  <si>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</si>
  <si>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</si>
  <si>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</si>
  <si>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</si>
  <si>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</si>
  <si>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</si>
  <si>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</si>
  <si>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</si>
  <si>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</si>
  <si>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</si>
  <si>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</si>
  <si>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</si>
  <si>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</si>
  <si>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</si>
  <si>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</si>
  <si>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</si>
  <si>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</si>
  <si>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</si>
  <si>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</si>
  <si>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</si>
  <si>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</si>
  <si>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</si>
  <si>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</si>
  <si>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</si>
  <si>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</si>
  <si>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</si>
  <si>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</si>
  <si>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</si>
  <si>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</si>
  <si>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</si>
  <si>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</si>
  <si>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M</t>
  </si>
  <si>
    <t>ERP</t>
  </si>
  <si>
    <t xml:space="preserve">NOMINATED SUPPLIER </t>
  </si>
  <si>
    <t>PCS</t>
  </si>
  <si>
    <t>GỬI LAYOUT CHO MER DUYỆT TRƯỚC KHI SẢN XUẤT</t>
  </si>
  <si>
    <t>Colour</t>
  </si>
  <si>
    <t>Size</t>
  </si>
  <si>
    <t>RRP</t>
  </si>
  <si>
    <t>Alt RRP</t>
  </si>
  <si>
    <t>2XS</t>
  </si>
  <si>
    <t>$200.00 AUD</t>
  </si>
  <si>
    <t>$220.00 NZD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</si>
  <si>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</si>
  <si>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</si>
  <si>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</si>
  <si>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</si>
  <si>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</si>
  <si>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</si>
  <si>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</si>
  <si>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</si>
  <si>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</si>
  <si>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</si>
  <si>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</si>
  <si>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 xml:space="preserve">POLYBAG UPC STICKER </t>
  </si>
  <si>
    <t>Spray Heavyweight Unisex Oversized Tee</t>
  </si>
  <si>
    <t>Charcoal Washed</t>
  </si>
  <si>
    <t>9359139735927</t>
  </si>
  <si>
    <t>9359139735934</t>
  </si>
  <si>
    <t>9359139735941</t>
  </si>
  <si>
    <t>9359139735958</t>
  </si>
  <si>
    <t>9359139735965</t>
  </si>
  <si>
    <t>9359139735972</t>
  </si>
  <si>
    <t>9359139735989</t>
  </si>
  <si>
    <t>9359139735996</t>
  </si>
  <si>
    <t>$100.00 AUD</t>
  </si>
  <si>
    <t>$110.00 NZD</t>
  </si>
  <si>
    <t>Order</t>
  </si>
  <si>
    <t>UA STYLES</t>
  </si>
  <si>
    <t>C0075-SST090/ USST02632</t>
  </si>
  <si>
    <t>ULTRA HEAVYWEIGHT UNISEX HOODIE DEV</t>
  </si>
  <si>
    <t>9359139735842</t>
  </si>
  <si>
    <t>9359139735859</t>
  </si>
  <si>
    <t>9359139735866</t>
  </si>
  <si>
    <t>9359139735873</t>
  </si>
  <si>
    <t>9359139735880</t>
  </si>
  <si>
    <t>9359139735897</t>
  </si>
  <si>
    <t>9359139735903</t>
  </si>
  <si>
    <t>9359139735910</t>
  </si>
  <si>
    <t>C0075-HOD024/ UHOD02583</t>
  </si>
  <si>
    <t>Urban Blur Heavyweight Unisex Oversized Tee</t>
  </si>
  <si>
    <t>White-Black</t>
  </si>
  <si>
    <t>9359139730809</t>
  </si>
  <si>
    <t>9359139730816</t>
  </si>
  <si>
    <t>9359139730823</t>
  </si>
  <si>
    <t>9359139730830</t>
  </si>
  <si>
    <t>9359139730847</t>
  </si>
  <si>
    <t>9359139730854</t>
  </si>
  <si>
    <t>9359139730861</t>
  </si>
  <si>
    <t>9359139730878</t>
  </si>
  <si>
    <t>$80.00 AUD</t>
  </si>
  <si>
    <t>$90.00 NZD</t>
  </si>
  <si>
    <t>C0075-SST007/ USST02488</t>
  </si>
  <si>
    <t>Black-Dark Storm</t>
  </si>
  <si>
    <t>9359139730885</t>
  </si>
  <si>
    <t>9359139730892</t>
  </si>
  <si>
    <t>9359139730908</t>
  </si>
  <si>
    <t>9359139730915</t>
  </si>
  <si>
    <t>9359139730922</t>
  </si>
  <si>
    <t>9359139730939</t>
  </si>
  <si>
    <t>9359139730946</t>
  </si>
  <si>
    <t>9359139730953</t>
  </si>
  <si>
    <t>Sticker Heavyweight Oversized Tee</t>
  </si>
  <si>
    <t>Off White-Jelly Mint</t>
  </si>
  <si>
    <t>9359139724372</t>
  </si>
  <si>
    <t>9359139724389</t>
  </si>
  <si>
    <t>9359139724396</t>
  </si>
  <si>
    <t>9359139724402</t>
  </si>
  <si>
    <t>9359139724419</t>
  </si>
  <si>
    <t>9359139724426</t>
  </si>
  <si>
    <t>9359139724433</t>
  </si>
  <si>
    <t>9359139724440</t>
  </si>
  <si>
    <t>C0075-SST003/ USST02483</t>
  </si>
  <si>
    <t>PO</t>
  </si>
  <si>
    <t>PO15555 + MPO15557</t>
  </si>
  <si>
    <t>PO15554  + MPO15556</t>
  </si>
  <si>
    <t>PO15173 + MPO15173 + GPO15173</t>
  </si>
  <si>
    <t>Black Washed-White</t>
  </si>
  <si>
    <t>9359139724457</t>
  </si>
  <si>
    <t>9359139724464</t>
  </si>
  <si>
    <t>9359139724471</t>
  </si>
  <si>
    <t>9359139724488</t>
  </si>
  <si>
    <t>9359139724495</t>
  </si>
  <si>
    <t>9359139724501</t>
  </si>
  <si>
    <t>9359139724518</t>
  </si>
  <si>
    <t>9359139724525</t>
  </si>
  <si>
    <t>C0075-SST067/ USST02483</t>
  </si>
  <si>
    <t xml:space="preserve">PO15174 + MPO15174 + GPO15174 </t>
  </si>
  <si>
    <t>9359139724532</t>
  </si>
  <si>
    <t>9359139724549</t>
  </si>
  <si>
    <t>9359139724556</t>
  </si>
  <si>
    <t>9359139724563</t>
  </si>
  <si>
    <t>9359139724570</t>
  </si>
  <si>
    <t>9359139724587</t>
  </si>
  <si>
    <t>9359139724594</t>
  </si>
  <si>
    <t>9359139724600</t>
  </si>
  <si>
    <t>Electric Indigo-Baltic Sea</t>
  </si>
  <si>
    <t>PO15175 + MPO15175</t>
  </si>
  <si>
    <t>C0075-HOD023/ UHOD02542</t>
  </si>
  <si>
    <t>Sticker Unisex Oversized Hoodie</t>
  </si>
  <si>
    <t>9359139723788</t>
  </si>
  <si>
    <t>9359139723795</t>
  </si>
  <si>
    <t>9359139723801</t>
  </si>
  <si>
    <t>9359139723818</t>
  </si>
  <si>
    <t>9359139723825</t>
  </si>
  <si>
    <t>9359139723832</t>
  </si>
  <si>
    <t>9359139723849</t>
  </si>
  <si>
    <t>9359139723856</t>
  </si>
  <si>
    <t xml:space="preserve">PO15176 +MPO15176 </t>
  </si>
  <si>
    <t>C0075-HOD017/ UHOD02669</t>
  </si>
  <si>
    <t>Urban Blur Unisex Oversized Hoodie</t>
  </si>
  <si>
    <t>9359139724051</t>
  </si>
  <si>
    <t>9359139724068</t>
  </si>
  <si>
    <t>9359139724075</t>
  </si>
  <si>
    <t>9359139724082</t>
  </si>
  <si>
    <t>9359139724099</t>
  </si>
  <si>
    <t>9359139724105</t>
  </si>
  <si>
    <t>9359139724112</t>
  </si>
  <si>
    <t>9359139724129</t>
  </si>
  <si>
    <t>$150.00 AUD</t>
  </si>
  <si>
    <t>$165.00 NZD</t>
  </si>
  <si>
    <t>PO15210 +MPO15210</t>
  </si>
  <si>
    <t>C0075-SST004/ USST02484</t>
  </si>
  <si>
    <t>Pressure is Privilege Oversized Tee</t>
  </si>
  <si>
    <t>Iceberg Green-Black</t>
  </si>
  <si>
    <t>9359139724693</t>
  </si>
  <si>
    <t>9359139724709</t>
  </si>
  <si>
    <t>9359139724716</t>
  </si>
  <si>
    <t>9359139724723</t>
  </si>
  <si>
    <t>9359139724730</t>
  </si>
  <si>
    <t>9359139724747</t>
  </si>
  <si>
    <t>9359139724754</t>
  </si>
  <si>
    <t>9359139724761</t>
  </si>
  <si>
    <t>$75.00 AUD</t>
  </si>
  <si>
    <t>$85.00 NZD</t>
  </si>
  <si>
    <t>PO15189 +MPO15189</t>
  </si>
  <si>
    <t>Dark Storm Washed-Ultra Fuchsia</t>
  </si>
  <si>
    <t>9359139724617</t>
  </si>
  <si>
    <t>9359139724624</t>
  </si>
  <si>
    <t>9359139724631</t>
  </si>
  <si>
    <t>9359139724648</t>
  </si>
  <si>
    <t>9359139724655</t>
  </si>
  <si>
    <t>9359139724662</t>
  </si>
  <si>
    <t>9359139724679</t>
  </si>
  <si>
    <t>9359139724686</t>
  </si>
  <si>
    <t>MARKETING</t>
  </si>
  <si>
    <t>PO ADD</t>
  </si>
  <si>
    <t>PO15190 +MPO15190+ GPO15190</t>
  </si>
  <si>
    <t>C0075-SST071/ USST02484</t>
  </si>
  <si>
    <t>Black-White</t>
  </si>
  <si>
    <t>9359139724778</t>
  </si>
  <si>
    <t>9359139724785</t>
  </si>
  <si>
    <t>9359139724792</t>
  </si>
  <si>
    <t>9359139724808</t>
  </si>
  <si>
    <t>9359139724815</t>
  </si>
  <si>
    <t>9359139724822</t>
  </si>
  <si>
    <t>9359139724839</t>
  </si>
  <si>
    <t>9359139724846</t>
  </si>
  <si>
    <t>PO15191 +MPO15191+ GPO15191</t>
  </si>
  <si>
    <t>Trust The Process Heavyweight Unisex Oversized Tee</t>
  </si>
  <si>
    <t>Off White-Electric Indigo</t>
  </si>
  <si>
    <t>9359139724853</t>
  </si>
  <si>
    <t>9359139724860</t>
  </si>
  <si>
    <t>9359139724877</t>
  </si>
  <si>
    <t>9359139724884</t>
  </si>
  <si>
    <t>9359139724891</t>
  </si>
  <si>
    <t>9359139724907</t>
  </si>
  <si>
    <t>9359139724914</t>
  </si>
  <si>
    <t>9359139724921</t>
  </si>
  <si>
    <t>PO15193 +MPO15193</t>
  </si>
  <si>
    <t>C0075-SST005/ USST02485</t>
  </si>
  <si>
    <t>9359139725010</t>
  </si>
  <si>
    <t>9359139725027</t>
  </si>
  <si>
    <t>9359139725034</t>
  </si>
  <si>
    <t>9359139725041</t>
  </si>
  <si>
    <t>9359139725058</t>
  </si>
  <si>
    <t>9359139725065</t>
  </si>
  <si>
    <t>9359139725072</t>
  </si>
  <si>
    <t>9359139725089</t>
  </si>
  <si>
    <t>PO15194 +MPO15194</t>
  </si>
  <si>
    <t>Digital Mist-Ultra Pink</t>
  </si>
  <si>
    <t>9359139724938</t>
  </si>
  <si>
    <t>9359139724945</t>
  </si>
  <si>
    <t>9359139724952</t>
  </si>
  <si>
    <t>9359139724969</t>
  </si>
  <si>
    <t>9359139724976</t>
  </si>
  <si>
    <t>9359139724983</t>
  </si>
  <si>
    <t>9359139724990</t>
  </si>
  <si>
    <t>9359139725003</t>
  </si>
  <si>
    <t>PO15197 +MPO15197</t>
  </si>
  <si>
    <t>9359139730724</t>
  </si>
  <si>
    <t>9359139730731</t>
  </si>
  <si>
    <t>9359139730748</t>
  </si>
  <si>
    <t>9359139730755</t>
  </si>
  <si>
    <t>9359139730762</t>
  </si>
  <si>
    <t>9359139730779</t>
  </si>
  <si>
    <t>9359139730786</t>
  </si>
  <si>
    <t>9359139730793</t>
  </si>
  <si>
    <t>Off White-Ultra Pink</t>
  </si>
  <si>
    <t>C0075-SST076/ USST02488</t>
  </si>
  <si>
    <t>PO15206 +MPO15206</t>
  </si>
  <si>
    <t>PO15207</t>
  </si>
  <si>
    <t>PO15208</t>
  </si>
  <si>
    <t>Off White-Power Cobalt</t>
  </si>
  <si>
    <t>9359139730960</t>
  </si>
  <si>
    <t>9359139730977</t>
  </si>
  <si>
    <t>9359139730984</t>
  </si>
  <si>
    <t>9359139730991</t>
  </si>
  <si>
    <t>9359139731004</t>
  </si>
  <si>
    <t>9359139731011</t>
  </si>
  <si>
    <t>9359139731028</t>
  </si>
  <si>
    <t>9359139731035</t>
  </si>
  <si>
    <t>PO15209+ MPO15209</t>
  </si>
  <si>
    <t>Clean Slate Oversized Tee</t>
  </si>
  <si>
    <t>Transformative Teal</t>
  </si>
  <si>
    <t>9359139725331</t>
  </si>
  <si>
    <t>9359139725348</t>
  </si>
  <si>
    <t>9359139725355</t>
  </si>
  <si>
    <t>9359139725362</t>
  </si>
  <si>
    <t>9359139725379</t>
  </si>
  <si>
    <t>9359139725386</t>
  </si>
  <si>
    <t>9359139725393</t>
  </si>
  <si>
    <t>9359139725409</t>
  </si>
  <si>
    <t>$65.00 AUD</t>
  </si>
  <si>
    <t>$75.00 NZD</t>
  </si>
  <si>
    <t>C0075-SST058/ USST02527</t>
  </si>
  <si>
    <t>PO15198+ MPO15198</t>
  </si>
  <si>
    <t>9359139742215</t>
  </si>
  <si>
    <t>9359139742222</t>
  </si>
  <si>
    <t>9359139742239</t>
  </si>
  <si>
    <t>9359139742246</t>
  </si>
  <si>
    <t>9359139742253</t>
  </si>
  <si>
    <t>9359139742260</t>
  </si>
  <si>
    <t>9359139742284</t>
  </si>
  <si>
    <t>9359139742277</t>
  </si>
  <si>
    <t>Black</t>
  </si>
  <si>
    <t>PO15199+ MPO15199</t>
  </si>
  <si>
    <t>Go-To Heavyweight  Reflective Skimmer Tee</t>
  </si>
  <si>
    <t>Black-Reflective</t>
  </si>
  <si>
    <t>9359139714472</t>
  </si>
  <si>
    <t>9359139714489</t>
  </si>
  <si>
    <t>9359139714496</t>
  </si>
  <si>
    <t>9359139714502</t>
  </si>
  <si>
    <t>9359139714519</t>
  </si>
  <si>
    <t>9359139714526</t>
  </si>
  <si>
    <t>9359139714533</t>
  </si>
  <si>
    <t>9359139714540</t>
  </si>
  <si>
    <t>$60.00 AUD</t>
  </si>
  <si>
    <t>$70.00 NZD</t>
  </si>
  <si>
    <t>C0075-SST009/ WSHT02553</t>
  </si>
  <si>
    <t>PO15386+ MPO15386</t>
  </si>
  <si>
    <t>Dark Storm Washed-Reflective</t>
  </si>
  <si>
    <t>9359139714397</t>
  </si>
  <si>
    <t>9359139714403</t>
  </si>
  <si>
    <t>9359139714410</t>
  </si>
  <si>
    <t>9359139714427</t>
  </si>
  <si>
    <t>9359139714434</t>
  </si>
  <si>
    <t>9359139714441</t>
  </si>
  <si>
    <t>9359139714458</t>
  </si>
  <si>
    <t>9359139714465</t>
  </si>
  <si>
    <t>PO15387+ MPO15387</t>
  </si>
  <si>
    <t>C0075-SST083/ WSHT02553</t>
  </si>
  <si>
    <t>PO15580 + MPO15580</t>
  </si>
  <si>
    <t>PO15579+ MPO15579</t>
  </si>
  <si>
    <t>TOTAL</t>
  </si>
  <si>
    <t>GIAO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</si>
</sst>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49" fontId="21" fillId="10" borderId="4" xfId="0" applyNumberFormat="1" applyFont="1" applyFill="1" applyBorder="1" applyAlignment="1">
      <alignment horizontal="center" vertical="center"/>
    </xf>
    <xf numFmtId="49" fontId="21" fillId="10" borderId="5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49" fontId="18" fillId="10" borderId="5" xfId="0" applyNumberFormat="1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19050</xdr:rowOff>
    </xdr:from>
    <xdr:to>
      <xdr:col>8</xdr:col>
      <xdr:colOff>241300</xdr:colOff>
      <xdr:row>18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67B965-D0F4-C2F7-E56D-9F98B65D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387350"/>
          <a:ext cx="5105400" cy="297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N6" sqref="N6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4" t="s">
        <v>6</v>
      </c>
      <c r="G5" s="115"/>
      <c r="H5" s="116" t="s">
        <v>37</v>
      </c>
      <c r="I5" s="117"/>
      <c r="J5" s="20"/>
      <c r="K5" s="20"/>
      <c r="L5" s="21"/>
      <c r="M5" s="22" t="s">
        <v>7</v>
      </c>
      <c r="N5" s="23">
        <v>45821</v>
      </c>
    </row>
    <row r="6" spans="1:19" ht="30.75" customHeight="1">
      <c r="A6" s="93" t="s">
        <v>8</v>
      </c>
      <c r="B6" s="24"/>
      <c r="D6" s="25"/>
      <c r="E6" s="19"/>
      <c r="F6" s="114" t="s">
        <v>9</v>
      </c>
      <c r="G6" s="115"/>
      <c r="H6" s="118" t="s">
        <v>38</v>
      </c>
      <c r="I6" s="119"/>
      <c r="J6" s="20"/>
      <c r="K6" s="20"/>
      <c r="L6" s="21"/>
      <c r="M6" s="22" t="s">
        <v>10</v>
      </c>
      <c r="N6" s="26" t="s">
        <v>41</v>
      </c>
    </row>
    <row r="7" spans="1:19" ht="30.75" customHeight="1">
      <c r="A7" s="93" t="s">
        <v>11</v>
      </c>
      <c r="B7" s="122"/>
      <c r="C7" s="122"/>
      <c r="D7" s="27"/>
      <c r="E7" s="19"/>
      <c r="F7" s="114" t="s">
        <v>12</v>
      </c>
      <c r="G7" s="115"/>
      <c r="H7" s="120">
        <v>45821</v>
      </c>
      <c r="I7" s="121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26"/>
      <c r="C8" s="126"/>
      <c r="D8" s="29"/>
      <c r="E8" s="19"/>
      <c r="F8" s="114" t="s">
        <v>15</v>
      </c>
      <c r="G8" s="115"/>
      <c r="H8" s="120" t="s">
        <v>36</v>
      </c>
      <c r="I8" s="121"/>
      <c r="J8" s="30"/>
      <c r="K8" s="30"/>
      <c r="L8" s="21"/>
      <c r="M8" s="22" t="s">
        <v>16</v>
      </c>
      <c r="N8" s="31" t="s">
        <v>314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/>
      <c r="B11" s="42"/>
      <c r="C11" s="44" t="s">
        <v>63</v>
      </c>
      <c r="D11" s="45" t="s">
        <v>58</v>
      </c>
      <c r="E11" s="98" t="s">
        <v>42</v>
      </c>
      <c r="F11" s="45" t="s">
        <v>35</v>
      </c>
      <c r="G11" s="46" t="s">
        <v>62</v>
      </c>
      <c r="H11" s="47" t="s">
        <v>43</v>
      </c>
      <c r="I11" s="43">
        <v>33781</v>
      </c>
      <c r="J11" s="43">
        <v>0</v>
      </c>
      <c r="K11" s="43">
        <f t="shared" ref="K11" si="0">I11-J11</f>
        <v>33781</v>
      </c>
      <c r="L11" s="48"/>
      <c r="M11" s="49">
        <f t="shared" ref="M11" si="1">K11*L11</f>
        <v>0</v>
      </c>
      <c r="N11" s="97" t="s">
        <v>44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33781</v>
      </c>
      <c r="J13" s="63"/>
      <c r="K13" s="62">
        <f>SUM(K11:K12)</f>
        <v>33781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4" t="s">
        <v>31</v>
      </c>
      <c r="B15" s="124"/>
      <c r="C15" s="72"/>
      <c r="D15" s="73"/>
      <c r="E15" s="125" t="s">
        <v>32</v>
      </c>
      <c r="F15" s="125"/>
      <c r="G15" s="125"/>
      <c r="H15" s="74"/>
      <c r="I15" s="75"/>
      <c r="J15" s="75"/>
      <c r="K15" s="75"/>
      <c r="L15" s="123" t="s">
        <v>33</v>
      </c>
      <c r="M15" s="123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M11" sqref="M11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sheetPr>
    <pageSetUpPr fitToPage="1"/>
  </sheetPr>
  <dimension ref="A1:P231"/>
  <sheetViews>
    <sheetView topLeftCell="C203" zoomScale="70" zoomScaleNormal="70" workbookViewId="0">
      <selection activeCell="Q16" sqref="Q16"/>
    </sheetView>
  </sheetViews>
  <sheetFormatPr defaultRowHeight="14.5"/>
  <cols>
    <col min="1" max="2" width="13.453125" style="102" hidden="1" customWidth="1"/>
    <col min="3" max="3" width="46.54296875" style="108" customWidth="1"/>
    <col min="4" max="4" width="21.36328125" style="102" customWidth="1"/>
    <col min="5" max="5" width="8.7265625" style="105"/>
    <col min="6" max="7" width="8.7265625" style="102"/>
    <col min="8" max="9" width="17.1796875" style="102" customWidth="1"/>
    <col min="10" max="12" width="9.7265625" style="102" hidden="1" customWidth="1"/>
    <col min="13" max="13" width="11.08984375" style="102" customWidth="1"/>
    <col min="14" max="14" width="8.7265625" style="102"/>
    <col min="15" max="16" width="0" style="102" hidden="1" customWidth="1"/>
    <col min="17" max="16384" width="8.7265625" style="102"/>
  </cols>
  <sheetData>
    <row r="1" spans="1:16">
      <c r="M1" s="102">
        <f>SUBTOTAL(9,M2:M231)</f>
        <v>67562</v>
      </c>
    </row>
    <row r="2" spans="1:16" s="99" customFormat="1" ht="16" customHeight="1">
      <c r="A2" s="110" t="s">
        <v>122</v>
      </c>
      <c r="B2" s="110" t="s">
        <v>77</v>
      </c>
      <c r="C2" s="110" t="s">
        <v>59</v>
      </c>
      <c r="D2" s="109" t="s">
        <v>45</v>
      </c>
      <c r="E2" s="110" t="s">
        <v>46</v>
      </c>
      <c r="F2" s="127" t="s">
        <v>61</v>
      </c>
      <c r="G2" s="132"/>
      <c r="H2" s="109" t="s">
        <v>47</v>
      </c>
      <c r="I2" s="109" t="s">
        <v>48</v>
      </c>
      <c r="J2" s="109" t="s">
        <v>60</v>
      </c>
      <c r="K2" s="109" t="s">
        <v>194</v>
      </c>
      <c r="L2" s="109" t="s">
        <v>195</v>
      </c>
      <c r="M2" s="109" t="s">
        <v>76</v>
      </c>
      <c r="P2" s="109" t="s">
        <v>313</v>
      </c>
    </row>
    <row r="3" spans="1:16" s="99" customFormat="1" ht="15" customHeight="1">
      <c r="A3" s="129" t="s">
        <v>311</v>
      </c>
      <c r="B3" s="129" t="s">
        <v>78</v>
      </c>
      <c r="C3" s="106" t="s">
        <v>64</v>
      </c>
      <c r="D3" s="112" t="s">
        <v>65</v>
      </c>
      <c r="E3" s="103" t="s">
        <v>49</v>
      </c>
      <c r="F3" s="101" t="s">
        <v>66</v>
      </c>
      <c r="G3" s="101"/>
      <c r="H3" s="100" t="s">
        <v>74</v>
      </c>
      <c r="I3" s="100" t="s">
        <v>75</v>
      </c>
      <c r="J3" s="100">
        <v>24</v>
      </c>
      <c r="K3" s="100"/>
      <c r="L3" s="100"/>
      <c r="M3" s="100">
        <f>ROUNDUP(ROUNDUP(J3*1.1,0)+ROUNDUP(J3/40*4,0)*1.1,0)</f>
        <v>31</v>
      </c>
      <c r="O3" s="103" t="s">
        <v>49</v>
      </c>
      <c r="P3" s="113">
        <v>1465</v>
      </c>
    </row>
    <row r="4" spans="1:16" s="99" customFormat="1" ht="15" customHeight="1">
      <c r="A4" s="130"/>
      <c r="B4" s="130"/>
      <c r="C4" s="106" t="s">
        <v>64</v>
      </c>
      <c r="D4" s="112" t="s">
        <v>65</v>
      </c>
      <c r="E4" s="103" t="s">
        <v>52</v>
      </c>
      <c r="F4" s="101" t="s">
        <v>67</v>
      </c>
      <c r="G4" s="101"/>
      <c r="H4" s="100" t="s">
        <v>74</v>
      </c>
      <c r="I4" s="100" t="s">
        <v>75</v>
      </c>
      <c r="J4" s="100">
        <v>48</v>
      </c>
      <c r="K4" s="100">
        <v>1</v>
      </c>
      <c r="L4" s="100"/>
      <c r="M4" s="100">
        <f>SUM(ROUNDUP(ROUNDUP(J4*1.1,0)+ROUNDUP(J4/40*4,0)*1.1,0)+K4+L4)</f>
        <v>60</v>
      </c>
      <c r="O4" s="103" t="s">
        <v>52</v>
      </c>
      <c r="P4" s="113">
        <v>2828</v>
      </c>
    </row>
    <row r="5" spans="1:16" s="99" customFormat="1" ht="15" customHeight="1">
      <c r="A5" s="130"/>
      <c r="B5" s="130"/>
      <c r="C5" s="106" t="s">
        <v>64</v>
      </c>
      <c r="D5" s="112" t="s">
        <v>65</v>
      </c>
      <c r="E5" s="103" t="s">
        <v>53</v>
      </c>
      <c r="F5" s="101" t="s">
        <v>68</v>
      </c>
      <c r="G5" s="101"/>
      <c r="H5" s="100" t="s">
        <v>74</v>
      </c>
      <c r="I5" s="100" t="s">
        <v>75</v>
      </c>
      <c r="J5" s="100">
        <v>132</v>
      </c>
      <c r="K5" s="100">
        <v>1</v>
      </c>
      <c r="L5" s="100"/>
      <c r="M5" s="100">
        <f t="shared" ref="M5:M8" si="0">SUM(ROUNDUP(ROUNDUP(J5*1.1,0)+ROUNDUP(J5/40*4,0)*1.1,0)+K5+L5)</f>
        <v>163</v>
      </c>
      <c r="O5" s="103" t="s">
        <v>53</v>
      </c>
      <c r="P5" s="113">
        <v>7014</v>
      </c>
    </row>
    <row r="6" spans="1:16" s="99" customFormat="1" ht="15" customHeight="1">
      <c r="A6" s="130"/>
      <c r="B6" s="130"/>
      <c r="C6" s="106" t="s">
        <v>64</v>
      </c>
      <c r="D6" s="112" t="s">
        <v>65</v>
      </c>
      <c r="E6" s="103" t="s">
        <v>40</v>
      </c>
      <c r="F6" s="101" t="s">
        <v>69</v>
      </c>
      <c r="G6" s="101"/>
      <c r="H6" s="100" t="s">
        <v>74</v>
      </c>
      <c r="I6" s="100" t="s">
        <v>75</v>
      </c>
      <c r="J6" s="100">
        <v>138</v>
      </c>
      <c r="K6" s="100">
        <v>1</v>
      </c>
      <c r="L6" s="100"/>
      <c r="M6" s="100">
        <f t="shared" si="0"/>
        <v>169</v>
      </c>
      <c r="O6" s="103" t="s">
        <v>40</v>
      </c>
      <c r="P6" s="113">
        <v>7606</v>
      </c>
    </row>
    <row r="7" spans="1:16" s="99" customFormat="1" ht="15" customHeight="1">
      <c r="A7" s="130"/>
      <c r="B7" s="130"/>
      <c r="C7" s="106" t="s">
        <v>64</v>
      </c>
      <c r="D7" s="112" t="s">
        <v>65</v>
      </c>
      <c r="E7" s="103" t="s">
        <v>54</v>
      </c>
      <c r="F7" s="101" t="s">
        <v>70</v>
      </c>
      <c r="G7" s="101"/>
      <c r="H7" s="100" t="s">
        <v>74</v>
      </c>
      <c r="I7" s="100" t="s">
        <v>75</v>
      </c>
      <c r="J7" s="100">
        <v>114</v>
      </c>
      <c r="K7" s="100">
        <v>1</v>
      </c>
      <c r="L7" s="100"/>
      <c r="M7" s="100">
        <f t="shared" si="0"/>
        <v>141</v>
      </c>
      <c r="O7" s="103" t="s">
        <v>54</v>
      </c>
      <c r="P7" s="113">
        <v>6796</v>
      </c>
    </row>
    <row r="8" spans="1:16" s="99" customFormat="1" ht="15" customHeight="1">
      <c r="A8" s="130"/>
      <c r="B8" s="130"/>
      <c r="C8" s="106" t="s">
        <v>64</v>
      </c>
      <c r="D8" s="112" t="s">
        <v>65</v>
      </c>
      <c r="E8" s="103" t="s">
        <v>55</v>
      </c>
      <c r="F8" s="101" t="s">
        <v>71</v>
      </c>
      <c r="G8" s="101"/>
      <c r="H8" s="100" t="s">
        <v>74</v>
      </c>
      <c r="I8" s="100" t="s">
        <v>75</v>
      </c>
      <c r="J8" s="100">
        <v>90</v>
      </c>
      <c r="K8" s="100">
        <v>1</v>
      </c>
      <c r="L8" s="100"/>
      <c r="M8" s="100">
        <f t="shared" si="0"/>
        <v>110</v>
      </c>
      <c r="O8" s="103" t="s">
        <v>55</v>
      </c>
      <c r="P8" s="113">
        <v>4542</v>
      </c>
    </row>
    <row r="9" spans="1:16" s="99" customFormat="1" ht="15" customHeight="1">
      <c r="A9" s="130"/>
      <c r="B9" s="130"/>
      <c r="C9" s="106" t="s">
        <v>64</v>
      </c>
      <c r="D9" s="112" t="s">
        <v>65</v>
      </c>
      <c r="E9" s="103" t="s">
        <v>56</v>
      </c>
      <c r="F9" s="101" t="s">
        <v>72</v>
      </c>
      <c r="G9" s="101"/>
      <c r="H9" s="100" t="s">
        <v>74</v>
      </c>
      <c r="I9" s="100" t="s">
        <v>75</v>
      </c>
      <c r="J9" s="100">
        <v>30</v>
      </c>
      <c r="K9" s="100"/>
      <c r="L9" s="100"/>
      <c r="M9" s="100">
        <f t="shared" ref="M9:M10" si="1">ROUNDUP(ROUNDUP(J9*1.1,0)+ROUNDUP(J9/40*4,0)*1.1,0)</f>
        <v>37</v>
      </c>
      <c r="O9" s="103" t="s">
        <v>56</v>
      </c>
      <c r="P9" s="113">
        <v>2035</v>
      </c>
    </row>
    <row r="10" spans="1:16" s="99" customFormat="1" ht="15" customHeight="1">
      <c r="A10" s="131"/>
      <c r="B10" s="131"/>
      <c r="C10" s="106" t="s">
        <v>64</v>
      </c>
      <c r="D10" s="112" t="s">
        <v>65</v>
      </c>
      <c r="E10" s="103" t="s">
        <v>57</v>
      </c>
      <c r="F10" s="101" t="s">
        <v>73</v>
      </c>
      <c r="G10" s="101"/>
      <c r="H10" s="100" t="s">
        <v>74</v>
      </c>
      <c r="I10" s="100" t="s">
        <v>75</v>
      </c>
      <c r="J10" s="100">
        <v>24</v>
      </c>
      <c r="K10" s="100"/>
      <c r="L10" s="100"/>
      <c r="M10" s="100">
        <f t="shared" si="1"/>
        <v>31</v>
      </c>
      <c r="O10" s="103" t="s">
        <v>57</v>
      </c>
      <c r="P10" s="113">
        <v>1495</v>
      </c>
    </row>
    <row r="11" spans="1:16" s="99" customFormat="1">
      <c r="C11" s="107"/>
      <c r="E11" s="104"/>
      <c r="J11" s="111">
        <f>SUM(J3:J10)</f>
        <v>600</v>
      </c>
      <c r="K11" s="111"/>
      <c r="L11" s="111"/>
      <c r="M11" s="111">
        <f>SUM(M3:M10)</f>
        <v>742</v>
      </c>
      <c r="P11" s="100">
        <f>M11+M21+M31+M41+M51+M61+M71+M81+M91+M101+M111+M121+M131+M141+M151+M161+M171+M181+M191+M201+M211+M221+M231</f>
        <v>33781</v>
      </c>
    </row>
    <row r="12" spans="1:16">
      <c r="A12" s="110" t="s">
        <v>122</v>
      </c>
      <c r="B12" s="110" t="s">
        <v>77</v>
      </c>
      <c r="C12" s="110" t="s">
        <v>59</v>
      </c>
      <c r="D12" s="109" t="s">
        <v>45</v>
      </c>
      <c r="E12" s="110" t="s">
        <v>46</v>
      </c>
      <c r="F12" s="127" t="s">
        <v>61</v>
      </c>
      <c r="G12" s="128"/>
      <c r="H12" s="109" t="s">
        <v>47</v>
      </c>
      <c r="I12" s="109" t="s">
        <v>48</v>
      </c>
      <c r="J12" s="109" t="s">
        <v>60</v>
      </c>
      <c r="K12" s="109" t="s">
        <v>194</v>
      </c>
      <c r="L12" s="109" t="s">
        <v>195</v>
      </c>
      <c r="M12" s="109" t="s">
        <v>76</v>
      </c>
    </row>
    <row r="13" spans="1:16">
      <c r="A13" s="129" t="s">
        <v>312</v>
      </c>
      <c r="B13" s="129" t="s">
        <v>88</v>
      </c>
      <c r="C13" s="106" t="s">
        <v>79</v>
      </c>
      <c r="D13" s="100" t="s">
        <v>65</v>
      </c>
      <c r="E13" s="103" t="s">
        <v>49</v>
      </c>
      <c r="F13" s="101" t="s">
        <v>80</v>
      </c>
      <c r="G13" s="101"/>
      <c r="H13" s="100" t="s">
        <v>50</v>
      </c>
      <c r="I13" s="100" t="s">
        <v>51</v>
      </c>
      <c r="J13" s="100">
        <v>30</v>
      </c>
      <c r="K13" s="100"/>
      <c r="L13" s="100"/>
      <c r="M13" s="100">
        <f>ROUNDUP(ROUNDUP(J13*1.1,0)+ROUNDUP(J13/40*4,0)*1.1,0)</f>
        <v>37</v>
      </c>
      <c r="P13" s="102">
        <f>P11-848</f>
        <v>32933</v>
      </c>
    </row>
    <row r="14" spans="1:16">
      <c r="A14" s="130"/>
      <c r="B14" s="130"/>
      <c r="C14" s="106" t="s">
        <v>79</v>
      </c>
      <c r="D14" s="100" t="s">
        <v>65</v>
      </c>
      <c r="E14" s="103" t="s">
        <v>52</v>
      </c>
      <c r="F14" s="101" t="s">
        <v>81</v>
      </c>
      <c r="G14" s="101"/>
      <c r="H14" s="100" t="s">
        <v>50</v>
      </c>
      <c r="I14" s="100" t="s">
        <v>51</v>
      </c>
      <c r="J14" s="100">
        <v>40</v>
      </c>
      <c r="K14" s="100">
        <v>1</v>
      </c>
      <c r="L14" s="100"/>
      <c r="M14" s="100">
        <f>SUM(ROUNDUP(ROUNDUP(J14*1.1,0)+ROUNDUP(J14/40*4,0)*1.1,0)+K14+L14)</f>
        <v>50</v>
      </c>
    </row>
    <row r="15" spans="1:16">
      <c r="A15" s="130"/>
      <c r="B15" s="130"/>
      <c r="C15" s="106" t="s">
        <v>79</v>
      </c>
      <c r="D15" s="100" t="s">
        <v>65</v>
      </c>
      <c r="E15" s="103" t="s">
        <v>53</v>
      </c>
      <c r="F15" s="101" t="s">
        <v>82</v>
      </c>
      <c r="G15" s="101"/>
      <c r="H15" s="100" t="s">
        <v>50</v>
      </c>
      <c r="I15" s="100" t="s">
        <v>51</v>
      </c>
      <c r="J15" s="100">
        <v>115</v>
      </c>
      <c r="K15" s="100">
        <v>1</v>
      </c>
      <c r="L15" s="100"/>
      <c r="M15" s="100">
        <f t="shared" ref="M15:M18" si="2">SUM(ROUNDUP(ROUNDUP(J15*1.1,0)+ROUNDUP(J15/40*4,0)*1.1,0)+K15+L15)</f>
        <v>142</v>
      </c>
    </row>
    <row r="16" spans="1:16">
      <c r="A16" s="130"/>
      <c r="B16" s="130"/>
      <c r="C16" s="106" t="s">
        <v>79</v>
      </c>
      <c r="D16" s="100" t="s">
        <v>65</v>
      </c>
      <c r="E16" s="103" t="s">
        <v>40</v>
      </c>
      <c r="F16" s="101" t="s">
        <v>83</v>
      </c>
      <c r="G16" s="101"/>
      <c r="H16" s="100" t="s">
        <v>50</v>
      </c>
      <c r="I16" s="100" t="s">
        <v>51</v>
      </c>
      <c r="J16" s="100">
        <v>110</v>
      </c>
      <c r="K16" s="100">
        <v>1</v>
      </c>
      <c r="L16" s="100"/>
      <c r="M16" s="100">
        <f t="shared" si="2"/>
        <v>135</v>
      </c>
    </row>
    <row r="17" spans="1:13">
      <c r="A17" s="130"/>
      <c r="B17" s="130"/>
      <c r="C17" s="106" t="s">
        <v>79</v>
      </c>
      <c r="D17" s="100" t="s">
        <v>65</v>
      </c>
      <c r="E17" s="103" t="s">
        <v>54</v>
      </c>
      <c r="F17" s="101" t="s">
        <v>84</v>
      </c>
      <c r="G17" s="101"/>
      <c r="H17" s="100" t="s">
        <v>50</v>
      </c>
      <c r="I17" s="100" t="s">
        <v>51</v>
      </c>
      <c r="J17" s="100">
        <v>95</v>
      </c>
      <c r="K17" s="100">
        <v>1</v>
      </c>
      <c r="L17" s="100"/>
      <c r="M17" s="100">
        <f t="shared" si="2"/>
        <v>117</v>
      </c>
    </row>
    <row r="18" spans="1:13">
      <c r="A18" s="130"/>
      <c r="B18" s="130"/>
      <c r="C18" s="106" t="s">
        <v>79</v>
      </c>
      <c r="D18" s="100" t="s">
        <v>65</v>
      </c>
      <c r="E18" s="103" t="s">
        <v>55</v>
      </c>
      <c r="F18" s="101" t="s">
        <v>85</v>
      </c>
      <c r="G18" s="101"/>
      <c r="H18" s="100" t="s">
        <v>50</v>
      </c>
      <c r="I18" s="100" t="s">
        <v>51</v>
      </c>
      <c r="J18" s="100">
        <v>55</v>
      </c>
      <c r="K18" s="100">
        <v>1</v>
      </c>
      <c r="L18" s="100"/>
      <c r="M18" s="100">
        <f t="shared" si="2"/>
        <v>69</v>
      </c>
    </row>
    <row r="19" spans="1:13">
      <c r="A19" s="130"/>
      <c r="B19" s="130"/>
      <c r="C19" s="106" t="s">
        <v>79</v>
      </c>
      <c r="D19" s="100" t="s">
        <v>65</v>
      </c>
      <c r="E19" s="103" t="s">
        <v>56</v>
      </c>
      <c r="F19" s="101" t="s">
        <v>86</v>
      </c>
      <c r="G19" s="101"/>
      <c r="H19" s="100" t="s">
        <v>50</v>
      </c>
      <c r="I19" s="100" t="s">
        <v>51</v>
      </c>
      <c r="J19" s="100">
        <v>30</v>
      </c>
      <c r="K19" s="100"/>
      <c r="L19" s="100"/>
      <c r="M19" s="100">
        <f t="shared" ref="M19:M20" si="3">ROUNDUP(ROUNDUP(J19*1.1,0)+ROUNDUP(J19/40*4,0)*1.1,0)</f>
        <v>37</v>
      </c>
    </row>
    <row r="20" spans="1:13">
      <c r="A20" s="131"/>
      <c r="B20" s="131"/>
      <c r="C20" s="106" t="s">
        <v>79</v>
      </c>
      <c r="D20" s="100" t="s">
        <v>65</v>
      </c>
      <c r="E20" s="103" t="s">
        <v>57</v>
      </c>
      <c r="F20" s="101" t="s">
        <v>87</v>
      </c>
      <c r="G20" s="101"/>
      <c r="H20" s="100" t="s">
        <v>50</v>
      </c>
      <c r="I20" s="100" t="s">
        <v>51</v>
      </c>
      <c r="J20" s="100">
        <v>25</v>
      </c>
      <c r="K20" s="100"/>
      <c r="L20" s="100"/>
      <c r="M20" s="100">
        <f t="shared" si="3"/>
        <v>32</v>
      </c>
    </row>
    <row r="21" spans="1:13">
      <c r="C21" s="107"/>
      <c r="D21" s="99"/>
      <c r="E21" s="104"/>
      <c r="F21" s="99"/>
      <c r="G21" s="99"/>
      <c r="H21" s="99"/>
      <c r="I21" s="99"/>
      <c r="J21" s="111">
        <f>SUM(J13:J20)</f>
        <v>500</v>
      </c>
      <c r="K21" s="111"/>
      <c r="L21" s="111"/>
      <c r="M21" s="111">
        <f>SUM(M13:M20)</f>
        <v>619</v>
      </c>
    </row>
    <row r="22" spans="1:13">
      <c r="A22" s="110" t="s">
        <v>122</v>
      </c>
      <c r="B22" s="110" t="s">
        <v>77</v>
      </c>
      <c r="C22" s="110" t="s">
        <v>59</v>
      </c>
      <c r="D22" s="109" t="s">
        <v>45</v>
      </c>
      <c r="E22" s="110" t="s">
        <v>46</v>
      </c>
      <c r="F22" s="127" t="s">
        <v>61</v>
      </c>
      <c r="G22" s="128"/>
      <c r="H22" s="109" t="s">
        <v>47</v>
      </c>
      <c r="I22" s="109" t="s">
        <v>48</v>
      </c>
      <c r="J22" s="109" t="s">
        <v>60</v>
      </c>
      <c r="K22" s="109" t="s">
        <v>194</v>
      </c>
      <c r="L22" s="109" t="s">
        <v>195</v>
      </c>
      <c r="M22" s="109" t="s">
        <v>76</v>
      </c>
    </row>
    <row r="23" spans="1:13">
      <c r="A23" s="129" t="s">
        <v>123</v>
      </c>
      <c r="B23" s="129" t="s">
        <v>101</v>
      </c>
      <c r="C23" s="106" t="s">
        <v>89</v>
      </c>
      <c r="D23" s="100" t="s">
        <v>90</v>
      </c>
      <c r="E23" s="103" t="s">
        <v>49</v>
      </c>
      <c r="F23" s="101" t="s">
        <v>91</v>
      </c>
      <c r="G23" s="101"/>
      <c r="H23" s="100" t="s">
        <v>99</v>
      </c>
      <c r="I23" s="100" t="s">
        <v>100</v>
      </c>
      <c r="J23" s="100">
        <v>24</v>
      </c>
      <c r="K23" s="100"/>
      <c r="L23" s="100"/>
      <c r="M23" s="100">
        <f>ROUNDUP(ROUNDUP(J23*1.1,0)+ROUNDUP(J23/40*4,0)*1.1,0)</f>
        <v>31</v>
      </c>
    </row>
    <row r="24" spans="1:13">
      <c r="A24" s="130"/>
      <c r="B24" s="130"/>
      <c r="C24" s="106" t="s">
        <v>89</v>
      </c>
      <c r="D24" s="100" t="s">
        <v>90</v>
      </c>
      <c r="E24" s="103" t="s">
        <v>52</v>
      </c>
      <c r="F24" s="101" t="s">
        <v>92</v>
      </c>
      <c r="G24" s="101"/>
      <c r="H24" s="100" t="s">
        <v>99</v>
      </c>
      <c r="I24" s="100" t="s">
        <v>100</v>
      </c>
      <c r="J24" s="100">
        <v>48</v>
      </c>
      <c r="K24" s="100">
        <v>1</v>
      </c>
      <c r="L24" s="100"/>
      <c r="M24" s="100">
        <f>SUM(ROUNDUP(ROUNDUP(J24*1.1,0)+ROUNDUP(J24/40*4,0)*1.1,0)+K24+L24)</f>
        <v>60</v>
      </c>
    </row>
    <row r="25" spans="1:13">
      <c r="A25" s="130"/>
      <c r="B25" s="130"/>
      <c r="C25" s="106" t="s">
        <v>89</v>
      </c>
      <c r="D25" s="100" t="s">
        <v>90</v>
      </c>
      <c r="E25" s="103" t="s">
        <v>53</v>
      </c>
      <c r="F25" s="101" t="s">
        <v>93</v>
      </c>
      <c r="G25" s="101"/>
      <c r="H25" s="100" t="s">
        <v>99</v>
      </c>
      <c r="I25" s="100" t="s">
        <v>100</v>
      </c>
      <c r="J25" s="100">
        <v>126</v>
      </c>
      <c r="K25" s="100">
        <v>1</v>
      </c>
      <c r="L25" s="100"/>
      <c r="M25" s="100">
        <f t="shared" ref="M25:M28" si="4">SUM(ROUNDUP(ROUNDUP(J25*1.1,0)+ROUNDUP(J25/40*4,0)*1.1,0)+K25+L25)</f>
        <v>155</v>
      </c>
    </row>
    <row r="26" spans="1:13">
      <c r="A26" s="130"/>
      <c r="B26" s="130"/>
      <c r="C26" s="106" t="s">
        <v>89</v>
      </c>
      <c r="D26" s="100" t="s">
        <v>90</v>
      </c>
      <c r="E26" s="103" t="s">
        <v>40</v>
      </c>
      <c r="F26" s="101" t="s">
        <v>94</v>
      </c>
      <c r="G26" s="101"/>
      <c r="H26" s="100" t="s">
        <v>99</v>
      </c>
      <c r="I26" s="100" t="s">
        <v>100</v>
      </c>
      <c r="J26" s="100">
        <v>132</v>
      </c>
      <c r="K26" s="100">
        <v>1</v>
      </c>
      <c r="L26" s="100"/>
      <c r="M26" s="100">
        <f t="shared" si="4"/>
        <v>163</v>
      </c>
    </row>
    <row r="27" spans="1:13">
      <c r="A27" s="130"/>
      <c r="B27" s="130"/>
      <c r="C27" s="106" t="s">
        <v>89</v>
      </c>
      <c r="D27" s="100" t="s">
        <v>90</v>
      </c>
      <c r="E27" s="103" t="s">
        <v>54</v>
      </c>
      <c r="F27" s="101" t="s">
        <v>95</v>
      </c>
      <c r="G27" s="101"/>
      <c r="H27" s="100" t="s">
        <v>99</v>
      </c>
      <c r="I27" s="100" t="s">
        <v>100</v>
      </c>
      <c r="J27" s="100">
        <v>120</v>
      </c>
      <c r="K27" s="100">
        <v>1</v>
      </c>
      <c r="L27" s="100"/>
      <c r="M27" s="100">
        <f t="shared" si="4"/>
        <v>147</v>
      </c>
    </row>
    <row r="28" spans="1:13">
      <c r="A28" s="130"/>
      <c r="B28" s="130"/>
      <c r="C28" s="106" t="s">
        <v>89</v>
      </c>
      <c r="D28" s="100" t="s">
        <v>90</v>
      </c>
      <c r="E28" s="103" t="s">
        <v>55</v>
      </c>
      <c r="F28" s="101" t="s">
        <v>96</v>
      </c>
      <c r="G28" s="101"/>
      <c r="H28" s="100" t="s">
        <v>99</v>
      </c>
      <c r="I28" s="100" t="s">
        <v>100</v>
      </c>
      <c r="J28" s="100">
        <v>84</v>
      </c>
      <c r="K28" s="100">
        <v>1</v>
      </c>
      <c r="L28" s="100"/>
      <c r="M28" s="100">
        <f t="shared" si="4"/>
        <v>104</v>
      </c>
    </row>
    <row r="29" spans="1:13">
      <c r="A29" s="130"/>
      <c r="B29" s="130"/>
      <c r="C29" s="106" t="s">
        <v>89</v>
      </c>
      <c r="D29" s="100" t="s">
        <v>90</v>
      </c>
      <c r="E29" s="103" t="s">
        <v>56</v>
      </c>
      <c r="F29" s="101" t="s">
        <v>97</v>
      </c>
      <c r="G29" s="101"/>
      <c r="H29" s="100" t="s">
        <v>99</v>
      </c>
      <c r="I29" s="100" t="s">
        <v>100</v>
      </c>
      <c r="J29" s="100">
        <v>36</v>
      </c>
      <c r="K29" s="100"/>
      <c r="L29" s="100"/>
      <c r="M29" s="100">
        <f t="shared" ref="M29:M30" si="5">ROUNDUP(ROUNDUP(J29*1.1,0)+ROUNDUP(J29/40*4,0)*1.1,0)</f>
        <v>45</v>
      </c>
    </row>
    <row r="30" spans="1:13">
      <c r="A30" s="131"/>
      <c r="B30" s="131"/>
      <c r="C30" s="106" t="s">
        <v>89</v>
      </c>
      <c r="D30" s="100" t="s">
        <v>90</v>
      </c>
      <c r="E30" s="103" t="s">
        <v>57</v>
      </c>
      <c r="F30" s="101" t="s">
        <v>98</v>
      </c>
      <c r="G30" s="101"/>
      <c r="H30" s="100" t="s">
        <v>99</v>
      </c>
      <c r="I30" s="100" t="s">
        <v>100</v>
      </c>
      <c r="J30" s="100">
        <v>30</v>
      </c>
      <c r="K30" s="100"/>
      <c r="L30" s="100"/>
      <c r="M30" s="100">
        <f t="shared" si="5"/>
        <v>37</v>
      </c>
    </row>
    <row r="31" spans="1:13">
      <c r="J31" s="111">
        <f>SUM(J23:J30)</f>
        <v>600</v>
      </c>
      <c r="K31" s="111"/>
      <c r="L31" s="111"/>
      <c r="M31" s="111">
        <f>SUM(M23:M30)</f>
        <v>742</v>
      </c>
    </row>
    <row r="32" spans="1:13">
      <c r="A32" s="110" t="s">
        <v>122</v>
      </c>
      <c r="B32" s="110" t="s">
        <v>77</v>
      </c>
      <c r="C32" s="110" t="s">
        <v>59</v>
      </c>
      <c r="D32" s="109" t="s">
        <v>45</v>
      </c>
      <c r="E32" s="110" t="s">
        <v>46</v>
      </c>
      <c r="F32" s="127" t="s">
        <v>61</v>
      </c>
      <c r="G32" s="128"/>
      <c r="H32" s="109" t="s">
        <v>47</v>
      </c>
      <c r="I32" s="109" t="s">
        <v>48</v>
      </c>
      <c r="J32" s="109" t="s">
        <v>60</v>
      </c>
      <c r="K32" s="109" t="s">
        <v>194</v>
      </c>
      <c r="L32" s="109" t="s">
        <v>195</v>
      </c>
      <c r="M32" s="109" t="s">
        <v>76</v>
      </c>
    </row>
    <row r="33" spans="1:13" ht="14.5" customHeight="1">
      <c r="A33" s="129" t="s">
        <v>124</v>
      </c>
      <c r="B33" s="129" t="s">
        <v>101</v>
      </c>
      <c r="C33" s="106" t="s">
        <v>89</v>
      </c>
      <c r="D33" s="100" t="s">
        <v>102</v>
      </c>
      <c r="E33" s="103" t="s">
        <v>49</v>
      </c>
      <c r="F33" s="101" t="s">
        <v>103</v>
      </c>
      <c r="G33" s="101"/>
      <c r="H33" s="100" t="s">
        <v>99</v>
      </c>
      <c r="I33" s="100" t="s">
        <v>100</v>
      </c>
      <c r="J33" s="100">
        <v>24</v>
      </c>
      <c r="K33" s="100"/>
      <c r="L33" s="100"/>
      <c r="M33" s="100">
        <f>ROUNDUP(ROUNDUP(J33*1.1,0)+ROUNDUP(J33/40*4,0)*1.1,0)</f>
        <v>31</v>
      </c>
    </row>
    <row r="34" spans="1:13">
      <c r="A34" s="130"/>
      <c r="B34" s="130"/>
      <c r="C34" s="106" t="s">
        <v>89</v>
      </c>
      <c r="D34" s="100" t="s">
        <v>102</v>
      </c>
      <c r="E34" s="103" t="s">
        <v>52</v>
      </c>
      <c r="F34" s="101" t="s">
        <v>104</v>
      </c>
      <c r="G34" s="101"/>
      <c r="H34" s="100" t="s">
        <v>99</v>
      </c>
      <c r="I34" s="100" t="s">
        <v>100</v>
      </c>
      <c r="J34" s="100">
        <v>48</v>
      </c>
      <c r="K34" s="100">
        <v>1</v>
      </c>
      <c r="L34" s="100"/>
      <c r="M34" s="100">
        <f>SUM(ROUNDUP(ROUNDUP(J34*1.1,0)+ROUNDUP(J34/40*4,0)*1.1,0)+K34+L34)</f>
        <v>60</v>
      </c>
    </row>
    <row r="35" spans="1:13">
      <c r="A35" s="130"/>
      <c r="B35" s="130"/>
      <c r="C35" s="106" t="s">
        <v>89</v>
      </c>
      <c r="D35" s="100" t="s">
        <v>102</v>
      </c>
      <c r="E35" s="103" t="s">
        <v>53</v>
      </c>
      <c r="F35" s="101" t="s">
        <v>105</v>
      </c>
      <c r="G35" s="101"/>
      <c r="H35" s="100" t="s">
        <v>99</v>
      </c>
      <c r="I35" s="100" t="s">
        <v>100</v>
      </c>
      <c r="J35" s="100">
        <v>126</v>
      </c>
      <c r="K35" s="100">
        <v>1</v>
      </c>
      <c r="L35" s="100"/>
      <c r="M35" s="100">
        <f t="shared" ref="M35:M38" si="6">SUM(ROUNDUP(ROUNDUP(J35*1.1,0)+ROUNDUP(J35/40*4,0)*1.1,0)+K35+L35)</f>
        <v>155</v>
      </c>
    </row>
    <row r="36" spans="1:13">
      <c r="A36" s="130"/>
      <c r="B36" s="130"/>
      <c r="C36" s="106" t="s">
        <v>89</v>
      </c>
      <c r="D36" s="100" t="s">
        <v>102</v>
      </c>
      <c r="E36" s="103" t="s">
        <v>40</v>
      </c>
      <c r="F36" s="101" t="s">
        <v>106</v>
      </c>
      <c r="G36" s="101"/>
      <c r="H36" s="100" t="s">
        <v>99</v>
      </c>
      <c r="I36" s="100" t="s">
        <v>100</v>
      </c>
      <c r="J36" s="100">
        <v>132</v>
      </c>
      <c r="K36" s="100">
        <v>1</v>
      </c>
      <c r="L36" s="100"/>
      <c r="M36" s="100">
        <f t="shared" si="6"/>
        <v>163</v>
      </c>
    </row>
    <row r="37" spans="1:13">
      <c r="A37" s="130"/>
      <c r="B37" s="130"/>
      <c r="C37" s="106" t="s">
        <v>89</v>
      </c>
      <c r="D37" s="100" t="s">
        <v>102</v>
      </c>
      <c r="E37" s="103" t="s">
        <v>54</v>
      </c>
      <c r="F37" s="101" t="s">
        <v>107</v>
      </c>
      <c r="G37" s="101"/>
      <c r="H37" s="100" t="s">
        <v>99</v>
      </c>
      <c r="I37" s="100" t="s">
        <v>100</v>
      </c>
      <c r="J37" s="100">
        <v>120</v>
      </c>
      <c r="K37" s="100">
        <v>1</v>
      </c>
      <c r="L37" s="100"/>
      <c r="M37" s="100">
        <f t="shared" si="6"/>
        <v>147</v>
      </c>
    </row>
    <row r="38" spans="1:13">
      <c r="A38" s="130"/>
      <c r="B38" s="130"/>
      <c r="C38" s="106" t="s">
        <v>89</v>
      </c>
      <c r="D38" s="100" t="s">
        <v>102</v>
      </c>
      <c r="E38" s="103" t="s">
        <v>55</v>
      </c>
      <c r="F38" s="101" t="s">
        <v>108</v>
      </c>
      <c r="G38" s="101"/>
      <c r="H38" s="100" t="s">
        <v>99</v>
      </c>
      <c r="I38" s="100" t="s">
        <v>100</v>
      </c>
      <c r="J38" s="100">
        <v>84</v>
      </c>
      <c r="K38" s="100">
        <v>1</v>
      </c>
      <c r="L38" s="100"/>
      <c r="M38" s="100">
        <f t="shared" si="6"/>
        <v>104</v>
      </c>
    </row>
    <row r="39" spans="1:13">
      <c r="A39" s="130"/>
      <c r="B39" s="130"/>
      <c r="C39" s="106" t="s">
        <v>89</v>
      </c>
      <c r="D39" s="100" t="s">
        <v>102</v>
      </c>
      <c r="E39" s="103" t="s">
        <v>56</v>
      </c>
      <c r="F39" s="101" t="s">
        <v>109</v>
      </c>
      <c r="G39" s="101"/>
      <c r="H39" s="100" t="s">
        <v>99</v>
      </c>
      <c r="I39" s="100" t="s">
        <v>100</v>
      </c>
      <c r="J39" s="100">
        <v>36</v>
      </c>
      <c r="K39" s="100"/>
      <c r="L39" s="100"/>
      <c r="M39" s="100">
        <f t="shared" ref="M39:M40" si="7">ROUNDUP(ROUNDUP(J39*1.1,0)+ROUNDUP(J39/40*4,0)*1.1,0)</f>
        <v>45</v>
      </c>
    </row>
    <row r="40" spans="1:13">
      <c r="A40" s="131"/>
      <c r="B40" s="131"/>
      <c r="C40" s="106" t="s">
        <v>89</v>
      </c>
      <c r="D40" s="100" t="s">
        <v>102</v>
      </c>
      <c r="E40" s="103" t="s">
        <v>57</v>
      </c>
      <c r="F40" s="101" t="s">
        <v>110</v>
      </c>
      <c r="G40" s="101"/>
      <c r="H40" s="100" t="s">
        <v>99</v>
      </c>
      <c r="I40" s="100" t="s">
        <v>100</v>
      </c>
      <c r="J40" s="100">
        <v>30</v>
      </c>
      <c r="K40" s="100"/>
      <c r="L40" s="100"/>
      <c r="M40" s="100">
        <f t="shared" si="7"/>
        <v>37</v>
      </c>
    </row>
    <row r="41" spans="1:13">
      <c r="J41" s="111">
        <f>SUM(J33:J40)</f>
        <v>600</v>
      </c>
      <c r="K41" s="111"/>
      <c r="L41" s="111"/>
      <c r="M41" s="111">
        <f>SUM(M33:M40)</f>
        <v>742</v>
      </c>
    </row>
    <row r="42" spans="1:13">
      <c r="A42" s="110" t="s">
        <v>122</v>
      </c>
      <c r="B42" s="110" t="s">
        <v>77</v>
      </c>
      <c r="C42" s="110" t="s">
        <v>59</v>
      </c>
      <c r="D42" s="109" t="s">
        <v>45</v>
      </c>
      <c r="E42" s="110" t="s">
        <v>46</v>
      </c>
      <c r="F42" s="127" t="s">
        <v>61</v>
      </c>
      <c r="G42" s="128"/>
      <c r="H42" s="109" t="s">
        <v>47</v>
      </c>
      <c r="I42" s="109" t="s">
        <v>48</v>
      </c>
      <c r="J42" s="109" t="s">
        <v>60</v>
      </c>
      <c r="K42" s="109" t="s">
        <v>194</v>
      </c>
      <c r="L42" s="109" t="s">
        <v>195</v>
      </c>
      <c r="M42" s="109" t="s">
        <v>76</v>
      </c>
    </row>
    <row r="43" spans="1:13" ht="14.5" customHeight="1">
      <c r="A43" s="129" t="s">
        <v>125</v>
      </c>
      <c r="B43" s="129" t="s">
        <v>121</v>
      </c>
      <c r="C43" s="106" t="s">
        <v>111</v>
      </c>
      <c r="D43" s="100" t="s">
        <v>112</v>
      </c>
      <c r="E43" s="103" t="s">
        <v>49</v>
      </c>
      <c r="F43" s="101" t="s">
        <v>113</v>
      </c>
      <c r="G43" s="101"/>
      <c r="H43" s="100" t="s">
        <v>99</v>
      </c>
      <c r="I43" s="100" t="s">
        <v>100</v>
      </c>
      <c r="J43" s="100">
        <v>60</v>
      </c>
      <c r="K43" s="100"/>
      <c r="L43" s="100"/>
      <c r="M43" s="100">
        <f>ROUNDUP(ROUNDUP(J43*1.1,0)+ROUNDUP(J43/40*4,0)*1.1,0)</f>
        <v>73</v>
      </c>
    </row>
    <row r="44" spans="1:13">
      <c r="A44" s="130"/>
      <c r="B44" s="130"/>
      <c r="C44" s="106" t="s">
        <v>111</v>
      </c>
      <c r="D44" s="100" t="s">
        <v>112</v>
      </c>
      <c r="E44" s="103" t="s">
        <v>52</v>
      </c>
      <c r="F44" s="101" t="s">
        <v>114</v>
      </c>
      <c r="G44" s="101"/>
      <c r="H44" s="100" t="s">
        <v>99</v>
      </c>
      <c r="I44" s="100" t="s">
        <v>100</v>
      </c>
      <c r="J44" s="100">
        <v>120</v>
      </c>
      <c r="K44" s="100">
        <v>1</v>
      </c>
      <c r="L44" s="100">
        <v>7</v>
      </c>
      <c r="M44" s="100">
        <f>SUM(ROUNDUP(ROUNDUP(J44*1.1,0)+ROUNDUP(J44/40*4,0)*1.1,0)+K44+L44)</f>
        <v>154</v>
      </c>
    </row>
    <row r="45" spans="1:13">
      <c r="A45" s="130"/>
      <c r="B45" s="130"/>
      <c r="C45" s="106" t="s">
        <v>111</v>
      </c>
      <c r="D45" s="100" t="s">
        <v>112</v>
      </c>
      <c r="E45" s="103" t="s">
        <v>53</v>
      </c>
      <c r="F45" s="101" t="s">
        <v>115</v>
      </c>
      <c r="G45" s="101"/>
      <c r="H45" s="100" t="s">
        <v>99</v>
      </c>
      <c r="I45" s="100" t="s">
        <v>100</v>
      </c>
      <c r="J45" s="100">
        <v>315</v>
      </c>
      <c r="K45" s="100">
        <v>1</v>
      </c>
      <c r="L45" s="100">
        <v>15</v>
      </c>
      <c r="M45" s="100">
        <f t="shared" ref="M45:M48" si="8">SUM(ROUNDUP(ROUNDUP(J45*1.1,0)+ROUNDUP(J45/40*4,0)*1.1,0)+K45+L45)</f>
        <v>399</v>
      </c>
    </row>
    <row r="46" spans="1:13">
      <c r="A46" s="130"/>
      <c r="B46" s="130"/>
      <c r="C46" s="106" t="s">
        <v>111</v>
      </c>
      <c r="D46" s="100" t="s">
        <v>112</v>
      </c>
      <c r="E46" s="103" t="s">
        <v>40</v>
      </c>
      <c r="F46" s="101" t="s">
        <v>116</v>
      </c>
      <c r="G46" s="101"/>
      <c r="H46" s="100" t="s">
        <v>99</v>
      </c>
      <c r="I46" s="100" t="s">
        <v>100</v>
      </c>
      <c r="J46" s="100">
        <v>330</v>
      </c>
      <c r="K46" s="100">
        <v>1</v>
      </c>
      <c r="L46" s="100">
        <v>12</v>
      </c>
      <c r="M46" s="100">
        <f t="shared" si="8"/>
        <v>413</v>
      </c>
    </row>
    <row r="47" spans="1:13">
      <c r="A47" s="130"/>
      <c r="B47" s="130"/>
      <c r="C47" s="106" t="s">
        <v>111</v>
      </c>
      <c r="D47" s="100" t="s">
        <v>112</v>
      </c>
      <c r="E47" s="103" t="s">
        <v>54</v>
      </c>
      <c r="F47" s="101" t="s">
        <v>117</v>
      </c>
      <c r="G47" s="101"/>
      <c r="H47" s="100" t="s">
        <v>99</v>
      </c>
      <c r="I47" s="100" t="s">
        <v>100</v>
      </c>
      <c r="J47" s="100">
        <v>300</v>
      </c>
      <c r="K47" s="100">
        <v>1</v>
      </c>
      <c r="L47" s="100">
        <v>10</v>
      </c>
      <c r="M47" s="100">
        <f t="shared" si="8"/>
        <v>374</v>
      </c>
    </row>
    <row r="48" spans="1:13">
      <c r="A48" s="130"/>
      <c r="B48" s="130"/>
      <c r="C48" s="106" t="s">
        <v>111</v>
      </c>
      <c r="D48" s="100" t="s">
        <v>112</v>
      </c>
      <c r="E48" s="103" t="s">
        <v>55</v>
      </c>
      <c r="F48" s="101" t="s">
        <v>118</v>
      </c>
      <c r="G48" s="101"/>
      <c r="H48" s="100" t="s">
        <v>99</v>
      </c>
      <c r="I48" s="100" t="s">
        <v>100</v>
      </c>
      <c r="J48" s="100">
        <v>210</v>
      </c>
      <c r="K48" s="100">
        <v>1</v>
      </c>
      <c r="L48" s="100">
        <v>5</v>
      </c>
      <c r="M48" s="100">
        <f t="shared" si="8"/>
        <v>261</v>
      </c>
    </row>
    <row r="49" spans="1:13">
      <c r="A49" s="130"/>
      <c r="B49" s="130"/>
      <c r="C49" s="106" t="s">
        <v>111</v>
      </c>
      <c r="D49" s="100" t="s">
        <v>112</v>
      </c>
      <c r="E49" s="103" t="s">
        <v>56</v>
      </c>
      <c r="F49" s="101" t="s">
        <v>119</v>
      </c>
      <c r="G49" s="101"/>
      <c r="H49" s="100" t="s">
        <v>99</v>
      </c>
      <c r="I49" s="100" t="s">
        <v>100</v>
      </c>
      <c r="J49" s="100">
        <v>90</v>
      </c>
      <c r="K49" s="100"/>
      <c r="L49" s="100"/>
      <c r="M49" s="100">
        <f t="shared" ref="M49:M50" si="9">ROUNDUP(ROUNDUP(J49*1.1,0)+ROUNDUP(J49/40*4,0)*1.1,0)</f>
        <v>109</v>
      </c>
    </row>
    <row r="50" spans="1:13">
      <c r="A50" s="131"/>
      <c r="B50" s="131"/>
      <c r="C50" s="106" t="s">
        <v>111</v>
      </c>
      <c r="D50" s="100" t="s">
        <v>112</v>
      </c>
      <c r="E50" s="103" t="s">
        <v>57</v>
      </c>
      <c r="F50" s="101" t="s">
        <v>120</v>
      </c>
      <c r="G50" s="101"/>
      <c r="H50" s="100" t="s">
        <v>99</v>
      </c>
      <c r="I50" s="100" t="s">
        <v>100</v>
      </c>
      <c r="J50" s="100">
        <v>75</v>
      </c>
      <c r="K50" s="100"/>
      <c r="L50" s="100"/>
      <c r="M50" s="100">
        <f t="shared" si="9"/>
        <v>92</v>
      </c>
    </row>
    <row r="51" spans="1:13">
      <c r="J51" s="111">
        <f>SUM(J43:J50)</f>
        <v>1500</v>
      </c>
      <c r="K51" s="111"/>
      <c r="L51" s="111"/>
      <c r="M51" s="111">
        <f>SUM(M43:M50)</f>
        <v>1875</v>
      </c>
    </row>
    <row r="52" spans="1:13">
      <c r="A52" s="110" t="s">
        <v>122</v>
      </c>
      <c r="B52" s="110" t="s">
        <v>77</v>
      </c>
      <c r="C52" s="110" t="s">
        <v>59</v>
      </c>
      <c r="D52" s="109" t="s">
        <v>45</v>
      </c>
      <c r="E52" s="110" t="s">
        <v>46</v>
      </c>
      <c r="F52" s="127" t="s">
        <v>61</v>
      </c>
      <c r="G52" s="128"/>
      <c r="H52" s="109" t="s">
        <v>47</v>
      </c>
      <c r="I52" s="109" t="s">
        <v>48</v>
      </c>
      <c r="J52" s="109" t="s">
        <v>60</v>
      </c>
      <c r="K52" s="109" t="s">
        <v>194</v>
      </c>
      <c r="L52" s="109" t="s">
        <v>195</v>
      </c>
      <c r="M52" s="109" t="s">
        <v>76</v>
      </c>
    </row>
    <row r="53" spans="1:13" ht="14.5" customHeight="1">
      <c r="A53" s="129" t="s">
        <v>136</v>
      </c>
      <c r="B53" s="129" t="s">
        <v>135</v>
      </c>
      <c r="C53" s="106" t="s">
        <v>111</v>
      </c>
      <c r="D53" s="100" t="s">
        <v>126</v>
      </c>
      <c r="E53" s="103" t="s">
        <v>49</v>
      </c>
      <c r="F53" s="101" t="s">
        <v>127</v>
      </c>
      <c r="G53" s="101"/>
      <c r="H53" s="100" t="s">
        <v>99</v>
      </c>
      <c r="I53" s="100" t="s">
        <v>100</v>
      </c>
      <c r="J53" s="100">
        <v>120</v>
      </c>
      <c r="K53" s="100"/>
      <c r="L53" s="100"/>
      <c r="M53" s="100">
        <f>ROUNDUP(ROUNDUP(J53*1.1,0)+ROUNDUP(J53/40*4,0)*1.1,0)</f>
        <v>146</v>
      </c>
    </row>
    <row r="54" spans="1:13">
      <c r="A54" s="130"/>
      <c r="B54" s="130"/>
      <c r="C54" s="106" t="s">
        <v>111</v>
      </c>
      <c r="D54" s="100" t="s">
        <v>126</v>
      </c>
      <c r="E54" s="103" t="s">
        <v>52</v>
      </c>
      <c r="F54" s="101" t="s">
        <v>128</v>
      </c>
      <c r="G54" s="101"/>
      <c r="H54" s="100" t="s">
        <v>99</v>
      </c>
      <c r="I54" s="100" t="s">
        <v>100</v>
      </c>
      <c r="J54" s="100">
        <v>200</v>
      </c>
      <c r="K54" s="100">
        <v>1</v>
      </c>
      <c r="L54" s="100">
        <v>7</v>
      </c>
      <c r="M54" s="100">
        <f>SUM(ROUNDUP(ROUNDUP(J54*1.1,0)+ROUNDUP(J54/40*4,0)*1.1,0)+K54+L54)</f>
        <v>250</v>
      </c>
    </row>
    <row r="55" spans="1:13">
      <c r="A55" s="130"/>
      <c r="B55" s="130"/>
      <c r="C55" s="106" t="s">
        <v>111</v>
      </c>
      <c r="D55" s="100" t="s">
        <v>126</v>
      </c>
      <c r="E55" s="103" t="s">
        <v>53</v>
      </c>
      <c r="F55" s="101" t="s">
        <v>129</v>
      </c>
      <c r="G55" s="101"/>
      <c r="H55" s="100" t="s">
        <v>99</v>
      </c>
      <c r="I55" s="100" t="s">
        <v>100</v>
      </c>
      <c r="J55" s="100">
        <v>360</v>
      </c>
      <c r="K55" s="100">
        <v>1</v>
      </c>
      <c r="L55" s="100">
        <v>15</v>
      </c>
      <c r="M55" s="100">
        <f t="shared" ref="M55:M58" si="10">SUM(ROUNDUP(ROUNDUP(J55*1.1,0)+ROUNDUP(J55/40*4,0)*1.1,0)+K55+L55)</f>
        <v>452</v>
      </c>
    </row>
    <row r="56" spans="1:13">
      <c r="A56" s="130"/>
      <c r="B56" s="130"/>
      <c r="C56" s="106" t="s">
        <v>111</v>
      </c>
      <c r="D56" s="100" t="s">
        <v>126</v>
      </c>
      <c r="E56" s="103" t="s">
        <v>40</v>
      </c>
      <c r="F56" s="101" t="s">
        <v>130</v>
      </c>
      <c r="G56" s="101"/>
      <c r="H56" s="100" t="s">
        <v>99</v>
      </c>
      <c r="I56" s="100" t="s">
        <v>100</v>
      </c>
      <c r="J56" s="100">
        <v>460</v>
      </c>
      <c r="K56" s="100">
        <v>1</v>
      </c>
      <c r="L56" s="100">
        <v>12</v>
      </c>
      <c r="M56" s="100">
        <f t="shared" si="10"/>
        <v>570</v>
      </c>
    </row>
    <row r="57" spans="1:13">
      <c r="A57" s="130"/>
      <c r="B57" s="130"/>
      <c r="C57" s="106" t="s">
        <v>111</v>
      </c>
      <c r="D57" s="100" t="s">
        <v>126</v>
      </c>
      <c r="E57" s="103" t="s">
        <v>54</v>
      </c>
      <c r="F57" s="101" t="s">
        <v>131</v>
      </c>
      <c r="G57" s="101"/>
      <c r="H57" s="100" t="s">
        <v>99</v>
      </c>
      <c r="I57" s="100" t="s">
        <v>100</v>
      </c>
      <c r="J57" s="100">
        <v>440</v>
      </c>
      <c r="K57" s="100">
        <v>1</v>
      </c>
      <c r="L57" s="100">
        <v>10</v>
      </c>
      <c r="M57" s="100">
        <f t="shared" si="10"/>
        <v>544</v>
      </c>
    </row>
    <row r="58" spans="1:13">
      <c r="A58" s="130"/>
      <c r="B58" s="130"/>
      <c r="C58" s="106" t="s">
        <v>111</v>
      </c>
      <c r="D58" s="100" t="s">
        <v>126</v>
      </c>
      <c r="E58" s="103" t="s">
        <v>55</v>
      </c>
      <c r="F58" s="101" t="s">
        <v>132</v>
      </c>
      <c r="G58" s="101"/>
      <c r="H58" s="100" t="s">
        <v>99</v>
      </c>
      <c r="I58" s="100" t="s">
        <v>100</v>
      </c>
      <c r="J58" s="100">
        <v>240</v>
      </c>
      <c r="K58" s="100">
        <v>1</v>
      </c>
      <c r="L58" s="100">
        <v>5</v>
      </c>
      <c r="M58" s="100">
        <f t="shared" si="10"/>
        <v>297</v>
      </c>
    </row>
    <row r="59" spans="1:13">
      <c r="A59" s="130"/>
      <c r="B59" s="130"/>
      <c r="C59" s="106" t="s">
        <v>111</v>
      </c>
      <c r="D59" s="100" t="s">
        <v>126</v>
      </c>
      <c r="E59" s="103" t="s">
        <v>56</v>
      </c>
      <c r="F59" s="101" t="s">
        <v>133</v>
      </c>
      <c r="G59" s="101"/>
      <c r="H59" s="100" t="s">
        <v>99</v>
      </c>
      <c r="I59" s="100" t="s">
        <v>100</v>
      </c>
      <c r="J59" s="100">
        <v>120</v>
      </c>
      <c r="K59" s="100"/>
      <c r="L59" s="100"/>
      <c r="M59" s="100">
        <f t="shared" ref="M59:M60" si="11">ROUNDUP(ROUNDUP(J59*1.1,0)+ROUNDUP(J59/40*4,0)*1.1,0)</f>
        <v>146</v>
      </c>
    </row>
    <row r="60" spans="1:13">
      <c r="A60" s="131"/>
      <c r="B60" s="131"/>
      <c r="C60" s="106" t="s">
        <v>111</v>
      </c>
      <c r="D60" s="100" t="s">
        <v>126</v>
      </c>
      <c r="E60" s="103" t="s">
        <v>57</v>
      </c>
      <c r="F60" s="101" t="s">
        <v>134</v>
      </c>
      <c r="G60" s="101"/>
      <c r="H60" s="100" t="s">
        <v>99</v>
      </c>
      <c r="I60" s="100" t="s">
        <v>100</v>
      </c>
      <c r="J60" s="100">
        <v>60</v>
      </c>
      <c r="K60" s="100"/>
      <c r="L60" s="100"/>
      <c r="M60" s="100">
        <f t="shared" si="11"/>
        <v>73</v>
      </c>
    </row>
    <row r="61" spans="1:13">
      <c r="J61" s="111">
        <f>SUM(J53:J60)</f>
        <v>2000</v>
      </c>
      <c r="K61" s="111"/>
      <c r="L61" s="111"/>
      <c r="M61" s="111">
        <f>SUM(M53:M60)</f>
        <v>2478</v>
      </c>
    </row>
    <row r="62" spans="1:13">
      <c r="A62" s="110" t="s">
        <v>122</v>
      </c>
      <c r="B62" s="110" t="s">
        <v>77</v>
      </c>
      <c r="C62" s="110" t="s">
        <v>59</v>
      </c>
      <c r="D62" s="109" t="s">
        <v>45</v>
      </c>
      <c r="E62" s="110" t="s">
        <v>46</v>
      </c>
      <c r="F62" s="127" t="s">
        <v>61</v>
      </c>
      <c r="G62" s="128"/>
      <c r="H62" s="109" t="s">
        <v>47</v>
      </c>
      <c r="I62" s="109" t="s">
        <v>48</v>
      </c>
      <c r="J62" s="109" t="s">
        <v>60</v>
      </c>
      <c r="K62" s="109" t="s">
        <v>194</v>
      </c>
      <c r="L62" s="109" t="s">
        <v>195</v>
      </c>
      <c r="M62" s="109" t="s">
        <v>76</v>
      </c>
    </row>
    <row r="63" spans="1:13" ht="14.5" customHeight="1">
      <c r="A63" s="129" t="s">
        <v>146</v>
      </c>
      <c r="B63" s="129" t="s">
        <v>121</v>
      </c>
      <c r="C63" s="106" t="s">
        <v>111</v>
      </c>
      <c r="D63" s="100" t="s">
        <v>145</v>
      </c>
      <c r="E63" s="103" t="s">
        <v>49</v>
      </c>
      <c r="F63" s="101" t="s">
        <v>137</v>
      </c>
      <c r="G63" s="101"/>
      <c r="H63" s="100" t="s">
        <v>99</v>
      </c>
      <c r="I63" s="100" t="s">
        <v>100</v>
      </c>
      <c r="J63" s="100">
        <v>40</v>
      </c>
      <c r="K63" s="100"/>
      <c r="L63" s="100"/>
      <c r="M63" s="100">
        <f>ROUNDUP(ROUNDUP(J63*1.1,0)+ROUNDUP(J63/40*4,0)*1.1,0)</f>
        <v>49</v>
      </c>
    </row>
    <row r="64" spans="1:13">
      <c r="A64" s="130"/>
      <c r="B64" s="130"/>
      <c r="C64" s="106" t="s">
        <v>111</v>
      </c>
      <c r="D64" s="100" t="s">
        <v>145</v>
      </c>
      <c r="E64" s="103" t="s">
        <v>52</v>
      </c>
      <c r="F64" s="101" t="s">
        <v>138</v>
      </c>
      <c r="G64" s="101"/>
      <c r="H64" s="100" t="s">
        <v>99</v>
      </c>
      <c r="I64" s="100" t="s">
        <v>100</v>
      </c>
      <c r="J64" s="100">
        <v>80</v>
      </c>
      <c r="K64" s="100">
        <v>1</v>
      </c>
      <c r="L64" s="100"/>
      <c r="M64" s="100">
        <f>SUM(ROUNDUP(ROUNDUP(J64*1.1,0)+ROUNDUP(J64/40*4,0)*1.1,0)+K64+L64)</f>
        <v>98</v>
      </c>
    </row>
    <row r="65" spans="1:13">
      <c r="A65" s="130"/>
      <c r="B65" s="130"/>
      <c r="C65" s="106" t="s">
        <v>111</v>
      </c>
      <c r="D65" s="100" t="s">
        <v>145</v>
      </c>
      <c r="E65" s="103" t="s">
        <v>53</v>
      </c>
      <c r="F65" s="101" t="s">
        <v>139</v>
      </c>
      <c r="G65" s="101"/>
      <c r="H65" s="100" t="s">
        <v>99</v>
      </c>
      <c r="I65" s="100" t="s">
        <v>100</v>
      </c>
      <c r="J65" s="100">
        <v>220</v>
      </c>
      <c r="K65" s="100">
        <v>1</v>
      </c>
      <c r="L65" s="100"/>
      <c r="M65" s="100">
        <f t="shared" ref="M65:M68" si="12">SUM(ROUNDUP(ROUNDUP(J65*1.1,0)+ROUNDUP(J65/40*4,0)*1.1,0)+K65+L65)</f>
        <v>268</v>
      </c>
    </row>
    <row r="66" spans="1:13">
      <c r="A66" s="130"/>
      <c r="B66" s="130"/>
      <c r="C66" s="106" t="s">
        <v>111</v>
      </c>
      <c r="D66" s="100" t="s">
        <v>145</v>
      </c>
      <c r="E66" s="103" t="s">
        <v>40</v>
      </c>
      <c r="F66" s="101" t="s">
        <v>140</v>
      </c>
      <c r="G66" s="101"/>
      <c r="H66" s="100" t="s">
        <v>99</v>
      </c>
      <c r="I66" s="100" t="s">
        <v>100</v>
      </c>
      <c r="J66" s="100">
        <v>230</v>
      </c>
      <c r="K66" s="100">
        <v>1</v>
      </c>
      <c r="L66" s="100"/>
      <c r="M66" s="100">
        <f t="shared" si="12"/>
        <v>280</v>
      </c>
    </row>
    <row r="67" spans="1:13">
      <c r="A67" s="130"/>
      <c r="B67" s="130"/>
      <c r="C67" s="106" t="s">
        <v>111</v>
      </c>
      <c r="D67" s="100" t="s">
        <v>145</v>
      </c>
      <c r="E67" s="103" t="s">
        <v>54</v>
      </c>
      <c r="F67" s="101" t="s">
        <v>141</v>
      </c>
      <c r="G67" s="101"/>
      <c r="H67" s="100" t="s">
        <v>99</v>
      </c>
      <c r="I67" s="100" t="s">
        <v>100</v>
      </c>
      <c r="J67" s="100">
        <v>190</v>
      </c>
      <c r="K67" s="100">
        <v>1</v>
      </c>
      <c r="L67" s="100"/>
      <c r="M67" s="100">
        <f t="shared" si="12"/>
        <v>231</v>
      </c>
    </row>
    <row r="68" spans="1:13">
      <c r="A68" s="130"/>
      <c r="B68" s="130"/>
      <c r="C68" s="106" t="s">
        <v>111</v>
      </c>
      <c r="D68" s="100" t="s">
        <v>145</v>
      </c>
      <c r="E68" s="103" t="s">
        <v>55</v>
      </c>
      <c r="F68" s="101" t="s">
        <v>142</v>
      </c>
      <c r="G68" s="101"/>
      <c r="H68" s="100" t="s">
        <v>99</v>
      </c>
      <c r="I68" s="100" t="s">
        <v>100</v>
      </c>
      <c r="J68" s="100">
        <v>150</v>
      </c>
      <c r="K68" s="100">
        <v>1</v>
      </c>
      <c r="L68" s="100"/>
      <c r="M68" s="100">
        <f t="shared" si="12"/>
        <v>183</v>
      </c>
    </row>
    <row r="69" spans="1:13">
      <c r="A69" s="130"/>
      <c r="B69" s="130"/>
      <c r="C69" s="106" t="s">
        <v>111</v>
      </c>
      <c r="D69" s="100" t="s">
        <v>145</v>
      </c>
      <c r="E69" s="103" t="s">
        <v>56</v>
      </c>
      <c r="F69" s="101" t="s">
        <v>143</v>
      </c>
      <c r="G69" s="101"/>
      <c r="H69" s="100" t="s">
        <v>99</v>
      </c>
      <c r="I69" s="100" t="s">
        <v>100</v>
      </c>
      <c r="J69" s="100">
        <v>50</v>
      </c>
      <c r="K69" s="100"/>
      <c r="L69" s="100"/>
      <c r="M69" s="100">
        <f t="shared" ref="M69:M70" si="13">ROUNDUP(ROUNDUP(J69*1.1,0)+ROUNDUP(J69/40*4,0)*1.1,0)</f>
        <v>61</v>
      </c>
    </row>
    <row r="70" spans="1:13">
      <c r="A70" s="131"/>
      <c r="B70" s="131"/>
      <c r="C70" s="106" t="s">
        <v>111</v>
      </c>
      <c r="D70" s="100" t="s">
        <v>145</v>
      </c>
      <c r="E70" s="103" t="s">
        <v>57</v>
      </c>
      <c r="F70" s="101" t="s">
        <v>144</v>
      </c>
      <c r="G70" s="101"/>
      <c r="H70" s="100" t="s">
        <v>99</v>
      </c>
      <c r="I70" s="100" t="s">
        <v>100</v>
      </c>
      <c r="J70" s="100">
        <v>40</v>
      </c>
      <c r="K70" s="100"/>
      <c r="L70" s="100"/>
      <c r="M70" s="100">
        <f t="shared" si="13"/>
        <v>49</v>
      </c>
    </row>
    <row r="71" spans="1:13">
      <c r="J71" s="111">
        <f>SUM(J63:J70)</f>
        <v>1000</v>
      </c>
      <c r="K71" s="111"/>
      <c r="L71" s="111"/>
      <c r="M71" s="111">
        <f>SUM(M63:M70)</f>
        <v>1219</v>
      </c>
    </row>
    <row r="72" spans="1:13">
      <c r="A72" s="110" t="s">
        <v>122</v>
      </c>
      <c r="B72" s="110" t="s">
        <v>77</v>
      </c>
      <c r="C72" s="110" t="s">
        <v>59</v>
      </c>
      <c r="D72" s="109" t="s">
        <v>45</v>
      </c>
      <c r="E72" s="110" t="s">
        <v>46</v>
      </c>
      <c r="F72" s="127" t="s">
        <v>61</v>
      </c>
      <c r="G72" s="128"/>
      <c r="H72" s="109" t="s">
        <v>47</v>
      </c>
      <c r="I72" s="109" t="s">
        <v>48</v>
      </c>
      <c r="J72" s="109" t="s">
        <v>60</v>
      </c>
      <c r="K72" s="109" t="s">
        <v>194</v>
      </c>
      <c r="L72" s="109" t="s">
        <v>195</v>
      </c>
      <c r="M72" s="109" t="s">
        <v>76</v>
      </c>
    </row>
    <row r="73" spans="1:13" ht="14.5" customHeight="1">
      <c r="A73" s="129" t="s">
        <v>157</v>
      </c>
      <c r="B73" s="129" t="s">
        <v>147</v>
      </c>
      <c r="C73" s="106" t="s">
        <v>148</v>
      </c>
      <c r="D73" s="100" t="s">
        <v>112</v>
      </c>
      <c r="E73" s="103" t="s">
        <v>49</v>
      </c>
      <c r="F73" s="101" t="s">
        <v>149</v>
      </c>
      <c r="G73" s="101"/>
      <c r="H73" s="100" t="s">
        <v>50</v>
      </c>
      <c r="I73" s="100" t="s">
        <v>51</v>
      </c>
      <c r="J73" s="100">
        <v>48</v>
      </c>
      <c r="K73" s="100"/>
      <c r="L73" s="100"/>
      <c r="M73" s="100">
        <f>ROUNDUP(ROUNDUP(J73*1.1,0)+ROUNDUP(J73/40*4,0)*1.1,0)</f>
        <v>59</v>
      </c>
    </row>
    <row r="74" spans="1:13">
      <c r="A74" s="130"/>
      <c r="B74" s="130"/>
      <c r="C74" s="106" t="s">
        <v>148</v>
      </c>
      <c r="D74" s="100" t="s">
        <v>112</v>
      </c>
      <c r="E74" s="103" t="s">
        <v>52</v>
      </c>
      <c r="F74" s="101" t="s">
        <v>150</v>
      </c>
      <c r="G74" s="101"/>
      <c r="H74" s="100" t="s">
        <v>50</v>
      </c>
      <c r="I74" s="100" t="s">
        <v>51</v>
      </c>
      <c r="J74" s="100">
        <v>64</v>
      </c>
      <c r="K74" s="100">
        <v>1</v>
      </c>
      <c r="L74" s="100"/>
      <c r="M74" s="100">
        <f>SUM(ROUNDUP(ROUNDUP(J74*1.1,0)+ROUNDUP(J74/40*4,0)*1.1,0)+K74+L74)</f>
        <v>80</v>
      </c>
    </row>
    <row r="75" spans="1:13">
      <c r="A75" s="130"/>
      <c r="B75" s="130"/>
      <c r="C75" s="106" t="s">
        <v>148</v>
      </c>
      <c r="D75" s="100" t="s">
        <v>112</v>
      </c>
      <c r="E75" s="103" t="s">
        <v>53</v>
      </c>
      <c r="F75" s="101" t="s">
        <v>151</v>
      </c>
      <c r="G75" s="101"/>
      <c r="H75" s="100" t="s">
        <v>50</v>
      </c>
      <c r="I75" s="100" t="s">
        <v>51</v>
      </c>
      <c r="J75" s="100">
        <v>184</v>
      </c>
      <c r="K75" s="100">
        <v>1</v>
      </c>
      <c r="L75" s="100"/>
      <c r="M75" s="100">
        <f t="shared" ref="M75:M78" si="14">SUM(ROUNDUP(ROUNDUP(J75*1.1,0)+ROUNDUP(J75/40*4,0)*1.1,0)+K75+L75)</f>
        <v>225</v>
      </c>
    </row>
    <row r="76" spans="1:13">
      <c r="A76" s="130"/>
      <c r="B76" s="130"/>
      <c r="C76" s="106" t="s">
        <v>148</v>
      </c>
      <c r="D76" s="100" t="s">
        <v>112</v>
      </c>
      <c r="E76" s="103" t="s">
        <v>40</v>
      </c>
      <c r="F76" s="101" t="s">
        <v>152</v>
      </c>
      <c r="G76" s="101"/>
      <c r="H76" s="100" t="s">
        <v>50</v>
      </c>
      <c r="I76" s="100" t="s">
        <v>51</v>
      </c>
      <c r="J76" s="100">
        <v>176</v>
      </c>
      <c r="K76" s="100">
        <v>1</v>
      </c>
      <c r="L76" s="100"/>
      <c r="M76" s="100">
        <f t="shared" si="14"/>
        <v>215</v>
      </c>
    </row>
    <row r="77" spans="1:13">
      <c r="A77" s="130"/>
      <c r="B77" s="130"/>
      <c r="C77" s="106" t="s">
        <v>148</v>
      </c>
      <c r="D77" s="100" t="s">
        <v>112</v>
      </c>
      <c r="E77" s="103" t="s">
        <v>54</v>
      </c>
      <c r="F77" s="101" t="s">
        <v>153</v>
      </c>
      <c r="G77" s="101"/>
      <c r="H77" s="100" t="s">
        <v>50</v>
      </c>
      <c r="I77" s="100" t="s">
        <v>51</v>
      </c>
      <c r="J77" s="100">
        <v>152</v>
      </c>
      <c r="K77" s="100">
        <v>1</v>
      </c>
      <c r="L77" s="100"/>
      <c r="M77" s="100">
        <f t="shared" si="14"/>
        <v>187</v>
      </c>
    </row>
    <row r="78" spans="1:13">
      <c r="A78" s="130"/>
      <c r="B78" s="130"/>
      <c r="C78" s="106" t="s">
        <v>148</v>
      </c>
      <c r="D78" s="100" t="s">
        <v>112</v>
      </c>
      <c r="E78" s="103" t="s">
        <v>55</v>
      </c>
      <c r="F78" s="101" t="s">
        <v>154</v>
      </c>
      <c r="G78" s="101"/>
      <c r="H78" s="100" t="s">
        <v>50</v>
      </c>
      <c r="I78" s="100" t="s">
        <v>51</v>
      </c>
      <c r="J78" s="100">
        <v>88</v>
      </c>
      <c r="K78" s="100">
        <v>1</v>
      </c>
      <c r="L78" s="100"/>
      <c r="M78" s="100">
        <f t="shared" si="14"/>
        <v>108</v>
      </c>
    </row>
    <row r="79" spans="1:13">
      <c r="A79" s="130"/>
      <c r="B79" s="130"/>
      <c r="C79" s="106" t="s">
        <v>148</v>
      </c>
      <c r="D79" s="100" t="s">
        <v>112</v>
      </c>
      <c r="E79" s="103" t="s">
        <v>56</v>
      </c>
      <c r="F79" s="101" t="s">
        <v>155</v>
      </c>
      <c r="G79" s="101"/>
      <c r="H79" s="100" t="s">
        <v>50</v>
      </c>
      <c r="I79" s="100" t="s">
        <v>51</v>
      </c>
      <c r="J79" s="100">
        <v>48</v>
      </c>
      <c r="K79" s="100"/>
      <c r="L79" s="100"/>
      <c r="M79" s="100">
        <f t="shared" ref="M79:M80" si="15">ROUNDUP(ROUNDUP(J79*1.1,0)+ROUNDUP(J79/40*4,0)*1.1,0)</f>
        <v>59</v>
      </c>
    </row>
    <row r="80" spans="1:13">
      <c r="A80" s="131"/>
      <c r="B80" s="131"/>
      <c r="C80" s="106" t="s">
        <v>148</v>
      </c>
      <c r="D80" s="100" t="s">
        <v>112</v>
      </c>
      <c r="E80" s="103" t="s">
        <v>57</v>
      </c>
      <c r="F80" s="101" t="s">
        <v>156</v>
      </c>
      <c r="G80" s="101"/>
      <c r="H80" s="100" t="s">
        <v>50</v>
      </c>
      <c r="I80" s="100" t="s">
        <v>51</v>
      </c>
      <c r="J80" s="100">
        <v>40</v>
      </c>
      <c r="K80" s="100"/>
      <c r="L80" s="100"/>
      <c r="M80" s="100">
        <f t="shared" si="15"/>
        <v>49</v>
      </c>
    </row>
    <row r="81" spans="1:13">
      <c r="J81" s="111">
        <f>SUM(J73:J80)</f>
        <v>800</v>
      </c>
      <c r="K81" s="111"/>
      <c r="L81" s="111"/>
      <c r="M81" s="111">
        <f>SUM(M73:M80)</f>
        <v>982</v>
      </c>
    </row>
    <row r="82" spans="1:13">
      <c r="A82" s="110" t="s">
        <v>122</v>
      </c>
      <c r="B82" s="110" t="s">
        <v>77</v>
      </c>
      <c r="C82" s="110" t="s">
        <v>59</v>
      </c>
      <c r="D82" s="109" t="s">
        <v>45</v>
      </c>
      <c r="E82" s="110" t="s">
        <v>46</v>
      </c>
      <c r="F82" s="127" t="s">
        <v>61</v>
      </c>
      <c r="G82" s="128"/>
      <c r="H82" s="109" t="s">
        <v>47</v>
      </c>
      <c r="I82" s="109" t="s">
        <v>48</v>
      </c>
      <c r="J82" s="109" t="s">
        <v>60</v>
      </c>
      <c r="K82" s="109" t="s">
        <v>194</v>
      </c>
      <c r="L82" s="109" t="s">
        <v>195</v>
      </c>
      <c r="M82" s="109" t="s">
        <v>76</v>
      </c>
    </row>
    <row r="83" spans="1:13" ht="14.5" customHeight="1">
      <c r="A83" s="129" t="s">
        <v>170</v>
      </c>
      <c r="B83" s="129" t="s">
        <v>158</v>
      </c>
      <c r="C83" s="106" t="s">
        <v>159</v>
      </c>
      <c r="D83" s="100" t="s">
        <v>102</v>
      </c>
      <c r="E83" s="103" t="s">
        <v>49</v>
      </c>
      <c r="F83" s="101" t="s">
        <v>160</v>
      </c>
      <c r="G83" s="101"/>
      <c r="H83" s="100" t="s">
        <v>168</v>
      </c>
      <c r="I83" s="100" t="s">
        <v>169</v>
      </c>
      <c r="J83" s="100">
        <v>45</v>
      </c>
      <c r="K83" s="100"/>
      <c r="L83" s="100"/>
      <c r="M83" s="100">
        <f>ROUNDUP(ROUNDUP(J83*1.1,0)+ROUNDUP(J83/40*4,0)*1.1,0)</f>
        <v>56</v>
      </c>
    </row>
    <row r="84" spans="1:13">
      <c r="A84" s="130"/>
      <c r="B84" s="130"/>
      <c r="C84" s="106" t="s">
        <v>159</v>
      </c>
      <c r="D84" s="100" t="s">
        <v>102</v>
      </c>
      <c r="E84" s="103" t="s">
        <v>52</v>
      </c>
      <c r="F84" s="101" t="s">
        <v>161</v>
      </c>
      <c r="G84" s="101"/>
      <c r="H84" s="100" t="s">
        <v>168</v>
      </c>
      <c r="I84" s="100" t="s">
        <v>169</v>
      </c>
      <c r="J84" s="100">
        <v>60</v>
      </c>
      <c r="K84" s="100">
        <v>1</v>
      </c>
      <c r="L84" s="100"/>
      <c r="M84" s="100">
        <f>SUM(ROUNDUP(ROUNDUP(J84*1.1,0)+ROUNDUP(J84/40*4,0)*1.1,0)+K84+L84)</f>
        <v>74</v>
      </c>
    </row>
    <row r="85" spans="1:13">
      <c r="A85" s="130"/>
      <c r="B85" s="130"/>
      <c r="C85" s="106" t="s">
        <v>159</v>
      </c>
      <c r="D85" s="100" t="s">
        <v>102</v>
      </c>
      <c r="E85" s="103" t="s">
        <v>53</v>
      </c>
      <c r="F85" s="101" t="s">
        <v>162</v>
      </c>
      <c r="G85" s="101"/>
      <c r="H85" s="100" t="s">
        <v>168</v>
      </c>
      <c r="I85" s="100" t="s">
        <v>169</v>
      </c>
      <c r="J85" s="100">
        <v>165</v>
      </c>
      <c r="K85" s="100">
        <v>1</v>
      </c>
      <c r="L85" s="100"/>
      <c r="M85" s="100">
        <f t="shared" ref="M85:M88" si="16">SUM(ROUNDUP(ROUNDUP(J85*1.1,0)+ROUNDUP(J85/40*4,0)*1.1,0)+K85+L85)</f>
        <v>202</v>
      </c>
    </row>
    <row r="86" spans="1:13">
      <c r="A86" s="130"/>
      <c r="B86" s="130"/>
      <c r="C86" s="106" t="s">
        <v>159</v>
      </c>
      <c r="D86" s="100" t="s">
        <v>102</v>
      </c>
      <c r="E86" s="103" t="s">
        <v>40</v>
      </c>
      <c r="F86" s="101" t="s">
        <v>163</v>
      </c>
      <c r="G86" s="101"/>
      <c r="H86" s="100" t="s">
        <v>168</v>
      </c>
      <c r="I86" s="100" t="s">
        <v>169</v>
      </c>
      <c r="J86" s="100">
        <v>157</v>
      </c>
      <c r="K86" s="100">
        <v>1</v>
      </c>
      <c r="L86" s="100"/>
      <c r="M86" s="100">
        <f t="shared" si="16"/>
        <v>192</v>
      </c>
    </row>
    <row r="87" spans="1:13">
      <c r="A87" s="130"/>
      <c r="B87" s="130"/>
      <c r="C87" s="106" t="s">
        <v>159</v>
      </c>
      <c r="D87" s="100" t="s">
        <v>102</v>
      </c>
      <c r="E87" s="103" t="s">
        <v>54</v>
      </c>
      <c r="F87" s="101" t="s">
        <v>164</v>
      </c>
      <c r="G87" s="101"/>
      <c r="H87" s="100" t="s">
        <v>168</v>
      </c>
      <c r="I87" s="100" t="s">
        <v>169</v>
      </c>
      <c r="J87" s="100">
        <v>150</v>
      </c>
      <c r="K87" s="100">
        <v>1</v>
      </c>
      <c r="L87" s="100"/>
      <c r="M87" s="100">
        <f t="shared" si="16"/>
        <v>183</v>
      </c>
    </row>
    <row r="88" spans="1:13">
      <c r="A88" s="130"/>
      <c r="B88" s="130"/>
      <c r="C88" s="106" t="s">
        <v>159</v>
      </c>
      <c r="D88" s="100" t="s">
        <v>102</v>
      </c>
      <c r="E88" s="103" t="s">
        <v>55</v>
      </c>
      <c r="F88" s="101" t="s">
        <v>165</v>
      </c>
      <c r="G88" s="101"/>
      <c r="H88" s="100" t="s">
        <v>168</v>
      </c>
      <c r="I88" s="100" t="s">
        <v>169</v>
      </c>
      <c r="J88" s="100">
        <v>90</v>
      </c>
      <c r="K88" s="100">
        <v>1</v>
      </c>
      <c r="L88" s="100"/>
      <c r="M88" s="100">
        <f t="shared" si="16"/>
        <v>110</v>
      </c>
    </row>
    <row r="89" spans="1:13">
      <c r="A89" s="130"/>
      <c r="B89" s="130"/>
      <c r="C89" s="106" t="s">
        <v>159</v>
      </c>
      <c r="D89" s="100" t="s">
        <v>102</v>
      </c>
      <c r="E89" s="103" t="s">
        <v>56</v>
      </c>
      <c r="F89" s="101" t="s">
        <v>166</v>
      </c>
      <c r="G89" s="101"/>
      <c r="H89" s="100" t="s">
        <v>168</v>
      </c>
      <c r="I89" s="100" t="s">
        <v>169</v>
      </c>
      <c r="J89" s="100">
        <v>52</v>
      </c>
      <c r="K89" s="100"/>
      <c r="L89" s="100"/>
      <c r="M89" s="100">
        <f t="shared" ref="M89:M90" si="17">ROUNDUP(ROUNDUP(J89*1.1,0)+ROUNDUP(J89/40*4,0)*1.1,0)</f>
        <v>65</v>
      </c>
    </row>
    <row r="90" spans="1:13">
      <c r="A90" s="131"/>
      <c r="B90" s="131"/>
      <c r="C90" s="106" t="s">
        <v>159</v>
      </c>
      <c r="D90" s="100" t="s">
        <v>102</v>
      </c>
      <c r="E90" s="103" t="s">
        <v>57</v>
      </c>
      <c r="F90" s="101" t="s">
        <v>167</v>
      </c>
      <c r="G90" s="101"/>
      <c r="H90" s="100" t="s">
        <v>168</v>
      </c>
      <c r="I90" s="100" t="s">
        <v>169</v>
      </c>
      <c r="J90" s="100">
        <v>30</v>
      </c>
      <c r="K90" s="100"/>
      <c r="L90" s="100"/>
      <c r="M90" s="100">
        <f t="shared" si="17"/>
        <v>37</v>
      </c>
    </row>
    <row r="91" spans="1:13">
      <c r="J91" s="111">
        <f>SUM(J83:J90)</f>
        <v>749</v>
      </c>
      <c r="K91" s="111"/>
      <c r="L91" s="111"/>
      <c r="M91" s="111">
        <f>SUM(M83:M90)</f>
        <v>919</v>
      </c>
    </row>
    <row r="92" spans="1:13">
      <c r="A92" s="110" t="s">
        <v>122</v>
      </c>
      <c r="B92" s="110" t="s">
        <v>77</v>
      </c>
      <c r="C92" s="110" t="s">
        <v>59</v>
      </c>
      <c r="D92" s="109" t="s">
        <v>45</v>
      </c>
      <c r="E92" s="110" t="s">
        <v>46</v>
      </c>
      <c r="F92" s="127" t="s">
        <v>61</v>
      </c>
      <c r="G92" s="128"/>
      <c r="H92" s="109" t="s">
        <v>47</v>
      </c>
      <c r="I92" s="109" t="s">
        <v>48</v>
      </c>
      <c r="J92" s="109" t="s">
        <v>60</v>
      </c>
      <c r="K92" s="109" t="s">
        <v>194</v>
      </c>
      <c r="L92" s="109" t="s">
        <v>195</v>
      </c>
      <c r="M92" s="109" t="s">
        <v>76</v>
      </c>
    </row>
    <row r="93" spans="1:13" ht="14.5" customHeight="1">
      <c r="A93" s="129" t="s">
        <v>184</v>
      </c>
      <c r="B93" s="129" t="s">
        <v>171</v>
      </c>
      <c r="C93" s="106" t="s">
        <v>172</v>
      </c>
      <c r="D93" s="100" t="s">
        <v>173</v>
      </c>
      <c r="E93" s="103" t="s">
        <v>49</v>
      </c>
      <c r="F93" s="101" t="s">
        <v>174</v>
      </c>
      <c r="G93" s="101"/>
      <c r="H93" s="100" t="s">
        <v>182</v>
      </c>
      <c r="I93" s="100" t="s">
        <v>183</v>
      </c>
      <c r="J93" s="100">
        <v>52</v>
      </c>
      <c r="K93" s="100"/>
      <c r="L93" s="100"/>
      <c r="M93" s="100">
        <f>ROUNDUP(ROUNDUP(J93*1.1,0)+ROUNDUP(J93/40*4,0)*1.1,0)</f>
        <v>65</v>
      </c>
    </row>
    <row r="94" spans="1:13">
      <c r="A94" s="130"/>
      <c r="B94" s="130"/>
      <c r="C94" s="106" t="s">
        <v>172</v>
      </c>
      <c r="D94" s="100" t="s">
        <v>173</v>
      </c>
      <c r="E94" s="103" t="s">
        <v>52</v>
      </c>
      <c r="F94" s="101" t="s">
        <v>175</v>
      </c>
      <c r="G94" s="101"/>
      <c r="H94" s="100" t="s">
        <v>182</v>
      </c>
      <c r="I94" s="100" t="s">
        <v>183</v>
      </c>
      <c r="J94" s="100">
        <v>104</v>
      </c>
      <c r="K94" s="100">
        <v>1</v>
      </c>
      <c r="L94" s="100"/>
      <c r="M94" s="100">
        <f>SUM(ROUNDUP(ROUNDUP(J94*1.1,0)+ROUNDUP(J94/40*4,0)*1.1,0)+K94+L94)</f>
        <v>129</v>
      </c>
    </row>
    <row r="95" spans="1:13">
      <c r="A95" s="130"/>
      <c r="B95" s="130"/>
      <c r="C95" s="106" t="s">
        <v>172</v>
      </c>
      <c r="D95" s="100" t="s">
        <v>173</v>
      </c>
      <c r="E95" s="103" t="s">
        <v>53</v>
      </c>
      <c r="F95" s="101" t="s">
        <v>176</v>
      </c>
      <c r="G95" s="101"/>
      <c r="H95" s="100" t="s">
        <v>182</v>
      </c>
      <c r="I95" s="100" t="s">
        <v>183</v>
      </c>
      <c r="J95" s="100">
        <v>273</v>
      </c>
      <c r="K95" s="100">
        <v>1</v>
      </c>
      <c r="L95" s="100"/>
      <c r="M95" s="100">
        <f t="shared" ref="M95:M98" si="18">SUM(ROUNDUP(ROUNDUP(J95*1.1,0)+ROUNDUP(J95/40*4,0)*1.1,0)+K95+L95)</f>
        <v>333</v>
      </c>
    </row>
    <row r="96" spans="1:13">
      <c r="A96" s="130"/>
      <c r="B96" s="130"/>
      <c r="C96" s="106" t="s">
        <v>172</v>
      </c>
      <c r="D96" s="100" t="s">
        <v>173</v>
      </c>
      <c r="E96" s="103" t="s">
        <v>40</v>
      </c>
      <c r="F96" s="101" t="s">
        <v>177</v>
      </c>
      <c r="G96" s="101"/>
      <c r="H96" s="100" t="s">
        <v>182</v>
      </c>
      <c r="I96" s="100" t="s">
        <v>183</v>
      </c>
      <c r="J96" s="100">
        <v>286</v>
      </c>
      <c r="K96" s="100">
        <v>1</v>
      </c>
      <c r="L96" s="100"/>
      <c r="M96" s="100">
        <f t="shared" si="18"/>
        <v>348</v>
      </c>
    </row>
    <row r="97" spans="1:13">
      <c r="A97" s="130"/>
      <c r="B97" s="130"/>
      <c r="C97" s="106" t="s">
        <v>172</v>
      </c>
      <c r="D97" s="100" t="s">
        <v>173</v>
      </c>
      <c r="E97" s="103" t="s">
        <v>54</v>
      </c>
      <c r="F97" s="101" t="s">
        <v>178</v>
      </c>
      <c r="G97" s="101"/>
      <c r="H97" s="100" t="s">
        <v>182</v>
      </c>
      <c r="I97" s="100" t="s">
        <v>183</v>
      </c>
      <c r="J97" s="100">
        <v>260</v>
      </c>
      <c r="K97" s="100">
        <v>1</v>
      </c>
      <c r="L97" s="100"/>
      <c r="M97" s="100">
        <f t="shared" si="18"/>
        <v>316</v>
      </c>
    </row>
    <row r="98" spans="1:13">
      <c r="A98" s="130"/>
      <c r="B98" s="130"/>
      <c r="C98" s="106" t="s">
        <v>172</v>
      </c>
      <c r="D98" s="100" t="s">
        <v>173</v>
      </c>
      <c r="E98" s="103" t="s">
        <v>55</v>
      </c>
      <c r="F98" s="101" t="s">
        <v>179</v>
      </c>
      <c r="G98" s="101"/>
      <c r="H98" s="100" t="s">
        <v>182</v>
      </c>
      <c r="I98" s="100" t="s">
        <v>183</v>
      </c>
      <c r="J98" s="100">
        <v>182</v>
      </c>
      <c r="K98" s="100">
        <v>1</v>
      </c>
      <c r="L98" s="100"/>
      <c r="M98" s="100">
        <f t="shared" si="18"/>
        <v>223</v>
      </c>
    </row>
    <row r="99" spans="1:13">
      <c r="A99" s="130"/>
      <c r="B99" s="130"/>
      <c r="C99" s="106" t="s">
        <v>172</v>
      </c>
      <c r="D99" s="100" t="s">
        <v>173</v>
      </c>
      <c r="E99" s="103" t="s">
        <v>56</v>
      </c>
      <c r="F99" s="101" t="s">
        <v>180</v>
      </c>
      <c r="G99" s="101"/>
      <c r="H99" s="100" t="s">
        <v>182</v>
      </c>
      <c r="I99" s="100" t="s">
        <v>183</v>
      </c>
      <c r="J99" s="100">
        <v>78</v>
      </c>
      <c r="K99" s="100"/>
      <c r="L99" s="100"/>
      <c r="M99" s="100">
        <f t="shared" ref="M99:M100" si="19">ROUNDUP(ROUNDUP(J99*1.1,0)+ROUNDUP(J99/40*4,0)*1.1,0)</f>
        <v>95</v>
      </c>
    </row>
    <row r="100" spans="1:13">
      <c r="A100" s="131"/>
      <c r="B100" s="131"/>
      <c r="C100" s="106" t="s">
        <v>172</v>
      </c>
      <c r="D100" s="100" t="s">
        <v>173</v>
      </c>
      <c r="E100" s="103" t="s">
        <v>57</v>
      </c>
      <c r="F100" s="101" t="s">
        <v>181</v>
      </c>
      <c r="G100" s="101"/>
      <c r="H100" s="100" t="s">
        <v>182</v>
      </c>
      <c r="I100" s="100" t="s">
        <v>183</v>
      </c>
      <c r="J100" s="100">
        <v>65</v>
      </c>
      <c r="K100" s="100"/>
      <c r="L100" s="100"/>
      <c r="M100" s="100">
        <f t="shared" si="19"/>
        <v>80</v>
      </c>
    </row>
    <row r="101" spans="1:13">
      <c r="J101" s="111">
        <f>SUM(J93:J100)</f>
        <v>1300</v>
      </c>
      <c r="K101" s="111"/>
      <c r="L101" s="111"/>
      <c r="M101" s="111">
        <f>SUM(M93:M100)</f>
        <v>1589</v>
      </c>
    </row>
    <row r="102" spans="1:13">
      <c r="A102" s="110" t="s">
        <v>122</v>
      </c>
      <c r="B102" s="110" t="s">
        <v>77</v>
      </c>
      <c r="C102" s="110" t="s">
        <v>59</v>
      </c>
      <c r="D102" s="109" t="s">
        <v>45</v>
      </c>
      <c r="E102" s="110" t="s">
        <v>46</v>
      </c>
      <c r="F102" s="127" t="s">
        <v>61</v>
      </c>
      <c r="G102" s="128"/>
      <c r="H102" s="109" t="s">
        <v>47</v>
      </c>
      <c r="I102" s="109" t="s">
        <v>48</v>
      </c>
      <c r="J102" s="109" t="s">
        <v>60</v>
      </c>
      <c r="K102" s="109" t="s">
        <v>194</v>
      </c>
      <c r="L102" s="109" t="s">
        <v>195</v>
      </c>
      <c r="M102" s="109" t="s">
        <v>76</v>
      </c>
    </row>
    <row r="103" spans="1:13" ht="14.5" customHeight="1">
      <c r="A103" s="129" t="s">
        <v>196</v>
      </c>
      <c r="B103" s="129" t="s">
        <v>197</v>
      </c>
      <c r="C103" s="106" t="s">
        <v>172</v>
      </c>
      <c r="D103" s="100" t="s">
        <v>185</v>
      </c>
      <c r="E103" s="103" t="s">
        <v>49</v>
      </c>
      <c r="F103" s="101" t="s">
        <v>186</v>
      </c>
      <c r="G103" s="101"/>
      <c r="H103" s="100" t="s">
        <v>182</v>
      </c>
      <c r="I103" s="100" t="s">
        <v>183</v>
      </c>
      <c r="J103" s="100">
        <v>72</v>
      </c>
      <c r="K103" s="100"/>
      <c r="L103" s="100"/>
      <c r="M103" s="100">
        <f>ROUNDUP(ROUNDUP(J103*1.1,0)+ROUNDUP(J103/40*4,0)*1.1,0)</f>
        <v>89</v>
      </c>
    </row>
    <row r="104" spans="1:13">
      <c r="A104" s="130"/>
      <c r="B104" s="130"/>
      <c r="C104" s="106" t="s">
        <v>172</v>
      </c>
      <c r="D104" s="100" t="s">
        <v>185</v>
      </c>
      <c r="E104" s="103" t="s">
        <v>52</v>
      </c>
      <c r="F104" s="101" t="s">
        <v>187</v>
      </c>
      <c r="G104" s="101"/>
      <c r="H104" s="100" t="s">
        <v>182</v>
      </c>
      <c r="I104" s="100" t="s">
        <v>183</v>
      </c>
      <c r="J104" s="100">
        <v>144</v>
      </c>
      <c r="K104" s="100">
        <v>1</v>
      </c>
      <c r="L104" s="100">
        <v>4</v>
      </c>
      <c r="M104" s="100">
        <f>SUM(ROUNDUP(ROUNDUP(J104*1.1,0)+ROUNDUP(J104/40*4,0)*1.1,0)+K104+L104)</f>
        <v>181</v>
      </c>
    </row>
    <row r="105" spans="1:13">
      <c r="A105" s="130"/>
      <c r="B105" s="130"/>
      <c r="C105" s="106" t="s">
        <v>172</v>
      </c>
      <c r="D105" s="100" t="s">
        <v>185</v>
      </c>
      <c r="E105" s="103" t="s">
        <v>53</v>
      </c>
      <c r="F105" s="101" t="s">
        <v>188</v>
      </c>
      <c r="G105" s="101"/>
      <c r="H105" s="100" t="s">
        <v>182</v>
      </c>
      <c r="I105" s="100" t="s">
        <v>183</v>
      </c>
      <c r="J105" s="100">
        <v>378</v>
      </c>
      <c r="K105" s="100">
        <v>1</v>
      </c>
      <c r="L105" s="100">
        <v>9</v>
      </c>
      <c r="M105" s="100">
        <f t="shared" ref="M105:M108" si="20">SUM(ROUNDUP(ROUNDUP(J105*1.1,0)+ROUNDUP(J105/40*4,0)*1.1,0)+K105+L105)</f>
        <v>468</v>
      </c>
    </row>
    <row r="106" spans="1:13">
      <c r="A106" s="130"/>
      <c r="B106" s="130"/>
      <c r="C106" s="106" t="s">
        <v>172</v>
      </c>
      <c r="D106" s="100" t="s">
        <v>185</v>
      </c>
      <c r="E106" s="103" t="s">
        <v>40</v>
      </c>
      <c r="F106" s="101" t="s">
        <v>189</v>
      </c>
      <c r="G106" s="101"/>
      <c r="H106" s="100" t="s">
        <v>182</v>
      </c>
      <c r="I106" s="100" t="s">
        <v>183</v>
      </c>
      <c r="J106" s="100">
        <v>396</v>
      </c>
      <c r="K106" s="100">
        <v>1</v>
      </c>
      <c r="L106" s="100">
        <v>7</v>
      </c>
      <c r="M106" s="100">
        <f t="shared" si="20"/>
        <v>488</v>
      </c>
    </row>
    <row r="107" spans="1:13">
      <c r="A107" s="130"/>
      <c r="B107" s="130"/>
      <c r="C107" s="106" t="s">
        <v>172</v>
      </c>
      <c r="D107" s="100" t="s">
        <v>185</v>
      </c>
      <c r="E107" s="103" t="s">
        <v>54</v>
      </c>
      <c r="F107" s="101" t="s">
        <v>190</v>
      </c>
      <c r="G107" s="101"/>
      <c r="H107" s="100" t="s">
        <v>182</v>
      </c>
      <c r="I107" s="100" t="s">
        <v>183</v>
      </c>
      <c r="J107" s="100">
        <v>360</v>
      </c>
      <c r="K107" s="100">
        <v>1</v>
      </c>
      <c r="L107" s="100">
        <v>6</v>
      </c>
      <c r="M107" s="100">
        <f t="shared" si="20"/>
        <v>443</v>
      </c>
    </row>
    <row r="108" spans="1:13">
      <c r="A108" s="130"/>
      <c r="B108" s="130"/>
      <c r="C108" s="106" t="s">
        <v>172</v>
      </c>
      <c r="D108" s="100" t="s">
        <v>185</v>
      </c>
      <c r="E108" s="103" t="s">
        <v>55</v>
      </c>
      <c r="F108" s="101" t="s">
        <v>191</v>
      </c>
      <c r="G108" s="101"/>
      <c r="H108" s="100" t="s">
        <v>182</v>
      </c>
      <c r="I108" s="100" t="s">
        <v>183</v>
      </c>
      <c r="J108" s="100">
        <v>252</v>
      </c>
      <c r="K108" s="100">
        <v>1</v>
      </c>
      <c r="L108" s="100">
        <v>3</v>
      </c>
      <c r="M108" s="100">
        <f t="shared" si="20"/>
        <v>311</v>
      </c>
    </row>
    <row r="109" spans="1:13">
      <c r="A109" s="130"/>
      <c r="B109" s="130"/>
      <c r="C109" s="106" t="s">
        <v>172</v>
      </c>
      <c r="D109" s="100" t="s">
        <v>185</v>
      </c>
      <c r="E109" s="103" t="s">
        <v>56</v>
      </c>
      <c r="F109" s="101" t="s">
        <v>192</v>
      </c>
      <c r="G109" s="101"/>
      <c r="H109" s="100" t="s">
        <v>182</v>
      </c>
      <c r="I109" s="100" t="s">
        <v>183</v>
      </c>
      <c r="J109" s="100">
        <v>108</v>
      </c>
      <c r="K109" s="100"/>
      <c r="L109" s="100"/>
      <c r="M109" s="100">
        <f t="shared" ref="M109:M110" si="21">ROUNDUP(ROUNDUP(J109*1.1,0)+ROUNDUP(J109/40*4,0)*1.1,0)</f>
        <v>132</v>
      </c>
    </row>
    <row r="110" spans="1:13">
      <c r="A110" s="131"/>
      <c r="B110" s="131"/>
      <c r="C110" s="106" t="s">
        <v>172</v>
      </c>
      <c r="D110" s="100" t="s">
        <v>185</v>
      </c>
      <c r="E110" s="103" t="s">
        <v>57</v>
      </c>
      <c r="F110" s="101" t="s">
        <v>193</v>
      </c>
      <c r="G110" s="101"/>
      <c r="H110" s="100" t="s">
        <v>182</v>
      </c>
      <c r="I110" s="100" t="s">
        <v>183</v>
      </c>
      <c r="J110" s="100">
        <v>90</v>
      </c>
      <c r="K110" s="100"/>
      <c r="L110" s="100"/>
      <c r="M110" s="100">
        <f t="shared" si="21"/>
        <v>109</v>
      </c>
    </row>
    <row r="111" spans="1:13">
      <c r="J111" s="111">
        <f>SUM(J103:J110)</f>
        <v>1800</v>
      </c>
      <c r="K111" s="111">
        <f>SUM(K104:K108)</f>
        <v>5</v>
      </c>
      <c r="L111" s="111">
        <f>SUM(L104:L108)</f>
        <v>29</v>
      </c>
      <c r="M111" s="111">
        <f>SUM(M103:M110)</f>
        <v>2221</v>
      </c>
    </row>
    <row r="112" spans="1:13">
      <c r="A112" s="110" t="s">
        <v>122</v>
      </c>
      <c r="B112" s="110" t="s">
        <v>77</v>
      </c>
      <c r="C112" s="110" t="s">
        <v>59</v>
      </c>
      <c r="D112" s="109" t="s">
        <v>45</v>
      </c>
      <c r="E112" s="110" t="s">
        <v>46</v>
      </c>
      <c r="F112" s="127" t="s">
        <v>61</v>
      </c>
      <c r="G112" s="128"/>
      <c r="H112" s="109" t="s">
        <v>47</v>
      </c>
      <c r="I112" s="109" t="s">
        <v>48</v>
      </c>
      <c r="J112" s="109" t="s">
        <v>60</v>
      </c>
      <c r="K112" s="109" t="s">
        <v>194</v>
      </c>
      <c r="L112" s="109" t="s">
        <v>195</v>
      </c>
      <c r="M112" s="109" t="s">
        <v>76</v>
      </c>
    </row>
    <row r="113" spans="1:13" ht="14.5" customHeight="1">
      <c r="A113" s="129" t="s">
        <v>207</v>
      </c>
      <c r="B113" s="129" t="s">
        <v>171</v>
      </c>
      <c r="C113" s="106" t="s">
        <v>172</v>
      </c>
      <c r="D113" s="100" t="s">
        <v>198</v>
      </c>
      <c r="E113" s="103" t="s">
        <v>49</v>
      </c>
      <c r="F113" s="101" t="s">
        <v>199</v>
      </c>
      <c r="G113" s="101"/>
      <c r="H113" s="100" t="s">
        <v>182</v>
      </c>
      <c r="I113" s="100" t="s">
        <v>183</v>
      </c>
      <c r="J113" s="100">
        <v>80</v>
      </c>
      <c r="K113" s="100"/>
      <c r="L113" s="100"/>
      <c r="M113" s="100">
        <f>ROUNDUP(ROUNDUP(J113*1.1,0)+ROUNDUP(J113/40*4,0)*1.1,0)</f>
        <v>97</v>
      </c>
    </row>
    <row r="114" spans="1:13">
      <c r="A114" s="130"/>
      <c r="B114" s="130"/>
      <c r="C114" s="106" t="s">
        <v>172</v>
      </c>
      <c r="D114" s="100" t="s">
        <v>198</v>
      </c>
      <c r="E114" s="103" t="s">
        <v>52</v>
      </c>
      <c r="F114" s="101" t="s">
        <v>200</v>
      </c>
      <c r="G114" s="101"/>
      <c r="H114" s="100" t="s">
        <v>182</v>
      </c>
      <c r="I114" s="100" t="s">
        <v>183</v>
      </c>
      <c r="J114" s="100">
        <v>160</v>
      </c>
      <c r="K114" s="100">
        <v>1</v>
      </c>
      <c r="L114" s="100">
        <v>4</v>
      </c>
      <c r="M114" s="100">
        <f>SUM(ROUNDUP(ROUNDUP(J114*1.1,0)+ROUNDUP(J114/40*4,0)*1.1,0)+K114+L114)</f>
        <v>199</v>
      </c>
    </row>
    <row r="115" spans="1:13">
      <c r="A115" s="130"/>
      <c r="B115" s="130"/>
      <c r="C115" s="106" t="s">
        <v>172</v>
      </c>
      <c r="D115" s="100" t="s">
        <v>198</v>
      </c>
      <c r="E115" s="103" t="s">
        <v>53</v>
      </c>
      <c r="F115" s="101" t="s">
        <v>201</v>
      </c>
      <c r="G115" s="101"/>
      <c r="H115" s="100" t="s">
        <v>182</v>
      </c>
      <c r="I115" s="100" t="s">
        <v>183</v>
      </c>
      <c r="J115" s="100">
        <v>420</v>
      </c>
      <c r="K115" s="100">
        <v>1</v>
      </c>
      <c r="L115" s="100">
        <v>9</v>
      </c>
      <c r="M115" s="100">
        <f t="shared" ref="M115:M118" si="22">SUM(ROUNDUP(ROUNDUP(J115*1.1,0)+ROUNDUP(J115/40*4,0)*1.1,0)+K115+L115)</f>
        <v>519</v>
      </c>
    </row>
    <row r="116" spans="1:13">
      <c r="A116" s="130"/>
      <c r="B116" s="130"/>
      <c r="C116" s="106" t="s">
        <v>172</v>
      </c>
      <c r="D116" s="100" t="s">
        <v>198</v>
      </c>
      <c r="E116" s="103" t="s">
        <v>40</v>
      </c>
      <c r="F116" s="101" t="s">
        <v>202</v>
      </c>
      <c r="G116" s="101"/>
      <c r="H116" s="100" t="s">
        <v>182</v>
      </c>
      <c r="I116" s="100" t="s">
        <v>183</v>
      </c>
      <c r="J116" s="100">
        <v>440</v>
      </c>
      <c r="K116" s="100">
        <v>1</v>
      </c>
      <c r="L116" s="100">
        <v>7</v>
      </c>
      <c r="M116" s="100">
        <f t="shared" si="22"/>
        <v>541</v>
      </c>
    </row>
    <row r="117" spans="1:13">
      <c r="A117" s="130"/>
      <c r="B117" s="130"/>
      <c r="C117" s="106" t="s">
        <v>172</v>
      </c>
      <c r="D117" s="100" t="s">
        <v>198</v>
      </c>
      <c r="E117" s="103" t="s">
        <v>54</v>
      </c>
      <c r="F117" s="101" t="s">
        <v>203</v>
      </c>
      <c r="G117" s="101"/>
      <c r="H117" s="100" t="s">
        <v>182</v>
      </c>
      <c r="I117" s="100" t="s">
        <v>183</v>
      </c>
      <c r="J117" s="100">
        <v>400</v>
      </c>
      <c r="K117" s="100">
        <v>1</v>
      </c>
      <c r="L117" s="100">
        <v>6</v>
      </c>
      <c r="M117" s="100">
        <f t="shared" si="22"/>
        <v>491</v>
      </c>
    </row>
    <row r="118" spans="1:13">
      <c r="A118" s="130"/>
      <c r="B118" s="130"/>
      <c r="C118" s="106" t="s">
        <v>172</v>
      </c>
      <c r="D118" s="100" t="s">
        <v>198</v>
      </c>
      <c r="E118" s="103" t="s">
        <v>55</v>
      </c>
      <c r="F118" s="101" t="s">
        <v>204</v>
      </c>
      <c r="G118" s="101"/>
      <c r="H118" s="100" t="s">
        <v>182</v>
      </c>
      <c r="I118" s="100" t="s">
        <v>183</v>
      </c>
      <c r="J118" s="100">
        <v>280</v>
      </c>
      <c r="K118" s="100">
        <v>1</v>
      </c>
      <c r="L118" s="100">
        <v>3</v>
      </c>
      <c r="M118" s="100">
        <f t="shared" si="22"/>
        <v>343</v>
      </c>
    </row>
    <row r="119" spans="1:13">
      <c r="A119" s="130"/>
      <c r="B119" s="130"/>
      <c r="C119" s="106" t="s">
        <v>172</v>
      </c>
      <c r="D119" s="100" t="s">
        <v>198</v>
      </c>
      <c r="E119" s="103" t="s">
        <v>56</v>
      </c>
      <c r="F119" s="101" t="s">
        <v>205</v>
      </c>
      <c r="G119" s="101"/>
      <c r="H119" s="100" t="s">
        <v>182</v>
      </c>
      <c r="I119" s="100" t="s">
        <v>183</v>
      </c>
      <c r="J119" s="100">
        <v>120</v>
      </c>
      <c r="K119" s="100"/>
      <c r="L119" s="100"/>
      <c r="M119" s="100">
        <f t="shared" ref="M119:M120" si="23">ROUNDUP(ROUNDUP(J119*1.1,0)+ROUNDUP(J119/40*4,0)*1.1,0)</f>
        <v>146</v>
      </c>
    </row>
    <row r="120" spans="1:13">
      <c r="A120" s="131"/>
      <c r="B120" s="131"/>
      <c r="C120" s="106" t="s">
        <v>172</v>
      </c>
      <c r="D120" s="100" t="s">
        <v>198</v>
      </c>
      <c r="E120" s="103" t="s">
        <v>57</v>
      </c>
      <c r="F120" s="101" t="s">
        <v>206</v>
      </c>
      <c r="G120" s="101"/>
      <c r="H120" s="100" t="s">
        <v>182</v>
      </c>
      <c r="I120" s="100" t="s">
        <v>183</v>
      </c>
      <c r="J120" s="100">
        <v>100</v>
      </c>
      <c r="K120" s="100"/>
      <c r="L120" s="100"/>
      <c r="M120" s="100">
        <f t="shared" si="23"/>
        <v>121</v>
      </c>
    </row>
    <row r="121" spans="1:13">
      <c r="J121" s="111">
        <f>SUM(J113:J120)</f>
        <v>2000</v>
      </c>
      <c r="K121" s="111">
        <f>SUM(K114:K118)</f>
        <v>5</v>
      </c>
      <c r="L121" s="111">
        <f>SUM(L114:L118)</f>
        <v>29</v>
      </c>
      <c r="M121" s="111">
        <f>SUM(M113:M120)</f>
        <v>2457</v>
      </c>
    </row>
    <row r="122" spans="1:13">
      <c r="A122" s="110" t="s">
        <v>122</v>
      </c>
      <c r="B122" s="110" t="s">
        <v>77</v>
      </c>
      <c r="C122" s="110" t="s">
        <v>59</v>
      </c>
      <c r="D122" s="109" t="s">
        <v>45</v>
      </c>
      <c r="E122" s="110" t="s">
        <v>46</v>
      </c>
      <c r="F122" s="127" t="s">
        <v>61</v>
      </c>
      <c r="G122" s="128"/>
      <c r="H122" s="109" t="s">
        <v>47</v>
      </c>
      <c r="I122" s="109" t="s">
        <v>48</v>
      </c>
      <c r="J122" s="109" t="s">
        <v>60</v>
      </c>
      <c r="K122" s="109" t="s">
        <v>194</v>
      </c>
      <c r="L122" s="109" t="s">
        <v>195</v>
      </c>
      <c r="M122" s="109" t="s">
        <v>76</v>
      </c>
    </row>
    <row r="123" spans="1:13" ht="14.5" customHeight="1">
      <c r="A123" s="129" t="s">
        <v>218</v>
      </c>
      <c r="B123" s="129" t="s">
        <v>219</v>
      </c>
      <c r="C123" s="106" t="s">
        <v>208</v>
      </c>
      <c r="D123" s="100" t="s">
        <v>209</v>
      </c>
      <c r="E123" s="103" t="s">
        <v>49</v>
      </c>
      <c r="F123" s="101" t="s">
        <v>210</v>
      </c>
      <c r="G123" s="101"/>
      <c r="H123" s="100" t="s">
        <v>182</v>
      </c>
      <c r="I123" s="100" t="s">
        <v>183</v>
      </c>
      <c r="J123" s="100">
        <v>72</v>
      </c>
      <c r="K123" s="100"/>
      <c r="L123" s="100"/>
      <c r="M123" s="100">
        <f>ROUNDUP(ROUNDUP(J123*1.1,0)+ROUNDUP(J123/40*4,0)*1.1,0)</f>
        <v>89</v>
      </c>
    </row>
    <row r="124" spans="1:13">
      <c r="A124" s="130"/>
      <c r="B124" s="130"/>
      <c r="C124" s="106" t="s">
        <v>208</v>
      </c>
      <c r="D124" s="100" t="s">
        <v>209</v>
      </c>
      <c r="E124" s="103" t="s">
        <v>52</v>
      </c>
      <c r="F124" s="101" t="s">
        <v>211</v>
      </c>
      <c r="G124" s="101"/>
      <c r="H124" s="100" t="s">
        <v>182</v>
      </c>
      <c r="I124" s="100" t="s">
        <v>183</v>
      </c>
      <c r="J124" s="100">
        <v>144</v>
      </c>
      <c r="K124" s="100">
        <v>1</v>
      </c>
      <c r="L124" s="100"/>
      <c r="M124" s="100">
        <f>SUM(ROUNDUP(ROUNDUP(J124*1.1,0)+ROUNDUP(J124/40*4,0)*1.1,0)+K124+L124)</f>
        <v>177</v>
      </c>
    </row>
    <row r="125" spans="1:13">
      <c r="A125" s="130"/>
      <c r="B125" s="130"/>
      <c r="C125" s="106" t="s">
        <v>208</v>
      </c>
      <c r="D125" s="100" t="s">
        <v>209</v>
      </c>
      <c r="E125" s="103" t="s">
        <v>53</v>
      </c>
      <c r="F125" s="101" t="s">
        <v>212</v>
      </c>
      <c r="G125" s="101"/>
      <c r="H125" s="100" t="s">
        <v>182</v>
      </c>
      <c r="I125" s="100" t="s">
        <v>183</v>
      </c>
      <c r="J125" s="100">
        <v>378</v>
      </c>
      <c r="K125" s="100">
        <v>1</v>
      </c>
      <c r="L125" s="100"/>
      <c r="M125" s="100">
        <f t="shared" ref="M125:M128" si="24">SUM(ROUNDUP(ROUNDUP(J125*1.1,0)+ROUNDUP(J125/40*4,0)*1.1,0)+K125+L125)</f>
        <v>459</v>
      </c>
    </row>
    <row r="126" spans="1:13">
      <c r="A126" s="130"/>
      <c r="B126" s="130"/>
      <c r="C126" s="106" t="s">
        <v>208</v>
      </c>
      <c r="D126" s="100" t="s">
        <v>209</v>
      </c>
      <c r="E126" s="103" t="s">
        <v>40</v>
      </c>
      <c r="F126" s="101" t="s">
        <v>213</v>
      </c>
      <c r="G126" s="101"/>
      <c r="H126" s="100" t="s">
        <v>182</v>
      </c>
      <c r="I126" s="100" t="s">
        <v>183</v>
      </c>
      <c r="J126" s="100">
        <v>396</v>
      </c>
      <c r="K126" s="100">
        <v>1</v>
      </c>
      <c r="L126" s="100"/>
      <c r="M126" s="100">
        <f t="shared" si="24"/>
        <v>481</v>
      </c>
    </row>
    <row r="127" spans="1:13">
      <c r="A127" s="130"/>
      <c r="B127" s="130"/>
      <c r="C127" s="106" t="s">
        <v>208</v>
      </c>
      <c r="D127" s="100" t="s">
        <v>209</v>
      </c>
      <c r="E127" s="103" t="s">
        <v>54</v>
      </c>
      <c r="F127" s="101" t="s">
        <v>214</v>
      </c>
      <c r="G127" s="101"/>
      <c r="H127" s="100" t="s">
        <v>182</v>
      </c>
      <c r="I127" s="100" t="s">
        <v>183</v>
      </c>
      <c r="J127" s="100">
        <v>360</v>
      </c>
      <c r="K127" s="100">
        <v>1</v>
      </c>
      <c r="L127" s="100"/>
      <c r="M127" s="100">
        <f t="shared" si="24"/>
        <v>437</v>
      </c>
    </row>
    <row r="128" spans="1:13">
      <c r="A128" s="130"/>
      <c r="B128" s="130"/>
      <c r="C128" s="106" t="s">
        <v>208</v>
      </c>
      <c r="D128" s="100" t="s">
        <v>209</v>
      </c>
      <c r="E128" s="103" t="s">
        <v>55</v>
      </c>
      <c r="F128" s="101" t="s">
        <v>215</v>
      </c>
      <c r="G128" s="101"/>
      <c r="H128" s="100" t="s">
        <v>182</v>
      </c>
      <c r="I128" s="100" t="s">
        <v>183</v>
      </c>
      <c r="J128" s="100">
        <v>252</v>
      </c>
      <c r="K128" s="100">
        <v>1</v>
      </c>
      <c r="L128" s="100"/>
      <c r="M128" s="100">
        <f t="shared" si="24"/>
        <v>308</v>
      </c>
    </row>
    <row r="129" spans="1:13">
      <c r="A129" s="130"/>
      <c r="B129" s="130"/>
      <c r="C129" s="106" t="s">
        <v>208</v>
      </c>
      <c r="D129" s="100" t="s">
        <v>209</v>
      </c>
      <c r="E129" s="103" t="s">
        <v>56</v>
      </c>
      <c r="F129" s="101" t="s">
        <v>216</v>
      </c>
      <c r="G129" s="101"/>
      <c r="H129" s="100" t="s">
        <v>182</v>
      </c>
      <c r="I129" s="100" t="s">
        <v>183</v>
      </c>
      <c r="J129" s="100">
        <v>108</v>
      </c>
      <c r="K129" s="100"/>
      <c r="L129" s="100"/>
      <c r="M129" s="100">
        <f t="shared" ref="M129:M130" si="25">ROUNDUP(ROUNDUP(J129*1.1,0)+ROUNDUP(J129/40*4,0)*1.1,0)</f>
        <v>132</v>
      </c>
    </row>
    <row r="130" spans="1:13">
      <c r="A130" s="131"/>
      <c r="B130" s="131"/>
      <c r="C130" s="106" t="s">
        <v>208</v>
      </c>
      <c r="D130" s="100" t="s">
        <v>209</v>
      </c>
      <c r="E130" s="103" t="s">
        <v>57</v>
      </c>
      <c r="F130" s="101" t="s">
        <v>217</v>
      </c>
      <c r="G130" s="101"/>
      <c r="H130" s="100" t="s">
        <v>182</v>
      </c>
      <c r="I130" s="100" t="s">
        <v>183</v>
      </c>
      <c r="J130" s="100">
        <v>90</v>
      </c>
      <c r="K130" s="100"/>
      <c r="L130" s="100"/>
      <c r="M130" s="100">
        <f t="shared" si="25"/>
        <v>109</v>
      </c>
    </row>
    <row r="131" spans="1:13">
      <c r="J131" s="111">
        <f>SUM(J123:J130)</f>
        <v>1800</v>
      </c>
      <c r="K131" s="111">
        <f>SUM(K124:K128)</f>
        <v>5</v>
      </c>
      <c r="L131" s="111">
        <f>SUM(L124:L128)</f>
        <v>0</v>
      </c>
      <c r="M131" s="111">
        <f>SUM(M123:M130)</f>
        <v>2192</v>
      </c>
    </row>
    <row r="132" spans="1:13">
      <c r="A132" s="110" t="s">
        <v>122</v>
      </c>
      <c r="B132" s="110" t="s">
        <v>77</v>
      </c>
      <c r="C132" s="110" t="s">
        <v>59</v>
      </c>
      <c r="D132" s="109" t="s">
        <v>45</v>
      </c>
      <c r="E132" s="110" t="s">
        <v>46</v>
      </c>
      <c r="F132" s="127" t="s">
        <v>61</v>
      </c>
      <c r="G132" s="128"/>
      <c r="H132" s="109" t="s">
        <v>47</v>
      </c>
      <c r="I132" s="109" t="s">
        <v>48</v>
      </c>
      <c r="J132" s="109" t="s">
        <v>60</v>
      </c>
      <c r="K132" s="109" t="s">
        <v>194</v>
      </c>
      <c r="L132" s="109" t="s">
        <v>195</v>
      </c>
      <c r="M132" s="109" t="s">
        <v>76</v>
      </c>
    </row>
    <row r="133" spans="1:13" ht="14.5" customHeight="1">
      <c r="A133" s="129" t="s">
        <v>228</v>
      </c>
      <c r="B133" s="129" t="s">
        <v>219</v>
      </c>
      <c r="C133" s="106" t="s">
        <v>208</v>
      </c>
      <c r="D133" s="100" t="s">
        <v>198</v>
      </c>
      <c r="E133" s="103" t="s">
        <v>49</v>
      </c>
      <c r="F133" s="101" t="s">
        <v>220</v>
      </c>
      <c r="G133" s="101"/>
      <c r="H133" s="100" t="s">
        <v>182</v>
      </c>
      <c r="I133" s="100" t="s">
        <v>183</v>
      </c>
      <c r="J133" s="100">
        <v>80</v>
      </c>
      <c r="K133" s="100"/>
      <c r="L133" s="100"/>
      <c r="M133" s="100">
        <f>ROUNDUP(ROUNDUP(J133*1.1,0)+ROUNDUP(J133/40*4,0)*1.1,0)</f>
        <v>97</v>
      </c>
    </row>
    <row r="134" spans="1:13">
      <c r="A134" s="130"/>
      <c r="B134" s="130"/>
      <c r="C134" s="106" t="s">
        <v>208</v>
      </c>
      <c r="D134" s="100" t="s">
        <v>198</v>
      </c>
      <c r="E134" s="103" t="s">
        <v>52</v>
      </c>
      <c r="F134" s="101" t="s">
        <v>221</v>
      </c>
      <c r="G134" s="101"/>
      <c r="H134" s="100" t="s">
        <v>182</v>
      </c>
      <c r="I134" s="100" t="s">
        <v>183</v>
      </c>
      <c r="J134" s="100">
        <v>160</v>
      </c>
      <c r="K134" s="100">
        <v>1</v>
      </c>
      <c r="L134" s="100"/>
      <c r="M134" s="100">
        <f>SUM(ROUNDUP(ROUNDUP(J134*1.1,0)+ROUNDUP(J134/40*4,0)*1.1,0)+K134+L134)</f>
        <v>195</v>
      </c>
    </row>
    <row r="135" spans="1:13">
      <c r="A135" s="130"/>
      <c r="B135" s="130"/>
      <c r="C135" s="106" t="s">
        <v>208</v>
      </c>
      <c r="D135" s="100" t="s">
        <v>198</v>
      </c>
      <c r="E135" s="103" t="s">
        <v>53</v>
      </c>
      <c r="F135" s="101" t="s">
        <v>222</v>
      </c>
      <c r="G135" s="101"/>
      <c r="H135" s="100" t="s">
        <v>182</v>
      </c>
      <c r="I135" s="100" t="s">
        <v>183</v>
      </c>
      <c r="J135" s="100">
        <v>420</v>
      </c>
      <c r="K135" s="100">
        <v>1</v>
      </c>
      <c r="L135" s="100"/>
      <c r="M135" s="100">
        <f t="shared" ref="M135:M138" si="26">SUM(ROUNDUP(ROUNDUP(J135*1.1,0)+ROUNDUP(J135/40*4,0)*1.1,0)+K135+L135)</f>
        <v>510</v>
      </c>
    </row>
    <row r="136" spans="1:13">
      <c r="A136" s="130"/>
      <c r="B136" s="130"/>
      <c r="C136" s="106" t="s">
        <v>208</v>
      </c>
      <c r="D136" s="100" t="s">
        <v>198</v>
      </c>
      <c r="E136" s="103" t="s">
        <v>40</v>
      </c>
      <c r="F136" s="101" t="s">
        <v>223</v>
      </c>
      <c r="G136" s="101"/>
      <c r="H136" s="100" t="s">
        <v>182</v>
      </c>
      <c r="I136" s="100" t="s">
        <v>183</v>
      </c>
      <c r="J136" s="100">
        <v>440</v>
      </c>
      <c r="K136" s="100">
        <v>1</v>
      </c>
      <c r="L136" s="100"/>
      <c r="M136" s="100">
        <f t="shared" si="26"/>
        <v>534</v>
      </c>
    </row>
    <row r="137" spans="1:13">
      <c r="A137" s="130"/>
      <c r="B137" s="130"/>
      <c r="C137" s="106" t="s">
        <v>208</v>
      </c>
      <c r="D137" s="100" t="s">
        <v>198</v>
      </c>
      <c r="E137" s="103" t="s">
        <v>54</v>
      </c>
      <c r="F137" s="101" t="s">
        <v>224</v>
      </c>
      <c r="G137" s="101"/>
      <c r="H137" s="100" t="s">
        <v>182</v>
      </c>
      <c r="I137" s="100" t="s">
        <v>183</v>
      </c>
      <c r="J137" s="100">
        <v>400</v>
      </c>
      <c r="K137" s="100">
        <v>1</v>
      </c>
      <c r="L137" s="100"/>
      <c r="M137" s="100">
        <f t="shared" si="26"/>
        <v>485</v>
      </c>
    </row>
    <row r="138" spans="1:13">
      <c r="A138" s="130"/>
      <c r="B138" s="130"/>
      <c r="C138" s="106" t="s">
        <v>208</v>
      </c>
      <c r="D138" s="100" t="s">
        <v>198</v>
      </c>
      <c r="E138" s="103" t="s">
        <v>55</v>
      </c>
      <c r="F138" s="101" t="s">
        <v>225</v>
      </c>
      <c r="G138" s="101"/>
      <c r="H138" s="100" t="s">
        <v>182</v>
      </c>
      <c r="I138" s="100" t="s">
        <v>183</v>
      </c>
      <c r="J138" s="100">
        <v>280</v>
      </c>
      <c r="K138" s="100">
        <v>1</v>
      </c>
      <c r="L138" s="100"/>
      <c r="M138" s="100">
        <f t="shared" si="26"/>
        <v>340</v>
      </c>
    </row>
    <row r="139" spans="1:13">
      <c r="A139" s="130"/>
      <c r="B139" s="130"/>
      <c r="C139" s="106" t="s">
        <v>208</v>
      </c>
      <c r="D139" s="100" t="s">
        <v>198</v>
      </c>
      <c r="E139" s="103" t="s">
        <v>56</v>
      </c>
      <c r="F139" s="101" t="s">
        <v>226</v>
      </c>
      <c r="G139" s="101"/>
      <c r="H139" s="100" t="s">
        <v>182</v>
      </c>
      <c r="I139" s="100" t="s">
        <v>183</v>
      </c>
      <c r="J139" s="100">
        <v>120</v>
      </c>
      <c r="K139" s="100"/>
      <c r="L139" s="100"/>
      <c r="M139" s="100">
        <f t="shared" ref="M139:M140" si="27">ROUNDUP(ROUNDUP(J139*1.1,0)+ROUNDUP(J139/40*4,0)*1.1,0)</f>
        <v>146</v>
      </c>
    </row>
    <row r="140" spans="1:13">
      <c r="A140" s="131"/>
      <c r="B140" s="131"/>
      <c r="C140" s="106" t="s">
        <v>208</v>
      </c>
      <c r="D140" s="100" t="s">
        <v>198</v>
      </c>
      <c r="E140" s="103" t="s">
        <v>57</v>
      </c>
      <c r="F140" s="101" t="s">
        <v>227</v>
      </c>
      <c r="G140" s="101"/>
      <c r="H140" s="100" t="s">
        <v>182</v>
      </c>
      <c r="I140" s="100" t="s">
        <v>183</v>
      </c>
      <c r="J140" s="100">
        <v>100</v>
      </c>
      <c r="K140" s="100"/>
      <c r="L140" s="100"/>
      <c r="M140" s="100">
        <f t="shared" si="27"/>
        <v>121</v>
      </c>
    </row>
    <row r="141" spans="1:13">
      <c r="J141" s="111">
        <f>SUM(J133:J140)</f>
        <v>2000</v>
      </c>
      <c r="K141" s="111">
        <f>SUM(K134:K138)</f>
        <v>5</v>
      </c>
      <c r="L141" s="111">
        <f>SUM(L134:L138)</f>
        <v>0</v>
      </c>
      <c r="M141" s="111">
        <f>SUM(M133:M140)</f>
        <v>2428</v>
      </c>
    </row>
    <row r="142" spans="1:13">
      <c r="A142" s="110" t="s">
        <v>122</v>
      </c>
      <c r="B142" s="110" t="s">
        <v>77</v>
      </c>
      <c r="C142" s="110" t="s">
        <v>59</v>
      </c>
      <c r="D142" s="109" t="s">
        <v>45</v>
      </c>
      <c r="E142" s="110" t="s">
        <v>46</v>
      </c>
      <c r="F142" s="127" t="s">
        <v>61</v>
      </c>
      <c r="G142" s="128"/>
      <c r="H142" s="109" t="s">
        <v>47</v>
      </c>
      <c r="I142" s="109" t="s">
        <v>48</v>
      </c>
      <c r="J142" s="109" t="s">
        <v>60</v>
      </c>
      <c r="K142" s="109" t="s">
        <v>194</v>
      </c>
      <c r="L142" s="109" t="s">
        <v>195</v>
      </c>
      <c r="M142" s="109" t="s">
        <v>76</v>
      </c>
    </row>
    <row r="143" spans="1:13" ht="14.5" customHeight="1">
      <c r="A143" s="129" t="s">
        <v>238</v>
      </c>
      <c r="B143" s="129" t="s">
        <v>219</v>
      </c>
      <c r="C143" s="106" t="s">
        <v>208</v>
      </c>
      <c r="D143" s="100" t="s">
        <v>229</v>
      </c>
      <c r="E143" s="103" t="s">
        <v>49</v>
      </c>
      <c r="F143" s="101" t="s">
        <v>230</v>
      </c>
      <c r="G143" s="101"/>
      <c r="H143" s="100" t="s">
        <v>182</v>
      </c>
      <c r="I143" s="100" t="s">
        <v>183</v>
      </c>
      <c r="J143" s="100">
        <v>72</v>
      </c>
      <c r="K143" s="100"/>
      <c r="L143" s="100"/>
      <c r="M143" s="100">
        <f>ROUNDUP(ROUNDUP(J143*1.1,0)+ROUNDUP(J143/40*4,0)*1.1,0)</f>
        <v>89</v>
      </c>
    </row>
    <row r="144" spans="1:13">
      <c r="A144" s="130"/>
      <c r="B144" s="130"/>
      <c r="C144" s="106" t="s">
        <v>208</v>
      </c>
      <c r="D144" s="100" t="s">
        <v>229</v>
      </c>
      <c r="E144" s="103" t="s">
        <v>52</v>
      </c>
      <c r="F144" s="101" t="s">
        <v>231</v>
      </c>
      <c r="G144" s="101"/>
      <c r="H144" s="100" t="s">
        <v>182</v>
      </c>
      <c r="I144" s="100" t="s">
        <v>183</v>
      </c>
      <c r="J144" s="100">
        <v>144</v>
      </c>
      <c r="K144" s="100">
        <v>1</v>
      </c>
      <c r="L144" s="100"/>
      <c r="M144" s="100">
        <f>SUM(ROUNDUP(ROUNDUP(J144*1.1,0)+ROUNDUP(J144/40*4,0)*1.1,0)+K144+L144)</f>
        <v>177</v>
      </c>
    </row>
    <row r="145" spans="1:13">
      <c r="A145" s="130"/>
      <c r="B145" s="130"/>
      <c r="C145" s="106" t="s">
        <v>208</v>
      </c>
      <c r="D145" s="100" t="s">
        <v>229</v>
      </c>
      <c r="E145" s="103" t="s">
        <v>53</v>
      </c>
      <c r="F145" s="101" t="s">
        <v>232</v>
      </c>
      <c r="G145" s="101"/>
      <c r="H145" s="100" t="s">
        <v>182</v>
      </c>
      <c r="I145" s="100" t="s">
        <v>183</v>
      </c>
      <c r="J145" s="100">
        <v>378</v>
      </c>
      <c r="K145" s="100">
        <v>1</v>
      </c>
      <c r="L145" s="100"/>
      <c r="M145" s="100">
        <f t="shared" ref="M145:M148" si="28">SUM(ROUNDUP(ROUNDUP(J145*1.1,0)+ROUNDUP(J145/40*4,0)*1.1,0)+K145+L145)</f>
        <v>459</v>
      </c>
    </row>
    <row r="146" spans="1:13">
      <c r="A146" s="130"/>
      <c r="B146" s="130"/>
      <c r="C146" s="106" t="s">
        <v>208</v>
      </c>
      <c r="D146" s="100" t="s">
        <v>229</v>
      </c>
      <c r="E146" s="103" t="s">
        <v>40</v>
      </c>
      <c r="F146" s="101" t="s">
        <v>233</v>
      </c>
      <c r="G146" s="101"/>
      <c r="H146" s="100" t="s">
        <v>182</v>
      </c>
      <c r="I146" s="100" t="s">
        <v>183</v>
      </c>
      <c r="J146" s="100">
        <v>396</v>
      </c>
      <c r="K146" s="100">
        <v>1</v>
      </c>
      <c r="L146" s="100"/>
      <c r="M146" s="100">
        <f t="shared" si="28"/>
        <v>481</v>
      </c>
    </row>
    <row r="147" spans="1:13">
      <c r="A147" s="130"/>
      <c r="B147" s="130"/>
      <c r="C147" s="106" t="s">
        <v>208</v>
      </c>
      <c r="D147" s="100" t="s">
        <v>229</v>
      </c>
      <c r="E147" s="103" t="s">
        <v>54</v>
      </c>
      <c r="F147" s="101" t="s">
        <v>234</v>
      </c>
      <c r="G147" s="101"/>
      <c r="H147" s="100" t="s">
        <v>182</v>
      </c>
      <c r="I147" s="100" t="s">
        <v>183</v>
      </c>
      <c r="J147" s="100">
        <v>360</v>
      </c>
      <c r="K147" s="100">
        <v>1</v>
      </c>
      <c r="L147" s="100"/>
      <c r="M147" s="100">
        <f t="shared" si="28"/>
        <v>437</v>
      </c>
    </row>
    <row r="148" spans="1:13">
      <c r="A148" s="130"/>
      <c r="B148" s="130"/>
      <c r="C148" s="106" t="s">
        <v>208</v>
      </c>
      <c r="D148" s="100" t="s">
        <v>229</v>
      </c>
      <c r="E148" s="103" t="s">
        <v>55</v>
      </c>
      <c r="F148" s="101" t="s">
        <v>235</v>
      </c>
      <c r="G148" s="101"/>
      <c r="H148" s="100" t="s">
        <v>182</v>
      </c>
      <c r="I148" s="100" t="s">
        <v>183</v>
      </c>
      <c r="J148" s="100">
        <v>252</v>
      </c>
      <c r="K148" s="100">
        <v>1</v>
      </c>
      <c r="L148" s="100"/>
      <c r="M148" s="100">
        <f t="shared" si="28"/>
        <v>308</v>
      </c>
    </row>
    <row r="149" spans="1:13">
      <c r="A149" s="130"/>
      <c r="B149" s="130"/>
      <c r="C149" s="106" t="s">
        <v>208</v>
      </c>
      <c r="D149" s="100" t="s">
        <v>229</v>
      </c>
      <c r="E149" s="103" t="s">
        <v>56</v>
      </c>
      <c r="F149" s="101" t="s">
        <v>236</v>
      </c>
      <c r="G149" s="101"/>
      <c r="H149" s="100" t="s">
        <v>182</v>
      </c>
      <c r="I149" s="100" t="s">
        <v>183</v>
      </c>
      <c r="J149" s="100">
        <v>108</v>
      </c>
      <c r="K149" s="100"/>
      <c r="L149" s="100"/>
      <c r="M149" s="100">
        <f t="shared" ref="M149:M150" si="29">ROUNDUP(ROUNDUP(J149*1.1,0)+ROUNDUP(J149/40*4,0)*1.1,0)</f>
        <v>132</v>
      </c>
    </row>
    <row r="150" spans="1:13">
      <c r="A150" s="131"/>
      <c r="B150" s="131"/>
      <c r="C150" s="106" t="s">
        <v>208</v>
      </c>
      <c r="D150" s="100" t="s">
        <v>229</v>
      </c>
      <c r="E150" s="103" t="s">
        <v>57</v>
      </c>
      <c r="F150" s="101" t="s">
        <v>237</v>
      </c>
      <c r="G150" s="101"/>
      <c r="H150" s="100" t="s">
        <v>182</v>
      </c>
      <c r="I150" s="100" t="s">
        <v>183</v>
      </c>
      <c r="J150" s="100">
        <v>90</v>
      </c>
      <c r="K150" s="100"/>
      <c r="L150" s="100"/>
      <c r="M150" s="100">
        <f t="shared" si="29"/>
        <v>109</v>
      </c>
    </row>
    <row r="151" spans="1:13">
      <c r="J151" s="111">
        <f>SUM(J143:J150)</f>
        <v>1800</v>
      </c>
      <c r="K151" s="111">
        <f>SUM(K144:K148)</f>
        <v>5</v>
      </c>
      <c r="L151" s="111">
        <f>SUM(L144:L148)</f>
        <v>0</v>
      </c>
      <c r="M151" s="111">
        <f>SUM(M143:M150)</f>
        <v>2192</v>
      </c>
    </row>
    <row r="152" spans="1:13">
      <c r="A152" s="110" t="s">
        <v>122</v>
      </c>
      <c r="B152" s="110" t="s">
        <v>77</v>
      </c>
      <c r="C152" s="110" t="s">
        <v>59</v>
      </c>
      <c r="D152" s="109" t="s">
        <v>45</v>
      </c>
      <c r="E152" s="110" t="s">
        <v>46</v>
      </c>
      <c r="F152" s="127" t="s">
        <v>61</v>
      </c>
      <c r="G152" s="128"/>
      <c r="H152" s="109" t="s">
        <v>47</v>
      </c>
      <c r="I152" s="109" t="s">
        <v>48</v>
      </c>
      <c r="J152" s="109" t="s">
        <v>60</v>
      </c>
      <c r="K152" s="109" t="s">
        <v>194</v>
      </c>
      <c r="L152" s="109" t="s">
        <v>195</v>
      </c>
      <c r="M152" s="109" t="s">
        <v>76</v>
      </c>
    </row>
    <row r="153" spans="1:13" ht="14.5" customHeight="1">
      <c r="A153" s="129" t="s">
        <v>249</v>
      </c>
      <c r="B153" s="129" t="s">
        <v>248</v>
      </c>
      <c r="C153" s="106" t="s">
        <v>89</v>
      </c>
      <c r="D153" s="100" t="s">
        <v>247</v>
      </c>
      <c r="E153" s="103" t="s">
        <v>49</v>
      </c>
      <c r="F153" s="101" t="s">
        <v>239</v>
      </c>
      <c r="G153" s="101"/>
      <c r="H153" s="100" t="s">
        <v>99</v>
      </c>
      <c r="I153" s="100" t="s">
        <v>100</v>
      </c>
      <c r="J153" s="100">
        <v>48</v>
      </c>
      <c r="K153" s="100"/>
      <c r="L153" s="100"/>
      <c r="M153" s="100">
        <f>ROUNDUP(ROUNDUP(J153*1.1,0)+ROUNDUP(J153/40*4,0)*1.1,0)</f>
        <v>59</v>
      </c>
    </row>
    <row r="154" spans="1:13">
      <c r="A154" s="130"/>
      <c r="B154" s="130"/>
      <c r="C154" s="106" t="s">
        <v>89</v>
      </c>
      <c r="D154" s="100" t="s">
        <v>247</v>
      </c>
      <c r="E154" s="103" t="s">
        <v>52</v>
      </c>
      <c r="F154" s="101" t="s">
        <v>240</v>
      </c>
      <c r="G154" s="101"/>
      <c r="H154" s="100" t="s">
        <v>99</v>
      </c>
      <c r="I154" s="100" t="s">
        <v>100</v>
      </c>
      <c r="J154" s="100">
        <v>96</v>
      </c>
      <c r="K154" s="100">
        <v>1</v>
      </c>
      <c r="L154" s="100"/>
      <c r="M154" s="100">
        <f>SUM(ROUNDUP(ROUNDUP(J154*1.1,0)+ROUNDUP(J154/40*4,0)*1.1,0)+K154+L154)</f>
        <v>118</v>
      </c>
    </row>
    <row r="155" spans="1:13">
      <c r="A155" s="130"/>
      <c r="B155" s="130"/>
      <c r="C155" s="106" t="s">
        <v>89</v>
      </c>
      <c r="D155" s="100" t="s">
        <v>247</v>
      </c>
      <c r="E155" s="103" t="s">
        <v>53</v>
      </c>
      <c r="F155" s="101" t="s">
        <v>241</v>
      </c>
      <c r="G155" s="101"/>
      <c r="H155" s="100" t="s">
        <v>99</v>
      </c>
      <c r="I155" s="100" t="s">
        <v>100</v>
      </c>
      <c r="J155" s="100">
        <v>252</v>
      </c>
      <c r="K155" s="100">
        <v>1</v>
      </c>
      <c r="L155" s="100"/>
      <c r="M155" s="100">
        <f t="shared" ref="M155:M158" si="30">SUM(ROUNDUP(ROUNDUP(J155*1.1,0)+ROUNDUP(J155/40*4,0)*1.1,0)+K155+L155)</f>
        <v>308</v>
      </c>
    </row>
    <row r="156" spans="1:13">
      <c r="A156" s="130"/>
      <c r="B156" s="130"/>
      <c r="C156" s="106" t="s">
        <v>89</v>
      </c>
      <c r="D156" s="100" t="s">
        <v>247</v>
      </c>
      <c r="E156" s="103" t="s">
        <v>40</v>
      </c>
      <c r="F156" s="101" t="s">
        <v>242</v>
      </c>
      <c r="G156" s="101"/>
      <c r="H156" s="100" t="s">
        <v>99</v>
      </c>
      <c r="I156" s="100" t="s">
        <v>100</v>
      </c>
      <c r="J156" s="100">
        <v>264</v>
      </c>
      <c r="K156" s="100">
        <v>1</v>
      </c>
      <c r="L156" s="100"/>
      <c r="M156" s="100">
        <f t="shared" si="30"/>
        <v>322</v>
      </c>
    </row>
    <row r="157" spans="1:13">
      <c r="A157" s="130"/>
      <c r="B157" s="130"/>
      <c r="C157" s="106" t="s">
        <v>89</v>
      </c>
      <c r="D157" s="100" t="s">
        <v>247</v>
      </c>
      <c r="E157" s="103" t="s">
        <v>54</v>
      </c>
      <c r="F157" s="101" t="s">
        <v>243</v>
      </c>
      <c r="G157" s="101"/>
      <c r="H157" s="100" t="s">
        <v>99</v>
      </c>
      <c r="I157" s="100" t="s">
        <v>100</v>
      </c>
      <c r="J157" s="100">
        <v>240</v>
      </c>
      <c r="K157" s="100">
        <v>1</v>
      </c>
      <c r="L157" s="100"/>
      <c r="M157" s="100">
        <f t="shared" si="30"/>
        <v>292</v>
      </c>
    </row>
    <row r="158" spans="1:13">
      <c r="A158" s="130"/>
      <c r="B158" s="130"/>
      <c r="C158" s="106" t="s">
        <v>89</v>
      </c>
      <c r="D158" s="100" t="s">
        <v>247</v>
      </c>
      <c r="E158" s="103" t="s">
        <v>55</v>
      </c>
      <c r="F158" s="101" t="s">
        <v>244</v>
      </c>
      <c r="G158" s="101"/>
      <c r="H158" s="100" t="s">
        <v>99</v>
      </c>
      <c r="I158" s="100" t="s">
        <v>100</v>
      </c>
      <c r="J158" s="100">
        <v>168</v>
      </c>
      <c r="K158" s="100">
        <v>1</v>
      </c>
      <c r="L158" s="100"/>
      <c r="M158" s="100">
        <f t="shared" si="30"/>
        <v>205</v>
      </c>
    </row>
    <row r="159" spans="1:13">
      <c r="A159" s="130"/>
      <c r="B159" s="130"/>
      <c r="C159" s="106" t="s">
        <v>89</v>
      </c>
      <c r="D159" s="100" t="s">
        <v>247</v>
      </c>
      <c r="E159" s="103" t="s">
        <v>56</v>
      </c>
      <c r="F159" s="101" t="s">
        <v>245</v>
      </c>
      <c r="G159" s="101"/>
      <c r="H159" s="100" t="s">
        <v>99</v>
      </c>
      <c r="I159" s="100" t="s">
        <v>100</v>
      </c>
      <c r="J159" s="100">
        <v>72</v>
      </c>
      <c r="K159" s="100"/>
      <c r="L159" s="100"/>
      <c r="M159" s="100">
        <f t="shared" ref="M159:M160" si="31">ROUNDUP(ROUNDUP(J159*1.1,0)+ROUNDUP(J159/40*4,0)*1.1,0)</f>
        <v>89</v>
      </c>
    </row>
    <row r="160" spans="1:13">
      <c r="A160" s="131"/>
      <c r="B160" s="131"/>
      <c r="C160" s="106" t="s">
        <v>89</v>
      </c>
      <c r="D160" s="100" t="s">
        <v>247</v>
      </c>
      <c r="E160" s="103" t="s">
        <v>57</v>
      </c>
      <c r="F160" s="101" t="s">
        <v>246</v>
      </c>
      <c r="G160" s="101"/>
      <c r="H160" s="100" t="s">
        <v>99</v>
      </c>
      <c r="I160" s="100" t="s">
        <v>100</v>
      </c>
      <c r="J160" s="100">
        <v>60</v>
      </c>
      <c r="K160" s="100"/>
      <c r="L160" s="100"/>
      <c r="M160" s="100">
        <f t="shared" si="31"/>
        <v>73</v>
      </c>
    </row>
    <row r="161" spans="1:13">
      <c r="J161" s="111">
        <f>SUM(J153:J160)</f>
        <v>1200</v>
      </c>
      <c r="K161" s="111">
        <f>SUM(K154:K158)</f>
        <v>5</v>
      </c>
      <c r="L161" s="111">
        <f>SUM(L154:L158)</f>
        <v>0</v>
      </c>
      <c r="M161" s="111">
        <f>SUM(M153:M160)</f>
        <v>1466</v>
      </c>
    </row>
    <row r="162" spans="1:13">
      <c r="A162" s="110" t="s">
        <v>122</v>
      </c>
      <c r="B162" s="110" t="s">
        <v>77</v>
      </c>
      <c r="C162" s="110" t="s">
        <v>59</v>
      </c>
      <c r="D162" s="109" t="s">
        <v>45</v>
      </c>
      <c r="E162" s="110" t="s">
        <v>46</v>
      </c>
      <c r="F162" s="127" t="s">
        <v>61</v>
      </c>
      <c r="G162" s="128"/>
      <c r="H162" s="109" t="s">
        <v>47</v>
      </c>
      <c r="I162" s="109" t="s">
        <v>48</v>
      </c>
      <c r="J162" s="109" t="s">
        <v>60</v>
      </c>
      <c r="K162" s="109" t="s">
        <v>194</v>
      </c>
      <c r="L162" s="109" t="s">
        <v>195</v>
      </c>
      <c r="M162" s="109" t="s">
        <v>76</v>
      </c>
    </row>
    <row r="163" spans="1:13" ht="14.5" customHeight="1">
      <c r="A163" s="129" t="s">
        <v>250</v>
      </c>
      <c r="B163" s="129" t="s">
        <v>248</v>
      </c>
      <c r="C163" s="106" t="s">
        <v>89</v>
      </c>
      <c r="D163" s="100" t="s">
        <v>90</v>
      </c>
      <c r="E163" s="103" t="s">
        <v>49</v>
      </c>
      <c r="F163" s="101" t="s">
        <v>91</v>
      </c>
      <c r="G163" s="101"/>
      <c r="H163" s="100" t="s">
        <v>99</v>
      </c>
      <c r="I163" s="100" t="s">
        <v>100</v>
      </c>
      <c r="J163" s="100">
        <v>32</v>
      </c>
      <c r="K163" s="100"/>
      <c r="L163" s="100"/>
      <c r="M163" s="100">
        <f>ROUNDUP(ROUNDUP(J163*1.1,0)+ROUNDUP(J163/40*4,0)*1.1,0)</f>
        <v>41</v>
      </c>
    </row>
    <row r="164" spans="1:13">
      <c r="A164" s="130"/>
      <c r="B164" s="130"/>
      <c r="C164" s="106" t="s">
        <v>89</v>
      </c>
      <c r="D164" s="100" t="s">
        <v>90</v>
      </c>
      <c r="E164" s="103" t="s">
        <v>52</v>
      </c>
      <c r="F164" s="101" t="s">
        <v>92</v>
      </c>
      <c r="G164" s="101"/>
      <c r="H164" s="100" t="s">
        <v>99</v>
      </c>
      <c r="I164" s="100" t="s">
        <v>100</v>
      </c>
      <c r="J164" s="100">
        <v>64</v>
      </c>
      <c r="K164" s="100"/>
      <c r="L164" s="100"/>
      <c r="M164" s="100">
        <f>SUM(ROUNDUP(ROUNDUP(J164*1.1,0)+ROUNDUP(J164/40*4,0)*1.1,0)+K164+L164)</f>
        <v>79</v>
      </c>
    </row>
    <row r="165" spans="1:13">
      <c r="A165" s="130"/>
      <c r="B165" s="130"/>
      <c r="C165" s="106" t="s">
        <v>89</v>
      </c>
      <c r="D165" s="100" t="s">
        <v>90</v>
      </c>
      <c r="E165" s="103" t="s">
        <v>53</v>
      </c>
      <c r="F165" s="101" t="s">
        <v>93</v>
      </c>
      <c r="G165" s="101"/>
      <c r="H165" s="100" t="s">
        <v>99</v>
      </c>
      <c r="I165" s="100" t="s">
        <v>100</v>
      </c>
      <c r="J165" s="100">
        <v>168</v>
      </c>
      <c r="K165" s="100"/>
      <c r="L165" s="100"/>
      <c r="M165" s="100">
        <f t="shared" ref="M165:M168" si="32">SUM(ROUNDUP(ROUNDUP(J165*1.1,0)+ROUNDUP(J165/40*4,0)*1.1,0)+K165+L165)</f>
        <v>204</v>
      </c>
    </row>
    <row r="166" spans="1:13">
      <c r="A166" s="130"/>
      <c r="B166" s="130"/>
      <c r="C166" s="106" t="s">
        <v>89</v>
      </c>
      <c r="D166" s="100" t="s">
        <v>90</v>
      </c>
      <c r="E166" s="103" t="s">
        <v>40</v>
      </c>
      <c r="F166" s="101" t="s">
        <v>94</v>
      </c>
      <c r="G166" s="101"/>
      <c r="H166" s="100" t="s">
        <v>99</v>
      </c>
      <c r="I166" s="100" t="s">
        <v>100</v>
      </c>
      <c r="J166" s="100">
        <v>176</v>
      </c>
      <c r="K166" s="100"/>
      <c r="L166" s="100"/>
      <c r="M166" s="100">
        <f t="shared" si="32"/>
        <v>214</v>
      </c>
    </row>
    <row r="167" spans="1:13">
      <c r="A167" s="130"/>
      <c r="B167" s="130"/>
      <c r="C167" s="106" t="s">
        <v>89</v>
      </c>
      <c r="D167" s="100" t="s">
        <v>90</v>
      </c>
      <c r="E167" s="103" t="s">
        <v>54</v>
      </c>
      <c r="F167" s="101" t="s">
        <v>95</v>
      </c>
      <c r="G167" s="101"/>
      <c r="H167" s="100" t="s">
        <v>99</v>
      </c>
      <c r="I167" s="100" t="s">
        <v>100</v>
      </c>
      <c r="J167" s="100">
        <v>160</v>
      </c>
      <c r="K167" s="100"/>
      <c r="L167" s="100"/>
      <c r="M167" s="100">
        <f t="shared" si="32"/>
        <v>194</v>
      </c>
    </row>
    <row r="168" spans="1:13">
      <c r="A168" s="130"/>
      <c r="B168" s="130"/>
      <c r="C168" s="106" t="s">
        <v>89</v>
      </c>
      <c r="D168" s="100" t="s">
        <v>90</v>
      </c>
      <c r="E168" s="103" t="s">
        <v>55</v>
      </c>
      <c r="F168" s="101" t="s">
        <v>96</v>
      </c>
      <c r="G168" s="101"/>
      <c r="H168" s="100" t="s">
        <v>99</v>
      </c>
      <c r="I168" s="100" t="s">
        <v>100</v>
      </c>
      <c r="J168" s="100">
        <v>112</v>
      </c>
      <c r="K168" s="100"/>
      <c r="L168" s="100"/>
      <c r="M168" s="100">
        <f t="shared" si="32"/>
        <v>138</v>
      </c>
    </row>
    <row r="169" spans="1:13">
      <c r="A169" s="130"/>
      <c r="B169" s="130"/>
      <c r="C169" s="106" t="s">
        <v>89</v>
      </c>
      <c r="D169" s="100" t="s">
        <v>90</v>
      </c>
      <c r="E169" s="103" t="s">
        <v>56</v>
      </c>
      <c r="F169" s="101" t="s">
        <v>97</v>
      </c>
      <c r="G169" s="101"/>
      <c r="H169" s="100" t="s">
        <v>99</v>
      </c>
      <c r="I169" s="100" t="s">
        <v>100</v>
      </c>
      <c r="J169" s="100">
        <v>48</v>
      </c>
      <c r="K169" s="100"/>
      <c r="L169" s="100"/>
      <c r="M169" s="100">
        <f t="shared" ref="M169:M170" si="33">ROUNDUP(ROUNDUP(J169*1.1,0)+ROUNDUP(J169/40*4,0)*1.1,0)</f>
        <v>59</v>
      </c>
    </row>
    <row r="170" spans="1:13">
      <c r="A170" s="131"/>
      <c r="B170" s="131"/>
      <c r="C170" s="106" t="s">
        <v>89</v>
      </c>
      <c r="D170" s="100" t="s">
        <v>90</v>
      </c>
      <c r="E170" s="103" t="s">
        <v>57</v>
      </c>
      <c r="F170" s="101" t="s">
        <v>98</v>
      </c>
      <c r="G170" s="101"/>
      <c r="H170" s="100" t="s">
        <v>99</v>
      </c>
      <c r="I170" s="100" t="s">
        <v>100</v>
      </c>
      <c r="J170" s="100">
        <v>40</v>
      </c>
      <c r="K170" s="100"/>
      <c r="L170" s="100"/>
      <c r="M170" s="100">
        <f t="shared" si="33"/>
        <v>49</v>
      </c>
    </row>
    <row r="171" spans="1:13">
      <c r="J171" s="111">
        <f>SUM(J163:J170)</f>
        <v>800</v>
      </c>
      <c r="K171" s="111">
        <f>SUM(K164:K168)</f>
        <v>0</v>
      </c>
      <c r="L171" s="111">
        <f>SUM(L164:L168)</f>
        <v>0</v>
      </c>
      <c r="M171" s="111">
        <f>SUM(M163:M170)</f>
        <v>978</v>
      </c>
    </row>
    <row r="172" spans="1:13">
      <c r="A172" s="110" t="s">
        <v>122</v>
      </c>
      <c r="B172" s="110" t="s">
        <v>77</v>
      </c>
      <c r="C172" s="110" t="s">
        <v>59</v>
      </c>
      <c r="D172" s="109" t="s">
        <v>45</v>
      </c>
      <c r="E172" s="110" t="s">
        <v>46</v>
      </c>
      <c r="F172" s="127" t="s">
        <v>61</v>
      </c>
      <c r="G172" s="128"/>
      <c r="H172" s="109" t="s">
        <v>47</v>
      </c>
      <c r="I172" s="109" t="s">
        <v>48</v>
      </c>
      <c r="J172" s="109" t="s">
        <v>60</v>
      </c>
      <c r="K172" s="109" t="s">
        <v>194</v>
      </c>
      <c r="L172" s="109" t="s">
        <v>195</v>
      </c>
      <c r="M172" s="109" t="s">
        <v>76</v>
      </c>
    </row>
    <row r="173" spans="1:13" ht="14.5" customHeight="1">
      <c r="A173" s="129" t="s">
        <v>251</v>
      </c>
      <c r="B173" s="129" t="s">
        <v>248</v>
      </c>
      <c r="C173" s="106" t="s">
        <v>89</v>
      </c>
      <c r="D173" s="100" t="s">
        <v>102</v>
      </c>
      <c r="E173" s="103" t="s">
        <v>49</v>
      </c>
      <c r="F173" s="101" t="s">
        <v>103</v>
      </c>
      <c r="G173" s="101"/>
      <c r="H173" s="100" t="s">
        <v>99</v>
      </c>
      <c r="I173" s="100" t="s">
        <v>100</v>
      </c>
      <c r="J173" s="100">
        <v>60</v>
      </c>
      <c r="K173" s="100"/>
      <c r="L173" s="100"/>
      <c r="M173" s="100">
        <f>ROUNDUP(ROUNDUP(J173*1.1,0)+ROUNDUP(J173/40*4,0)*1.1,0)</f>
        <v>73</v>
      </c>
    </row>
    <row r="174" spans="1:13">
      <c r="A174" s="130"/>
      <c r="B174" s="130"/>
      <c r="C174" s="106" t="s">
        <v>89</v>
      </c>
      <c r="D174" s="100" t="s">
        <v>102</v>
      </c>
      <c r="E174" s="103" t="s">
        <v>52</v>
      </c>
      <c r="F174" s="101" t="s">
        <v>104</v>
      </c>
      <c r="G174" s="101"/>
      <c r="H174" s="100" t="s">
        <v>99</v>
      </c>
      <c r="I174" s="100" t="s">
        <v>100</v>
      </c>
      <c r="J174" s="100">
        <v>120</v>
      </c>
      <c r="K174" s="100"/>
      <c r="L174" s="100"/>
      <c r="M174" s="100">
        <f>SUM(ROUNDUP(ROUNDUP(J174*1.1,0)+ROUNDUP(J174/40*4,0)*1.1,0)+K174+L174)</f>
        <v>146</v>
      </c>
    </row>
    <row r="175" spans="1:13">
      <c r="A175" s="130"/>
      <c r="B175" s="130"/>
      <c r="C175" s="106" t="s">
        <v>89</v>
      </c>
      <c r="D175" s="100" t="s">
        <v>102</v>
      </c>
      <c r="E175" s="103" t="s">
        <v>53</v>
      </c>
      <c r="F175" s="101" t="s">
        <v>105</v>
      </c>
      <c r="G175" s="101"/>
      <c r="H175" s="100" t="s">
        <v>99</v>
      </c>
      <c r="I175" s="100" t="s">
        <v>100</v>
      </c>
      <c r="J175" s="100">
        <v>315</v>
      </c>
      <c r="K175" s="100"/>
      <c r="L175" s="100"/>
      <c r="M175" s="100">
        <f t="shared" ref="M175:M178" si="34">SUM(ROUNDUP(ROUNDUP(J175*1.1,0)+ROUNDUP(J175/40*4,0)*1.1,0)+K175+L175)</f>
        <v>383</v>
      </c>
    </row>
    <row r="176" spans="1:13">
      <c r="A176" s="130"/>
      <c r="B176" s="130"/>
      <c r="C176" s="106" t="s">
        <v>89</v>
      </c>
      <c r="D176" s="100" t="s">
        <v>102</v>
      </c>
      <c r="E176" s="103" t="s">
        <v>40</v>
      </c>
      <c r="F176" s="101" t="s">
        <v>106</v>
      </c>
      <c r="G176" s="101"/>
      <c r="H176" s="100" t="s">
        <v>99</v>
      </c>
      <c r="I176" s="100" t="s">
        <v>100</v>
      </c>
      <c r="J176" s="100">
        <v>330</v>
      </c>
      <c r="K176" s="100"/>
      <c r="L176" s="100"/>
      <c r="M176" s="100">
        <f t="shared" si="34"/>
        <v>400</v>
      </c>
    </row>
    <row r="177" spans="1:13">
      <c r="A177" s="130"/>
      <c r="B177" s="130"/>
      <c r="C177" s="106" t="s">
        <v>89</v>
      </c>
      <c r="D177" s="100" t="s">
        <v>102</v>
      </c>
      <c r="E177" s="103" t="s">
        <v>54</v>
      </c>
      <c r="F177" s="101" t="s">
        <v>107</v>
      </c>
      <c r="G177" s="101"/>
      <c r="H177" s="100" t="s">
        <v>99</v>
      </c>
      <c r="I177" s="100" t="s">
        <v>100</v>
      </c>
      <c r="J177" s="100">
        <v>300</v>
      </c>
      <c r="K177" s="100"/>
      <c r="L177" s="100"/>
      <c r="M177" s="100">
        <f t="shared" si="34"/>
        <v>363</v>
      </c>
    </row>
    <row r="178" spans="1:13">
      <c r="A178" s="130"/>
      <c r="B178" s="130"/>
      <c r="C178" s="106" t="s">
        <v>89</v>
      </c>
      <c r="D178" s="100" t="s">
        <v>102</v>
      </c>
      <c r="E178" s="103" t="s">
        <v>55</v>
      </c>
      <c r="F178" s="101" t="s">
        <v>108</v>
      </c>
      <c r="G178" s="101"/>
      <c r="H178" s="100" t="s">
        <v>99</v>
      </c>
      <c r="I178" s="100" t="s">
        <v>100</v>
      </c>
      <c r="J178" s="100">
        <v>210</v>
      </c>
      <c r="K178" s="100"/>
      <c r="L178" s="100"/>
      <c r="M178" s="100">
        <f t="shared" si="34"/>
        <v>255</v>
      </c>
    </row>
    <row r="179" spans="1:13">
      <c r="A179" s="130"/>
      <c r="B179" s="130"/>
      <c r="C179" s="106" t="s">
        <v>89</v>
      </c>
      <c r="D179" s="100" t="s">
        <v>102</v>
      </c>
      <c r="E179" s="103" t="s">
        <v>56</v>
      </c>
      <c r="F179" s="101" t="s">
        <v>109</v>
      </c>
      <c r="G179" s="101"/>
      <c r="H179" s="100" t="s">
        <v>99</v>
      </c>
      <c r="I179" s="100" t="s">
        <v>100</v>
      </c>
      <c r="J179" s="100">
        <v>90</v>
      </c>
      <c r="K179" s="100"/>
      <c r="L179" s="100"/>
      <c r="M179" s="100">
        <f t="shared" ref="M179:M180" si="35">ROUNDUP(ROUNDUP(J179*1.1,0)+ROUNDUP(J179/40*4,0)*1.1,0)</f>
        <v>109</v>
      </c>
    </row>
    <row r="180" spans="1:13">
      <c r="A180" s="131"/>
      <c r="B180" s="131"/>
      <c r="C180" s="106" t="s">
        <v>89</v>
      </c>
      <c r="D180" s="100" t="s">
        <v>102</v>
      </c>
      <c r="E180" s="103" t="s">
        <v>57</v>
      </c>
      <c r="F180" s="101" t="s">
        <v>110</v>
      </c>
      <c r="G180" s="101"/>
      <c r="H180" s="100" t="s">
        <v>99</v>
      </c>
      <c r="I180" s="100" t="s">
        <v>100</v>
      </c>
      <c r="J180" s="100">
        <v>75</v>
      </c>
      <c r="K180" s="100"/>
      <c r="L180" s="100"/>
      <c r="M180" s="100">
        <f t="shared" si="35"/>
        <v>92</v>
      </c>
    </row>
    <row r="181" spans="1:13">
      <c r="J181" s="111">
        <f>SUM(J173:J180)</f>
        <v>1500</v>
      </c>
      <c r="K181" s="111">
        <f>SUM(K174:K178)</f>
        <v>0</v>
      </c>
      <c r="L181" s="111">
        <f>SUM(L174:L178)</f>
        <v>0</v>
      </c>
      <c r="M181" s="111">
        <f>SUM(M173:M180)</f>
        <v>1821</v>
      </c>
    </row>
    <row r="182" spans="1:13">
      <c r="A182" s="110" t="s">
        <v>122</v>
      </c>
      <c r="B182" s="110" t="s">
        <v>77</v>
      </c>
      <c r="C182" s="110" t="s">
        <v>59</v>
      </c>
      <c r="D182" s="109" t="s">
        <v>45</v>
      </c>
      <c r="E182" s="110" t="s">
        <v>46</v>
      </c>
      <c r="F182" s="127" t="s">
        <v>61</v>
      </c>
      <c r="G182" s="128"/>
      <c r="H182" s="109" t="s">
        <v>47</v>
      </c>
      <c r="I182" s="109" t="s">
        <v>48</v>
      </c>
      <c r="J182" s="109" t="s">
        <v>60</v>
      </c>
      <c r="K182" s="109" t="s">
        <v>194</v>
      </c>
      <c r="L182" s="109" t="s">
        <v>195</v>
      </c>
      <c r="M182" s="109" t="s">
        <v>76</v>
      </c>
    </row>
    <row r="183" spans="1:13" ht="14.5" customHeight="1">
      <c r="A183" s="129" t="s">
        <v>261</v>
      </c>
      <c r="B183" s="129" t="s">
        <v>248</v>
      </c>
      <c r="C183" s="106" t="s">
        <v>89</v>
      </c>
      <c r="D183" s="100" t="s">
        <v>252</v>
      </c>
      <c r="E183" s="103" t="s">
        <v>49</v>
      </c>
      <c r="F183" s="101" t="s">
        <v>253</v>
      </c>
      <c r="G183" s="101"/>
      <c r="H183" s="100" t="s">
        <v>99</v>
      </c>
      <c r="I183" s="100" t="s">
        <v>100</v>
      </c>
      <c r="J183" s="100">
        <v>48</v>
      </c>
      <c r="K183" s="100"/>
      <c r="L183" s="100"/>
      <c r="M183" s="100">
        <f>ROUNDUP(ROUNDUP(J183*1.1,0)+ROUNDUP(J183/40*4,0)*1.1,0)</f>
        <v>59</v>
      </c>
    </row>
    <row r="184" spans="1:13">
      <c r="A184" s="130"/>
      <c r="B184" s="130"/>
      <c r="C184" s="106" t="s">
        <v>89</v>
      </c>
      <c r="D184" s="100" t="s">
        <v>252</v>
      </c>
      <c r="E184" s="103" t="s">
        <v>52</v>
      </c>
      <c r="F184" s="101" t="s">
        <v>254</v>
      </c>
      <c r="G184" s="101"/>
      <c r="H184" s="100" t="s">
        <v>99</v>
      </c>
      <c r="I184" s="100" t="s">
        <v>100</v>
      </c>
      <c r="J184" s="100">
        <v>96</v>
      </c>
      <c r="K184" s="100">
        <v>1</v>
      </c>
      <c r="L184" s="100"/>
      <c r="M184" s="100">
        <f>SUM(ROUNDUP(ROUNDUP(J184*1.1,0)+ROUNDUP(J184/40*4,0)*1.1,0)+K184+L184)</f>
        <v>118</v>
      </c>
    </row>
    <row r="185" spans="1:13">
      <c r="A185" s="130"/>
      <c r="B185" s="130"/>
      <c r="C185" s="106" t="s">
        <v>89</v>
      </c>
      <c r="D185" s="100" t="s">
        <v>252</v>
      </c>
      <c r="E185" s="103" t="s">
        <v>53</v>
      </c>
      <c r="F185" s="101" t="s">
        <v>255</v>
      </c>
      <c r="G185" s="101"/>
      <c r="H185" s="100" t="s">
        <v>99</v>
      </c>
      <c r="I185" s="100" t="s">
        <v>100</v>
      </c>
      <c r="J185" s="100">
        <v>252</v>
      </c>
      <c r="K185" s="100">
        <v>1</v>
      </c>
      <c r="L185" s="100"/>
      <c r="M185" s="100">
        <f t="shared" ref="M185:M188" si="36">SUM(ROUNDUP(ROUNDUP(J185*1.1,0)+ROUNDUP(J185/40*4,0)*1.1,0)+K185+L185)</f>
        <v>308</v>
      </c>
    </row>
    <row r="186" spans="1:13">
      <c r="A186" s="130"/>
      <c r="B186" s="130"/>
      <c r="C186" s="106" t="s">
        <v>89</v>
      </c>
      <c r="D186" s="100" t="s">
        <v>252</v>
      </c>
      <c r="E186" s="103" t="s">
        <v>40</v>
      </c>
      <c r="F186" s="101" t="s">
        <v>256</v>
      </c>
      <c r="G186" s="101"/>
      <c r="H186" s="100" t="s">
        <v>99</v>
      </c>
      <c r="I186" s="100" t="s">
        <v>100</v>
      </c>
      <c r="J186" s="100">
        <v>264</v>
      </c>
      <c r="K186" s="100">
        <v>1</v>
      </c>
      <c r="L186" s="100"/>
      <c r="M186" s="100">
        <f t="shared" si="36"/>
        <v>322</v>
      </c>
    </row>
    <row r="187" spans="1:13">
      <c r="A187" s="130"/>
      <c r="B187" s="130"/>
      <c r="C187" s="106" t="s">
        <v>89</v>
      </c>
      <c r="D187" s="100" t="s">
        <v>252</v>
      </c>
      <c r="E187" s="103" t="s">
        <v>54</v>
      </c>
      <c r="F187" s="101" t="s">
        <v>257</v>
      </c>
      <c r="G187" s="101"/>
      <c r="H187" s="100" t="s">
        <v>99</v>
      </c>
      <c r="I187" s="100" t="s">
        <v>100</v>
      </c>
      <c r="J187" s="100">
        <v>240</v>
      </c>
      <c r="K187" s="100">
        <v>1</v>
      </c>
      <c r="L187" s="100"/>
      <c r="M187" s="100">
        <f t="shared" si="36"/>
        <v>292</v>
      </c>
    </row>
    <row r="188" spans="1:13">
      <c r="A188" s="130"/>
      <c r="B188" s="130"/>
      <c r="C188" s="106" t="s">
        <v>89</v>
      </c>
      <c r="D188" s="100" t="s">
        <v>252</v>
      </c>
      <c r="E188" s="103" t="s">
        <v>55</v>
      </c>
      <c r="F188" s="101" t="s">
        <v>258</v>
      </c>
      <c r="G188" s="101"/>
      <c r="H188" s="100" t="s">
        <v>99</v>
      </c>
      <c r="I188" s="100" t="s">
        <v>100</v>
      </c>
      <c r="J188" s="100">
        <v>168</v>
      </c>
      <c r="K188" s="100">
        <v>1</v>
      </c>
      <c r="L188" s="100"/>
      <c r="M188" s="100">
        <f t="shared" si="36"/>
        <v>205</v>
      </c>
    </row>
    <row r="189" spans="1:13">
      <c r="A189" s="130"/>
      <c r="B189" s="130"/>
      <c r="C189" s="106" t="s">
        <v>89</v>
      </c>
      <c r="D189" s="100" t="s">
        <v>252</v>
      </c>
      <c r="E189" s="103" t="s">
        <v>56</v>
      </c>
      <c r="F189" s="101" t="s">
        <v>259</v>
      </c>
      <c r="G189" s="101"/>
      <c r="H189" s="100" t="s">
        <v>99</v>
      </c>
      <c r="I189" s="100" t="s">
        <v>100</v>
      </c>
      <c r="J189" s="100">
        <v>72</v>
      </c>
      <c r="K189" s="100"/>
      <c r="L189" s="100"/>
      <c r="M189" s="100">
        <f t="shared" ref="M189:M190" si="37">ROUNDUP(ROUNDUP(J189*1.1,0)+ROUNDUP(J189/40*4,0)*1.1,0)</f>
        <v>89</v>
      </c>
    </row>
    <row r="190" spans="1:13">
      <c r="A190" s="131"/>
      <c r="B190" s="131"/>
      <c r="C190" s="106" t="s">
        <v>89</v>
      </c>
      <c r="D190" s="100" t="s">
        <v>252</v>
      </c>
      <c r="E190" s="103" t="s">
        <v>57</v>
      </c>
      <c r="F190" s="101" t="s">
        <v>260</v>
      </c>
      <c r="G190" s="101"/>
      <c r="H190" s="100" t="s">
        <v>99</v>
      </c>
      <c r="I190" s="100" t="s">
        <v>100</v>
      </c>
      <c r="J190" s="100">
        <v>60</v>
      </c>
      <c r="K190" s="100"/>
      <c r="L190" s="100"/>
      <c r="M190" s="100">
        <f t="shared" si="37"/>
        <v>73</v>
      </c>
    </row>
    <row r="191" spans="1:13">
      <c r="J191" s="111">
        <f>SUM(J183:J190)</f>
        <v>1200</v>
      </c>
      <c r="K191" s="111">
        <f>SUM(K184:K188)</f>
        <v>5</v>
      </c>
      <c r="L191" s="111">
        <f>SUM(L184:L188)</f>
        <v>0</v>
      </c>
      <c r="M191" s="111">
        <f>SUM(M183:M190)</f>
        <v>1466</v>
      </c>
    </row>
    <row r="192" spans="1:13">
      <c r="A192" s="110" t="s">
        <v>122</v>
      </c>
      <c r="B192" s="110" t="s">
        <v>77</v>
      </c>
      <c r="C192" s="110" t="s">
        <v>59</v>
      </c>
      <c r="D192" s="109" t="s">
        <v>45</v>
      </c>
      <c r="E192" s="110" t="s">
        <v>46</v>
      </c>
      <c r="F192" s="127" t="s">
        <v>61</v>
      </c>
      <c r="G192" s="128"/>
      <c r="H192" s="109" t="s">
        <v>47</v>
      </c>
      <c r="I192" s="109" t="s">
        <v>48</v>
      </c>
      <c r="J192" s="109" t="s">
        <v>60</v>
      </c>
      <c r="K192" s="109" t="s">
        <v>194</v>
      </c>
      <c r="L192" s="109" t="s">
        <v>195</v>
      </c>
      <c r="M192" s="109" t="s">
        <v>76</v>
      </c>
    </row>
    <row r="193" spans="1:13" ht="14.5" customHeight="1">
      <c r="A193" s="129" t="s">
        <v>275</v>
      </c>
      <c r="B193" s="129" t="s">
        <v>274</v>
      </c>
      <c r="C193" s="106" t="s">
        <v>262</v>
      </c>
      <c r="D193" s="100" t="s">
        <v>263</v>
      </c>
      <c r="E193" s="103" t="s">
        <v>49</v>
      </c>
      <c r="F193" s="101" t="s">
        <v>264</v>
      </c>
      <c r="G193" s="101"/>
      <c r="H193" s="100" t="s">
        <v>272</v>
      </c>
      <c r="I193" s="100" t="s">
        <v>273</v>
      </c>
      <c r="J193" s="100">
        <v>48</v>
      </c>
      <c r="K193" s="100"/>
      <c r="L193" s="100"/>
      <c r="M193" s="100">
        <f>ROUNDUP(ROUNDUP(J193*1.1,0)+ROUNDUP(J193/40*4,0)*1.1,0)</f>
        <v>59</v>
      </c>
    </row>
    <row r="194" spans="1:13">
      <c r="A194" s="130"/>
      <c r="B194" s="130"/>
      <c r="C194" s="106" t="s">
        <v>262</v>
      </c>
      <c r="D194" s="100" t="s">
        <v>263</v>
      </c>
      <c r="E194" s="103" t="s">
        <v>52</v>
      </c>
      <c r="F194" s="101" t="s">
        <v>265</v>
      </c>
      <c r="G194" s="101"/>
      <c r="H194" s="100" t="s">
        <v>272</v>
      </c>
      <c r="I194" s="100" t="s">
        <v>273</v>
      </c>
      <c r="J194" s="100">
        <v>80</v>
      </c>
      <c r="K194" s="100">
        <v>1</v>
      </c>
      <c r="L194" s="100"/>
      <c r="M194" s="100">
        <f>SUM(ROUNDUP(ROUNDUP(J194*1.1,0)+ROUNDUP(J194/40*4,0)*1.1,0)+K194+L194)</f>
        <v>98</v>
      </c>
    </row>
    <row r="195" spans="1:13">
      <c r="A195" s="130"/>
      <c r="B195" s="130"/>
      <c r="C195" s="106" t="s">
        <v>262</v>
      </c>
      <c r="D195" s="100" t="s">
        <v>263</v>
      </c>
      <c r="E195" s="103" t="s">
        <v>53</v>
      </c>
      <c r="F195" s="101" t="s">
        <v>266</v>
      </c>
      <c r="G195" s="101"/>
      <c r="H195" s="100" t="s">
        <v>272</v>
      </c>
      <c r="I195" s="100" t="s">
        <v>273</v>
      </c>
      <c r="J195" s="100">
        <v>144</v>
      </c>
      <c r="K195" s="100">
        <v>1</v>
      </c>
      <c r="L195" s="100"/>
      <c r="M195" s="100">
        <f t="shared" ref="M195:M198" si="38">SUM(ROUNDUP(ROUNDUP(J195*1.1,0)+ROUNDUP(J195/40*4,0)*1.1,0)+K195+L195)</f>
        <v>177</v>
      </c>
    </row>
    <row r="196" spans="1:13">
      <c r="A196" s="130"/>
      <c r="B196" s="130"/>
      <c r="C196" s="106" t="s">
        <v>262</v>
      </c>
      <c r="D196" s="100" t="s">
        <v>263</v>
      </c>
      <c r="E196" s="103" t="s">
        <v>40</v>
      </c>
      <c r="F196" s="101" t="s">
        <v>267</v>
      </c>
      <c r="G196" s="101"/>
      <c r="H196" s="100" t="s">
        <v>272</v>
      </c>
      <c r="I196" s="100" t="s">
        <v>273</v>
      </c>
      <c r="J196" s="100">
        <v>184</v>
      </c>
      <c r="K196" s="100">
        <v>1</v>
      </c>
      <c r="L196" s="100"/>
      <c r="M196" s="100">
        <f t="shared" si="38"/>
        <v>225</v>
      </c>
    </row>
    <row r="197" spans="1:13">
      <c r="A197" s="130"/>
      <c r="B197" s="130"/>
      <c r="C197" s="106" t="s">
        <v>262</v>
      </c>
      <c r="D197" s="100" t="s">
        <v>263</v>
      </c>
      <c r="E197" s="103" t="s">
        <v>54</v>
      </c>
      <c r="F197" s="101" t="s">
        <v>268</v>
      </c>
      <c r="G197" s="101"/>
      <c r="H197" s="100" t="s">
        <v>272</v>
      </c>
      <c r="I197" s="100" t="s">
        <v>273</v>
      </c>
      <c r="J197" s="100">
        <v>176</v>
      </c>
      <c r="K197" s="100">
        <v>1</v>
      </c>
      <c r="L197" s="100"/>
      <c r="M197" s="100">
        <f t="shared" si="38"/>
        <v>215</v>
      </c>
    </row>
    <row r="198" spans="1:13">
      <c r="A198" s="130"/>
      <c r="B198" s="130"/>
      <c r="C198" s="106" t="s">
        <v>262</v>
      </c>
      <c r="D198" s="100" t="s">
        <v>263</v>
      </c>
      <c r="E198" s="103" t="s">
        <v>55</v>
      </c>
      <c r="F198" s="101" t="s">
        <v>269</v>
      </c>
      <c r="G198" s="101"/>
      <c r="H198" s="100" t="s">
        <v>272</v>
      </c>
      <c r="I198" s="100" t="s">
        <v>273</v>
      </c>
      <c r="J198" s="100">
        <v>96</v>
      </c>
      <c r="K198" s="100">
        <v>1</v>
      </c>
      <c r="L198" s="100"/>
      <c r="M198" s="100">
        <f t="shared" si="38"/>
        <v>118</v>
      </c>
    </row>
    <row r="199" spans="1:13">
      <c r="A199" s="130"/>
      <c r="B199" s="130"/>
      <c r="C199" s="106" t="s">
        <v>262</v>
      </c>
      <c r="D199" s="100" t="s">
        <v>263</v>
      </c>
      <c r="E199" s="103" t="s">
        <v>56</v>
      </c>
      <c r="F199" s="101" t="s">
        <v>270</v>
      </c>
      <c r="G199" s="101"/>
      <c r="H199" s="100" t="s">
        <v>272</v>
      </c>
      <c r="I199" s="100" t="s">
        <v>273</v>
      </c>
      <c r="J199" s="100">
        <v>48</v>
      </c>
      <c r="K199" s="100"/>
      <c r="L199" s="100"/>
      <c r="M199" s="100">
        <f t="shared" ref="M199:M200" si="39">ROUNDUP(ROUNDUP(J199*1.1,0)+ROUNDUP(J199/40*4,0)*1.1,0)</f>
        <v>59</v>
      </c>
    </row>
    <row r="200" spans="1:13">
      <c r="A200" s="131"/>
      <c r="B200" s="131"/>
      <c r="C200" s="106" t="s">
        <v>262</v>
      </c>
      <c r="D200" s="100" t="s">
        <v>263</v>
      </c>
      <c r="E200" s="103" t="s">
        <v>57</v>
      </c>
      <c r="F200" s="101" t="s">
        <v>271</v>
      </c>
      <c r="G200" s="101"/>
      <c r="H200" s="100" t="s">
        <v>272</v>
      </c>
      <c r="I200" s="100" t="s">
        <v>273</v>
      </c>
      <c r="J200" s="100">
        <v>24</v>
      </c>
      <c r="K200" s="100"/>
      <c r="L200" s="100"/>
      <c r="M200" s="100">
        <f t="shared" si="39"/>
        <v>31</v>
      </c>
    </row>
    <row r="201" spans="1:13">
      <c r="J201" s="111">
        <f>SUM(J193:J200)</f>
        <v>800</v>
      </c>
      <c r="K201" s="111">
        <f>SUM(K194:K198)</f>
        <v>5</v>
      </c>
      <c r="L201" s="111">
        <f>SUM(L194:L198)</f>
        <v>0</v>
      </c>
      <c r="M201" s="111">
        <f>SUM(M193:M200)</f>
        <v>982</v>
      </c>
    </row>
    <row r="202" spans="1:13">
      <c r="A202" s="110" t="s">
        <v>122</v>
      </c>
      <c r="B202" s="110" t="s">
        <v>77</v>
      </c>
      <c r="C202" s="110" t="s">
        <v>59</v>
      </c>
      <c r="D202" s="109" t="s">
        <v>45</v>
      </c>
      <c r="E202" s="110" t="s">
        <v>46</v>
      </c>
      <c r="F202" s="127" t="s">
        <v>61</v>
      </c>
      <c r="G202" s="128"/>
      <c r="H202" s="109" t="s">
        <v>47</v>
      </c>
      <c r="I202" s="109" t="s">
        <v>48</v>
      </c>
      <c r="J202" s="109" t="s">
        <v>60</v>
      </c>
      <c r="K202" s="109" t="s">
        <v>194</v>
      </c>
      <c r="L202" s="109" t="s">
        <v>195</v>
      </c>
      <c r="M202" s="109" t="s">
        <v>76</v>
      </c>
    </row>
    <row r="203" spans="1:13" ht="14.5" customHeight="1">
      <c r="A203" s="129" t="s">
        <v>285</v>
      </c>
      <c r="B203" s="129" t="s">
        <v>274</v>
      </c>
      <c r="C203" s="106" t="s">
        <v>262</v>
      </c>
      <c r="D203" s="100" t="s">
        <v>284</v>
      </c>
      <c r="E203" s="103" t="s">
        <v>49</v>
      </c>
      <c r="F203" s="101" t="s">
        <v>276</v>
      </c>
      <c r="G203" s="101"/>
      <c r="H203" s="100" t="s">
        <v>272</v>
      </c>
      <c r="I203" s="100" t="s">
        <v>273</v>
      </c>
      <c r="J203" s="100">
        <v>72</v>
      </c>
      <c r="K203" s="100"/>
      <c r="L203" s="100"/>
      <c r="M203" s="100">
        <f>ROUNDUP(ROUNDUP(J203*1.1,0)+ROUNDUP(J203/40*4,0)*1.1,0)</f>
        <v>89</v>
      </c>
    </row>
    <row r="204" spans="1:13">
      <c r="A204" s="130"/>
      <c r="B204" s="130"/>
      <c r="C204" s="106" t="s">
        <v>262</v>
      </c>
      <c r="D204" s="100" t="s">
        <v>284</v>
      </c>
      <c r="E204" s="103" t="s">
        <v>52</v>
      </c>
      <c r="F204" s="101" t="s">
        <v>277</v>
      </c>
      <c r="G204" s="101"/>
      <c r="H204" s="100" t="s">
        <v>272</v>
      </c>
      <c r="I204" s="100" t="s">
        <v>273</v>
      </c>
      <c r="J204" s="100">
        <v>120</v>
      </c>
      <c r="K204" s="100">
        <v>1</v>
      </c>
      <c r="L204" s="100"/>
      <c r="M204" s="100">
        <f>SUM(ROUNDUP(ROUNDUP(J204*1.1,0)+ROUNDUP(J204/40*4,0)*1.1,0)+K204+L204)</f>
        <v>147</v>
      </c>
    </row>
    <row r="205" spans="1:13">
      <c r="A205" s="130"/>
      <c r="B205" s="130"/>
      <c r="C205" s="106" t="s">
        <v>262</v>
      </c>
      <c r="D205" s="100" t="s">
        <v>284</v>
      </c>
      <c r="E205" s="103" t="s">
        <v>53</v>
      </c>
      <c r="F205" s="101" t="s">
        <v>278</v>
      </c>
      <c r="G205" s="101"/>
      <c r="H205" s="100" t="s">
        <v>272</v>
      </c>
      <c r="I205" s="100" t="s">
        <v>273</v>
      </c>
      <c r="J205" s="100">
        <v>216</v>
      </c>
      <c r="K205" s="100">
        <v>1</v>
      </c>
      <c r="L205" s="100"/>
      <c r="M205" s="100">
        <f t="shared" ref="M205:M208" si="40">SUM(ROUNDUP(ROUNDUP(J205*1.1,0)+ROUNDUP(J205/40*4,0)*1.1,0)+K205+L205)</f>
        <v>264</v>
      </c>
    </row>
    <row r="206" spans="1:13">
      <c r="A206" s="130"/>
      <c r="B206" s="130"/>
      <c r="C206" s="106" t="s">
        <v>262</v>
      </c>
      <c r="D206" s="100" t="s">
        <v>284</v>
      </c>
      <c r="E206" s="103" t="s">
        <v>40</v>
      </c>
      <c r="F206" s="101" t="s">
        <v>279</v>
      </c>
      <c r="G206" s="101"/>
      <c r="H206" s="100" t="s">
        <v>272</v>
      </c>
      <c r="I206" s="100" t="s">
        <v>273</v>
      </c>
      <c r="J206" s="100">
        <v>276</v>
      </c>
      <c r="K206" s="100">
        <v>1</v>
      </c>
      <c r="L206" s="100"/>
      <c r="M206" s="100">
        <f t="shared" si="40"/>
        <v>336</v>
      </c>
    </row>
    <row r="207" spans="1:13">
      <c r="A207" s="130"/>
      <c r="B207" s="130"/>
      <c r="C207" s="106" t="s">
        <v>262</v>
      </c>
      <c r="D207" s="100" t="s">
        <v>284</v>
      </c>
      <c r="E207" s="103" t="s">
        <v>54</v>
      </c>
      <c r="F207" s="101" t="s">
        <v>280</v>
      </c>
      <c r="G207" s="101"/>
      <c r="H207" s="100" t="s">
        <v>272</v>
      </c>
      <c r="I207" s="100" t="s">
        <v>273</v>
      </c>
      <c r="J207" s="100">
        <v>264</v>
      </c>
      <c r="K207" s="100">
        <v>1</v>
      </c>
      <c r="L207" s="100"/>
      <c r="M207" s="100">
        <f t="shared" si="40"/>
        <v>322</v>
      </c>
    </row>
    <row r="208" spans="1:13">
      <c r="A208" s="130"/>
      <c r="B208" s="130"/>
      <c r="C208" s="106" t="s">
        <v>262</v>
      </c>
      <c r="D208" s="100" t="s">
        <v>284</v>
      </c>
      <c r="E208" s="103" t="s">
        <v>55</v>
      </c>
      <c r="F208" s="101" t="s">
        <v>281</v>
      </c>
      <c r="G208" s="101"/>
      <c r="H208" s="100" t="s">
        <v>272</v>
      </c>
      <c r="I208" s="100" t="s">
        <v>273</v>
      </c>
      <c r="J208" s="100">
        <v>144</v>
      </c>
      <c r="K208" s="100">
        <v>1</v>
      </c>
      <c r="L208" s="100"/>
      <c r="M208" s="100">
        <f t="shared" si="40"/>
        <v>177</v>
      </c>
    </row>
    <row r="209" spans="1:13">
      <c r="A209" s="130"/>
      <c r="B209" s="130"/>
      <c r="C209" s="106" t="s">
        <v>262</v>
      </c>
      <c r="D209" s="100" t="s">
        <v>284</v>
      </c>
      <c r="E209" s="103" t="s">
        <v>56</v>
      </c>
      <c r="F209" s="101" t="s">
        <v>282</v>
      </c>
      <c r="G209" s="101"/>
      <c r="H209" s="100" t="s">
        <v>272</v>
      </c>
      <c r="I209" s="100" t="s">
        <v>273</v>
      </c>
      <c r="J209" s="100">
        <v>72</v>
      </c>
      <c r="K209" s="100"/>
      <c r="L209" s="100"/>
      <c r="M209" s="100">
        <f t="shared" ref="M209:M210" si="41">ROUNDUP(ROUNDUP(J209*1.1,0)+ROUNDUP(J209/40*4,0)*1.1,0)</f>
        <v>89</v>
      </c>
    </row>
    <row r="210" spans="1:13">
      <c r="A210" s="131"/>
      <c r="B210" s="131"/>
      <c r="C210" s="106" t="s">
        <v>262</v>
      </c>
      <c r="D210" s="100" t="s">
        <v>284</v>
      </c>
      <c r="E210" s="103" t="s">
        <v>57</v>
      </c>
      <c r="F210" s="101" t="s">
        <v>283</v>
      </c>
      <c r="G210" s="101"/>
      <c r="H210" s="100" t="s">
        <v>272</v>
      </c>
      <c r="I210" s="100" t="s">
        <v>273</v>
      </c>
      <c r="J210" s="100">
        <v>36</v>
      </c>
      <c r="K210" s="100"/>
      <c r="L210" s="100"/>
      <c r="M210" s="100">
        <f t="shared" si="41"/>
        <v>45</v>
      </c>
    </row>
    <row r="211" spans="1:13">
      <c r="J211" s="111">
        <f>SUM(J203:J210)</f>
        <v>1200</v>
      </c>
      <c r="K211" s="111">
        <f>SUM(K204:K208)</f>
        <v>5</v>
      </c>
      <c r="L211" s="111">
        <f>SUM(L204:L208)</f>
        <v>0</v>
      </c>
      <c r="M211" s="111">
        <f>SUM(M203:M210)</f>
        <v>1469</v>
      </c>
    </row>
    <row r="212" spans="1:13">
      <c r="A212" s="110" t="s">
        <v>122</v>
      </c>
      <c r="B212" s="110" t="s">
        <v>77</v>
      </c>
      <c r="C212" s="110" t="s">
        <v>59</v>
      </c>
      <c r="D212" s="109" t="s">
        <v>45</v>
      </c>
      <c r="E212" s="110" t="s">
        <v>46</v>
      </c>
      <c r="F212" s="127" t="s">
        <v>61</v>
      </c>
      <c r="G212" s="128"/>
      <c r="H212" s="109" t="s">
        <v>47</v>
      </c>
      <c r="I212" s="109" t="s">
        <v>48</v>
      </c>
      <c r="J212" s="109" t="s">
        <v>60</v>
      </c>
      <c r="K212" s="109" t="s">
        <v>194</v>
      </c>
      <c r="L212" s="109" t="s">
        <v>195</v>
      </c>
      <c r="M212" s="109" t="s">
        <v>76</v>
      </c>
    </row>
    <row r="213" spans="1:13" ht="14.5" customHeight="1">
      <c r="A213" s="129" t="s">
        <v>299</v>
      </c>
      <c r="B213" s="129" t="s">
        <v>298</v>
      </c>
      <c r="C213" s="106" t="s">
        <v>286</v>
      </c>
      <c r="D213" s="100" t="s">
        <v>287</v>
      </c>
      <c r="E213" s="103" t="s">
        <v>49</v>
      </c>
      <c r="F213" s="101" t="s">
        <v>288</v>
      </c>
      <c r="G213" s="101"/>
      <c r="H213" s="100" t="s">
        <v>296</v>
      </c>
      <c r="I213" s="100" t="s">
        <v>297</v>
      </c>
      <c r="J213" s="100">
        <v>20</v>
      </c>
      <c r="K213" s="100"/>
      <c r="L213" s="100"/>
      <c r="M213" s="100">
        <f>ROUNDUP(ROUNDUP(J213*1.1,0)+ROUNDUP(J213/40*4,0)*1.1,0)</f>
        <v>25</v>
      </c>
    </row>
    <row r="214" spans="1:13">
      <c r="A214" s="130"/>
      <c r="B214" s="130"/>
      <c r="C214" s="106" t="s">
        <v>286</v>
      </c>
      <c r="D214" s="100" t="s">
        <v>287</v>
      </c>
      <c r="E214" s="103" t="s">
        <v>52</v>
      </c>
      <c r="F214" s="101" t="s">
        <v>289</v>
      </c>
      <c r="G214" s="101"/>
      <c r="H214" s="100" t="s">
        <v>296</v>
      </c>
      <c r="I214" s="100" t="s">
        <v>297</v>
      </c>
      <c r="J214" s="100">
        <v>80</v>
      </c>
      <c r="K214" s="100">
        <v>1</v>
      </c>
      <c r="L214" s="100"/>
      <c r="M214" s="100">
        <f>SUM(ROUNDUP(ROUNDUP(J214*1.1,0)+ROUNDUP(J214/40*4,0)*1.1,0)+K214+L214)</f>
        <v>98</v>
      </c>
    </row>
    <row r="215" spans="1:13">
      <c r="A215" s="130"/>
      <c r="B215" s="130"/>
      <c r="C215" s="106" t="s">
        <v>286</v>
      </c>
      <c r="D215" s="100" t="s">
        <v>287</v>
      </c>
      <c r="E215" s="103" t="s">
        <v>53</v>
      </c>
      <c r="F215" s="101" t="s">
        <v>290</v>
      </c>
      <c r="G215" s="101"/>
      <c r="H215" s="100" t="s">
        <v>296</v>
      </c>
      <c r="I215" s="100" t="s">
        <v>297</v>
      </c>
      <c r="J215" s="100">
        <v>210</v>
      </c>
      <c r="K215" s="100">
        <v>1</v>
      </c>
      <c r="L215" s="100"/>
      <c r="M215" s="100">
        <f t="shared" ref="M215:M218" si="42">SUM(ROUNDUP(ROUNDUP(J215*1.1,0)+ROUNDUP(J215/40*4,0)*1.1,0)+K215+L215)</f>
        <v>256</v>
      </c>
    </row>
    <row r="216" spans="1:13">
      <c r="A216" s="130"/>
      <c r="B216" s="130"/>
      <c r="C216" s="106" t="s">
        <v>286</v>
      </c>
      <c r="D216" s="100" t="s">
        <v>287</v>
      </c>
      <c r="E216" s="103" t="s">
        <v>40</v>
      </c>
      <c r="F216" s="101" t="s">
        <v>291</v>
      </c>
      <c r="G216" s="101"/>
      <c r="H216" s="100" t="s">
        <v>296</v>
      </c>
      <c r="I216" s="100" t="s">
        <v>297</v>
      </c>
      <c r="J216" s="100">
        <v>280</v>
      </c>
      <c r="K216" s="100">
        <v>1</v>
      </c>
      <c r="L216" s="100"/>
      <c r="M216" s="100">
        <f t="shared" si="42"/>
        <v>340</v>
      </c>
    </row>
    <row r="217" spans="1:13">
      <c r="A217" s="130"/>
      <c r="B217" s="130"/>
      <c r="C217" s="106" t="s">
        <v>286</v>
      </c>
      <c r="D217" s="100" t="s">
        <v>287</v>
      </c>
      <c r="E217" s="103" t="s">
        <v>54</v>
      </c>
      <c r="F217" s="101" t="s">
        <v>292</v>
      </c>
      <c r="G217" s="101"/>
      <c r="H217" s="100" t="s">
        <v>296</v>
      </c>
      <c r="I217" s="100" t="s">
        <v>297</v>
      </c>
      <c r="J217" s="100">
        <v>200</v>
      </c>
      <c r="K217" s="100">
        <v>1</v>
      </c>
      <c r="L217" s="100"/>
      <c r="M217" s="100">
        <f t="shared" si="42"/>
        <v>243</v>
      </c>
    </row>
    <row r="218" spans="1:13">
      <c r="A218" s="130"/>
      <c r="B218" s="130"/>
      <c r="C218" s="106" t="s">
        <v>286</v>
      </c>
      <c r="D218" s="100" t="s">
        <v>287</v>
      </c>
      <c r="E218" s="103" t="s">
        <v>55</v>
      </c>
      <c r="F218" s="101" t="s">
        <v>293</v>
      </c>
      <c r="G218" s="101"/>
      <c r="H218" s="100" t="s">
        <v>296</v>
      </c>
      <c r="I218" s="100" t="s">
        <v>297</v>
      </c>
      <c r="J218" s="100">
        <v>120</v>
      </c>
      <c r="K218" s="100">
        <v>1</v>
      </c>
      <c r="L218" s="100"/>
      <c r="M218" s="100">
        <f t="shared" si="42"/>
        <v>147</v>
      </c>
    </row>
    <row r="219" spans="1:13">
      <c r="A219" s="130"/>
      <c r="B219" s="130"/>
      <c r="C219" s="106" t="s">
        <v>286</v>
      </c>
      <c r="D219" s="100" t="s">
        <v>287</v>
      </c>
      <c r="E219" s="103" t="s">
        <v>56</v>
      </c>
      <c r="F219" s="101" t="s">
        <v>294</v>
      </c>
      <c r="G219" s="101"/>
      <c r="H219" s="100" t="s">
        <v>296</v>
      </c>
      <c r="I219" s="100" t="s">
        <v>297</v>
      </c>
      <c r="J219" s="100">
        <v>70</v>
      </c>
      <c r="K219" s="100"/>
      <c r="L219" s="100"/>
      <c r="M219" s="100">
        <f t="shared" ref="M219:M220" si="43">ROUNDUP(ROUNDUP(J219*1.1,0)+ROUNDUP(J219/40*4,0)*1.1,0)</f>
        <v>85</v>
      </c>
    </row>
    <row r="220" spans="1:13">
      <c r="A220" s="131"/>
      <c r="B220" s="131"/>
      <c r="C220" s="106" t="s">
        <v>286</v>
      </c>
      <c r="D220" s="100" t="s">
        <v>287</v>
      </c>
      <c r="E220" s="103" t="s">
        <v>57</v>
      </c>
      <c r="F220" s="101" t="s">
        <v>295</v>
      </c>
      <c r="G220" s="101"/>
      <c r="H220" s="100" t="s">
        <v>296</v>
      </c>
      <c r="I220" s="100" t="s">
        <v>297</v>
      </c>
      <c r="J220" s="100">
        <v>20</v>
      </c>
      <c r="K220" s="100"/>
      <c r="L220" s="100"/>
      <c r="M220" s="100">
        <f t="shared" si="43"/>
        <v>25</v>
      </c>
    </row>
    <row r="221" spans="1:13">
      <c r="J221" s="111">
        <f>SUM(J213:J220)</f>
        <v>1000</v>
      </c>
      <c r="K221" s="111">
        <f>SUM(K214:K218)</f>
        <v>5</v>
      </c>
      <c r="L221" s="111">
        <f>SUM(L214:L218)</f>
        <v>0</v>
      </c>
      <c r="M221" s="111">
        <f>SUM(M213:M220)</f>
        <v>1219</v>
      </c>
    </row>
    <row r="222" spans="1:13">
      <c r="A222" s="110" t="s">
        <v>122</v>
      </c>
      <c r="B222" s="110" t="s">
        <v>77</v>
      </c>
      <c r="C222" s="110" t="s">
        <v>59</v>
      </c>
      <c r="D222" s="109" t="s">
        <v>45</v>
      </c>
      <c r="E222" s="110" t="s">
        <v>46</v>
      </c>
      <c r="F222" s="127" t="s">
        <v>61</v>
      </c>
      <c r="G222" s="128"/>
      <c r="H222" s="109" t="s">
        <v>47</v>
      </c>
      <c r="I222" s="109" t="s">
        <v>48</v>
      </c>
      <c r="J222" s="109" t="s">
        <v>60</v>
      </c>
      <c r="K222" s="109" t="s">
        <v>194</v>
      </c>
      <c r="L222" s="109" t="s">
        <v>195</v>
      </c>
      <c r="M222" s="109" t="s">
        <v>76</v>
      </c>
    </row>
    <row r="223" spans="1:13" ht="14.5" customHeight="1">
      <c r="A223" s="129" t="s">
        <v>309</v>
      </c>
      <c r="B223" s="129" t="s">
        <v>310</v>
      </c>
      <c r="C223" s="106" t="s">
        <v>286</v>
      </c>
      <c r="D223" s="100" t="s">
        <v>300</v>
      </c>
      <c r="E223" s="103" t="s">
        <v>49</v>
      </c>
      <c r="F223" s="101" t="s">
        <v>301</v>
      </c>
      <c r="G223" s="101"/>
      <c r="H223" s="100" t="s">
        <v>296</v>
      </c>
      <c r="I223" s="100" t="s">
        <v>297</v>
      </c>
      <c r="J223" s="100">
        <v>16</v>
      </c>
      <c r="K223" s="100"/>
      <c r="L223" s="100"/>
      <c r="M223" s="100">
        <f>ROUNDUP(ROUNDUP(J223*1.1,0)+ROUNDUP(J223/40*4,0)*1.1,0)</f>
        <v>21</v>
      </c>
    </row>
    <row r="224" spans="1:13">
      <c r="A224" s="130"/>
      <c r="B224" s="130"/>
      <c r="C224" s="106" t="s">
        <v>286</v>
      </c>
      <c r="D224" s="100" t="s">
        <v>300</v>
      </c>
      <c r="E224" s="103" t="s">
        <v>52</v>
      </c>
      <c r="F224" s="101" t="s">
        <v>302</v>
      </c>
      <c r="G224" s="101"/>
      <c r="H224" s="100" t="s">
        <v>296</v>
      </c>
      <c r="I224" s="100" t="s">
        <v>297</v>
      </c>
      <c r="J224" s="100">
        <v>64</v>
      </c>
      <c r="K224" s="100">
        <v>1</v>
      </c>
      <c r="L224" s="100"/>
      <c r="M224" s="100">
        <f>SUM(ROUNDUP(ROUNDUP(J224*1.1,0)+ROUNDUP(J224/40*4,0)*1.1,0)+K224+L224)</f>
        <v>80</v>
      </c>
    </row>
    <row r="225" spans="1:13">
      <c r="A225" s="130"/>
      <c r="B225" s="130"/>
      <c r="C225" s="106" t="s">
        <v>286</v>
      </c>
      <c r="D225" s="100" t="s">
        <v>300</v>
      </c>
      <c r="E225" s="103" t="s">
        <v>53</v>
      </c>
      <c r="F225" s="101" t="s">
        <v>303</v>
      </c>
      <c r="G225" s="101"/>
      <c r="H225" s="100" t="s">
        <v>296</v>
      </c>
      <c r="I225" s="100" t="s">
        <v>297</v>
      </c>
      <c r="J225" s="100">
        <v>168</v>
      </c>
      <c r="K225" s="100">
        <v>1</v>
      </c>
      <c r="L225" s="100"/>
      <c r="M225" s="100">
        <f t="shared" ref="M225:M228" si="44">SUM(ROUNDUP(ROUNDUP(J225*1.1,0)+ROUNDUP(J225/40*4,0)*1.1,0)+K225+L225)</f>
        <v>205</v>
      </c>
    </row>
    <row r="226" spans="1:13">
      <c r="A226" s="130"/>
      <c r="B226" s="130"/>
      <c r="C226" s="106" t="s">
        <v>286</v>
      </c>
      <c r="D226" s="100" t="s">
        <v>300</v>
      </c>
      <c r="E226" s="103" t="s">
        <v>40</v>
      </c>
      <c r="F226" s="101" t="s">
        <v>304</v>
      </c>
      <c r="G226" s="101"/>
      <c r="H226" s="100" t="s">
        <v>296</v>
      </c>
      <c r="I226" s="100" t="s">
        <v>297</v>
      </c>
      <c r="J226" s="100">
        <v>224</v>
      </c>
      <c r="K226" s="100">
        <v>1</v>
      </c>
      <c r="L226" s="100"/>
      <c r="M226" s="100">
        <f t="shared" si="44"/>
        <v>274</v>
      </c>
    </row>
    <row r="227" spans="1:13">
      <c r="A227" s="130"/>
      <c r="B227" s="130"/>
      <c r="C227" s="106" t="s">
        <v>286</v>
      </c>
      <c r="D227" s="100" t="s">
        <v>300</v>
      </c>
      <c r="E227" s="103" t="s">
        <v>54</v>
      </c>
      <c r="F227" s="101" t="s">
        <v>305</v>
      </c>
      <c r="G227" s="101"/>
      <c r="H227" s="100" t="s">
        <v>296</v>
      </c>
      <c r="I227" s="100" t="s">
        <v>297</v>
      </c>
      <c r="J227" s="100">
        <v>160</v>
      </c>
      <c r="K227" s="100">
        <v>1</v>
      </c>
      <c r="L227" s="100"/>
      <c r="M227" s="100">
        <f t="shared" si="44"/>
        <v>195</v>
      </c>
    </row>
    <row r="228" spans="1:13">
      <c r="A228" s="130"/>
      <c r="B228" s="130"/>
      <c r="C228" s="106" t="s">
        <v>286</v>
      </c>
      <c r="D228" s="100" t="s">
        <v>300</v>
      </c>
      <c r="E228" s="103" t="s">
        <v>55</v>
      </c>
      <c r="F228" s="101" t="s">
        <v>306</v>
      </c>
      <c r="G228" s="101"/>
      <c r="H228" s="100" t="s">
        <v>296</v>
      </c>
      <c r="I228" s="100" t="s">
        <v>297</v>
      </c>
      <c r="J228" s="100">
        <v>96</v>
      </c>
      <c r="K228" s="100">
        <v>1</v>
      </c>
      <c r="L228" s="100"/>
      <c r="M228" s="100">
        <f t="shared" si="44"/>
        <v>118</v>
      </c>
    </row>
    <row r="229" spans="1:13">
      <c r="A229" s="130"/>
      <c r="B229" s="130"/>
      <c r="C229" s="106" t="s">
        <v>286</v>
      </c>
      <c r="D229" s="100" t="s">
        <v>300</v>
      </c>
      <c r="E229" s="103" t="s">
        <v>56</v>
      </c>
      <c r="F229" s="101" t="s">
        <v>307</v>
      </c>
      <c r="G229" s="101"/>
      <c r="H229" s="100" t="s">
        <v>296</v>
      </c>
      <c r="I229" s="100" t="s">
        <v>297</v>
      </c>
      <c r="J229" s="100">
        <v>56</v>
      </c>
      <c r="K229" s="100"/>
      <c r="L229" s="100"/>
      <c r="M229" s="100">
        <f t="shared" ref="M229:M230" si="45">ROUNDUP(ROUNDUP(J229*1.1,0)+ROUNDUP(J229/40*4,0)*1.1,0)</f>
        <v>69</v>
      </c>
    </row>
    <row r="230" spans="1:13">
      <c r="A230" s="131"/>
      <c r="B230" s="131"/>
      <c r="C230" s="106" t="s">
        <v>286</v>
      </c>
      <c r="D230" s="100" t="s">
        <v>300</v>
      </c>
      <c r="E230" s="103" t="s">
        <v>57</v>
      </c>
      <c r="F230" s="101" t="s">
        <v>308</v>
      </c>
      <c r="G230" s="101"/>
      <c r="H230" s="100" t="s">
        <v>296</v>
      </c>
      <c r="I230" s="100" t="s">
        <v>297</v>
      </c>
      <c r="J230" s="100">
        <v>16</v>
      </c>
      <c r="K230" s="100"/>
      <c r="L230" s="100"/>
      <c r="M230" s="100">
        <f t="shared" si="45"/>
        <v>21</v>
      </c>
    </row>
    <row r="231" spans="1:13">
      <c r="J231" s="111">
        <f>SUM(J223:J230)</f>
        <v>800</v>
      </c>
      <c r="K231" s="111">
        <f>SUM(K224:K228)</f>
        <v>5</v>
      </c>
      <c r="L231" s="111">
        <f>SUM(L224:L228)</f>
        <v>0</v>
      </c>
      <c r="M231" s="111">
        <f>SUM(M223:M230)</f>
        <v>983</v>
      </c>
    </row>
  </sheetData>
  <autoFilter ref="E2:M231" xr:uid="{07694101-0701-4867-AF79-5A4E617E58A3}">
    <filterColumn colId="1" showButton="0"/>
  </autoFilter>
  <mergeCells count="69">
    <mergeCell ref="F202:G202"/>
    <mergeCell ref="A203:A210"/>
    <mergeCell ref="B203:B210"/>
    <mergeCell ref="F102:G102"/>
    <mergeCell ref="A103:A110"/>
    <mergeCell ref="B103:B110"/>
    <mergeCell ref="F112:G112"/>
    <mergeCell ref="A113:A120"/>
    <mergeCell ref="B113:B120"/>
    <mergeCell ref="F122:G122"/>
    <mergeCell ref="A123:A130"/>
    <mergeCell ref="B123:B130"/>
    <mergeCell ref="F132:G132"/>
    <mergeCell ref="A133:A140"/>
    <mergeCell ref="B133:B140"/>
    <mergeCell ref="F142:G142"/>
    <mergeCell ref="F82:G82"/>
    <mergeCell ref="A83:A90"/>
    <mergeCell ref="B83:B90"/>
    <mergeCell ref="F92:G92"/>
    <mergeCell ref="A93:A100"/>
    <mergeCell ref="B93:B100"/>
    <mergeCell ref="F2:G2"/>
    <mergeCell ref="F62:G62"/>
    <mergeCell ref="A63:A70"/>
    <mergeCell ref="B63:B70"/>
    <mergeCell ref="F52:G52"/>
    <mergeCell ref="B53:B60"/>
    <mergeCell ref="A3:A10"/>
    <mergeCell ref="A13:A20"/>
    <mergeCell ref="A23:A30"/>
    <mergeCell ref="A33:A40"/>
    <mergeCell ref="A43:A50"/>
    <mergeCell ref="A53:A60"/>
    <mergeCell ref="B23:B30"/>
    <mergeCell ref="F32:G32"/>
    <mergeCell ref="B33:B40"/>
    <mergeCell ref="F42:G42"/>
    <mergeCell ref="F72:G72"/>
    <mergeCell ref="A73:A80"/>
    <mergeCell ref="B73:B80"/>
    <mergeCell ref="B43:B50"/>
    <mergeCell ref="B3:B10"/>
    <mergeCell ref="B13:B20"/>
    <mergeCell ref="F22:G22"/>
    <mergeCell ref="F12:G12"/>
    <mergeCell ref="A143:A150"/>
    <mergeCell ref="B143:B150"/>
    <mergeCell ref="F152:G152"/>
    <mergeCell ref="A153:A160"/>
    <mergeCell ref="B153:B160"/>
    <mergeCell ref="F162:G162"/>
    <mergeCell ref="A163:A170"/>
    <mergeCell ref="B163:B170"/>
    <mergeCell ref="F192:G192"/>
    <mergeCell ref="A193:A200"/>
    <mergeCell ref="B193:B200"/>
    <mergeCell ref="F172:G172"/>
    <mergeCell ref="A173:A180"/>
    <mergeCell ref="B173:B180"/>
    <mergeCell ref="F182:G182"/>
    <mergeCell ref="A183:A190"/>
    <mergeCell ref="B183:B190"/>
    <mergeCell ref="F212:G212"/>
    <mergeCell ref="A213:A220"/>
    <mergeCell ref="B213:B220"/>
    <mergeCell ref="F222:G222"/>
    <mergeCell ref="A223:A230"/>
    <mergeCell ref="B223:B230"/>
  </mergeCells>
  <phoneticPr fontId="5" type="noConversion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2025-06-13T07:07:52Z</cp:lastPrinted>
  <dcterms:created xsi:type="dcterms:W3CDTF">2020-11-11T02:21:38Z</dcterms:created>
  <dcterms:modified xsi:type="dcterms:W3CDTF">2025-06-13T08:33:56Z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