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ink/ink1.xml" ContentType="application/inkml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ink/ink2.xml" ContentType="application/inkml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MSCHF/2-SS25/1-SAMPLE/2-STYLE-FILE/TECH PACK/TP RECEIVED/"/>
    </mc:Choice>
  </mc:AlternateContent>
  <xr:revisionPtr revIDLastSave="131" documentId="8_{5EF04C62-CB17-4E6C-8B58-00CB3DA47D55}" xr6:coauthVersionLast="47" xr6:coauthVersionMax="47" xr10:uidLastSave="{DB4D5566-F3A0-44D7-A629-2BA85CA846F8}"/>
  <bookViews>
    <workbookView xWindow="-110" yWindow="-110" windowWidth="19420" windowHeight="10300" tabRatio="672" activeTab="3" xr2:uid="{00000000-000D-0000-FFFF-FFFF00000000}"/>
  </bookViews>
  <sheets>
    <sheet name="M-COVER PAGE" sheetId="23" r:id="rId1"/>
    <sheet name="(OPTION 1) M-BOM" sheetId="24" state="hidden" r:id="rId2"/>
    <sheet name="(OPTION 1) M-DESIGN" sheetId="7" state="hidden" r:id="rId3"/>
    <sheet name="M-BOM" sheetId="31" r:id="rId4"/>
    <sheet name="M-DESIGN" sheetId="32" r:id="rId5"/>
    <sheet name="M-SPEC" sheetId="20" r:id="rId6"/>
    <sheet name="M-GRADING ALPHA(S.M)" sheetId="21" r:id="rId7"/>
    <sheet name="M-Proto COMMENT-NYC" sheetId="4" state="hidden" r:id="rId8"/>
    <sheet name="M-Mock COMMENT-NYC" sheetId="33" state="hidden" r:id="rId9"/>
    <sheet name="M-SMS COMMENT-NYC" sheetId="5" state="hidden" r:id="rId10"/>
    <sheet name="M-PP COMMENT-NYC" sheetId="6" state="hidden" r:id="rId1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3" i="20" l="1"/>
  <c r="O7" i="33"/>
  <c r="M7" i="33"/>
  <c r="J7" i="33"/>
  <c r="H7" i="33"/>
  <c r="O6" i="33"/>
  <c r="M6" i="33"/>
  <c r="J6" i="33"/>
  <c r="H6" i="33"/>
  <c r="O5" i="33"/>
  <c r="M5" i="33"/>
  <c r="J5" i="33"/>
  <c r="H5" i="33"/>
  <c r="O4" i="33"/>
  <c r="M4" i="33"/>
  <c r="J4" i="33"/>
  <c r="H4" i="33"/>
  <c r="O3" i="33"/>
  <c r="M3" i="33"/>
  <c r="J3" i="33"/>
  <c r="H3" i="33"/>
  <c r="O2" i="33"/>
  <c r="M2" i="33"/>
  <c r="J2" i="33"/>
  <c r="H2" i="33"/>
  <c r="F17" i="21" l="1"/>
  <c r="E17" i="21"/>
  <c r="C17" i="21"/>
  <c r="B17" i="21"/>
  <c r="A17" i="21"/>
  <c r="K7" i="32"/>
  <c r="I7" i="32"/>
  <c r="F7" i="32"/>
  <c r="D7" i="32"/>
  <c r="K6" i="32"/>
  <c r="I6" i="32"/>
  <c r="F6" i="32"/>
  <c r="D6" i="32"/>
  <c r="K5" i="32"/>
  <c r="I5" i="32"/>
  <c r="F5" i="32"/>
  <c r="D5" i="32"/>
  <c r="K4" i="32"/>
  <c r="I4" i="32"/>
  <c r="F4" i="32"/>
  <c r="D4" i="32"/>
  <c r="K3" i="32"/>
  <c r="I3" i="32"/>
  <c r="F3" i="32"/>
  <c r="D3" i="32"/>
  <c r="K2" i="32"/>
  <c r="I2" i="32"/>
  <c r="F2" i="32"/>
  <c r="D2" i="32"/>
  <c r="K7" i="31"/>
  <c r="I7" i="31"/>
  <c r="F7" i="31"/>
  <c r="D7" i="31"/>
  <c r="K6" i="31"/>
  <c r="I6" i="31"/>
  <c r="F6" i="31"/>
  <c r="D6" i="31"/>
  <c r="K5" i="31"/>
  <c r="I5" i="31"/>
  <c r="F5" i="31"/>
  <c r="D5" i="31"/>
  <c r="K4" i="31"/>
  <c r="I4" i="31"/>
  <c r="F4" i="31"/>
  <c r="D4" i="31"/>
  <c r="K3" i="31"/>
  <c r="I3" i="31"/>
  <c r="F3" i="31"/>
  <c r="D3" i="31"/>
  <c r="K2" i="31"/>
  <c r="I2" i="31"/>
  <c r="F2" i="31"/>
  <c r="D2" i="31"/>
  <c r="F31" i="21"/>
  <c r="F24" i="21"/>
  <c r="F23" i="21"/>
  <c r="F22" i="21"/>
  <c r="F21" i="21"/>
  <c r="F20" i="21"/>
  <c r="F19" i="21"/>
  <c r="F18" i="21"/>
  <c r="F16" i="21"/>
  <c r="F15" i="21"/>
  <c r="F14" i="21"/>
  <c r="F13" i="21"/>
  <c r="M19" i="21"/>
  <c r="O19" i="21" s="1"/>
  <c r="Q19" i="21" s="1"/>
  <c r="S19" i="21" s="1"/>
  <c r="M18" i="21"/>
  <c r="K18" i="21" s="1"/>
  <c r="I18" i="21" s="1"/>
  <c r="G18" i="21" s="1"/>
  <c r="O7" i="6"/>
  <c r="M7" i="6"/>
  <c r="J7" i="6"/>
  <c r="H7" i="6"/>
  <c r="O6" i="6"/>
  <c r="M6" i="6"/>
  <c r="J6" i="6"/>
  <c r="H6" i="6"/>
  <c r="O5" i="6"/>
  <c r="M5" i="6"/>
  <c r="J5" i="6"/>
  <c r="H5" i="6"/>
  <c r="O4" i="6"/>
  <c r="M4" i="6"/>
  <c r="J4" i="6"/>
  <c r="H4" i="6"/>
  <c r="O3" i="6"/>
  <c r="M3" i="6"/>
  <c r="J3" i="6"/>
  <c r="H3" i="6"/>
  <c r="O2" i="6"/>
  <c r="M2" i="6"/>
  <c r="J2" i="6"/>
  <c r="H2" i="6"/>
  <c r="O7" i="5"/>
  <c r="M7" i="5"/>
  <c r="J7" i="5"/>
  <c r="H7" i="5"/>
  <c r="O6" i="5"/>
  <c r="M6" i="5"/>
  <c r="J6" i="5"/>
  <c r="H6" i="5"/>
  <c r="O5" i="5"/>
  <c r="M5" i="5"/>
  <c r="J5" i="5"/>
  <c r="H5" i="5"/>
  <c r="O4" i="5"/>
  <c r="M4" i="5"/>
  <c r="J4" i="5"/>
  <c r="H4" i="5"/>
  <c r="O3" i="5"/>
  <c r="M3" i="5"/>
  <c r="J3" i="5"/>
  <c r="H3" i="5"/>
  <c r="O2" i="5"/>
  <c r="M2" i="5"/>
  <c r="J2" i="5"/>
  <c r="H2" i="5"/>
  <c r="O7" i="4"/>
  <c r="M7" i="4"/>
  <c r="J7" i="4"/>
  <c r="H7" i="4"/>
  <c r="O6" i="4"/>
  <c r="M6" i="4"/>
  <c r="J6" i="4"/>
  <c r="H6" i="4"/>
  <c r="O5" i="4"/>
  <c r="M5" i="4"/>
  <c r="J5" i="4"/>
  <c r="H5" i="4"/>
  <c r="O4" i="4"/>
  <c r="M4" i="4"/>
  <c r="J4" i="4"/>
  <c r="H4" i="4"/>
  <c r="O3" i="4"/>
  <c r="M3" i="4"/>
  <c r="J3" i="4"/>
  <c r="H3" i="4"/>
  <c r="O2" i="4"/>
  <c r="M2" i="4"/>
  <c r="J2" i="4"/>
  <c r="H2" i="4"/>
  <c r="M20" i="21"/>
  <c r="O20" i="21" s="1"/>
  <c r="Q20" i="21" s="1"/>
  <c r="S20" i="21" s="1"/>
  <c r="O18" i="21" l="1"/>
  <c r="Q18" i="21" s="1"/>
  <c r="S18" i="21" s="1"/>
  <c r="K20" i="21"/>
  <c r="I20" i="21" s="1"/>
  <c r="G20" i="21" s="1"/>
  <c r="K19" i="21"/>
  <c r="I19" i="21" s="1"/>
  <c r="G19" i="21" s="1"/>
  <c r="M14" i="21" l="1"/>
  <c r="M15" i="21"/>
  <c r="O15" i="21" s="1"/>
  <c r="Q15" i="21" s="1"/>
  <c r="S15" i="21" s="1"/>
  <c r="M16" i="21"/>
  <c r="M21" i="21"/>
  <c r="K21" i="21" s="1"/>
  <c r="M22" i="21"/>
  <c r="K22" i="21" s="1"/>
  <c r="M23" i="21"/>
  <c r="M24" i="21"/>
  <c r="K24" i="21" s="1"/>
  <c r="M13" i="21"/>
  <c r="K7" i="7"/>
  <c r="I7" i="7"/>
  <c r="F7" i="7"/>
  <c r="D7" i="7"/>
  <c r="K6" i="7"/>
  <c r="I6" i="7"/>
  <c r="F6" i="7"/>
  <c r="D6" i="7"/>
  <c r="K5" i="7"/>
  <c r="I5" i="7"/>
  <c r="F5" i="7"/>
  <c r="D5" i="7"/>
  <c r="K4" i="7"/>
  <c r="I4" i="7"/>
  <c r="F4" i="7"/>
  <c r="D4" i="7"/>
  <c r="K3" i="7"/>
  <c r="I3" i="7"/>
  <c r="F3" i="7"/>
  <c r="D3" i="7"/>
  <c r="K2" i="7"/>
  <c r="I2" i="7"/>
  <c r="F2" i="7"/>
  <c r="D2" i="7"/>
  <c r="M7" i="21"/>
  <c r="J7" i="21"/>
  <c r="H7" i="21"/>
  <c r="M6" i="21"/>
  <c r="J6" i="21"/>
  <c r="H6" i="21"/>
  <c r="M5" i="21"/>
  <c r="J5" i="21"/>
  <c r="H5" i="21"/>
  <c r="M4" i="21"/>
  <c r="J4" i="21"/>
  <c r="H4" i="21"/>
  <c r="M3" i="21"/>
  <c r="J3" i="21"/>
  <c r="H3" i="21"/>
  <c r="M2" i="21"/>
  <c r="J2" i="21"/>
  <c r="H2" i="21"/>
  <c r="O2" i="20"/>
  <c r="M7" i="20"/>
  <c r="M6" i="20"/>
  <c r="M5" i="20"/>
  <c r="M4" i="20"/>
  <c r="M3" i="20"/>
  <c r="M2" i="20"/>
  <c r="J7" i="20"/>
  <c r="J6" i="20"/>
  <c r="J5" i="20"/>
  <c r="J4" i="20"/>
  <c r="J3" i="20"/>
  <c r="J2" i="20"/>
  <c r="H7" i="20"/>
  <c r="H6" i="20"/>
  <c r="H5" i="20"/>
  <c r="H4" i="20"/>
  <c r="H3" i="20"/>
  <c r="H2" i="20"/>
  <c r="I7" i="24"/>
  <c r="I6" i="24"/>
  <c r="I4" i="24"/>
  <c r="I5" i="24"/>
  <c r="I3" i="24"/>
  <c r="I2" i="24"/>
  <c r="D7" i="24"/>
  <c r="D6" i="24"/>
  <c r="D5" i="24"/>
  <c r="D4" i="24"/>
  <c r="D3" i="24"/>
  <c r="D2" i="24"/>
  <c r="K7" i="24"/>
  <c r="K6" i="24"/>
  <c r="K5" i="24"/>
  <c r="K4" i="24"/>
  <c r="K3" i="24"/>
  <c r="K2" i="24"/>
  <c r="F7" i="24"/>
  <c r="F6" i="24"/>
  <c r="F5" i="24"/>
  <c r="F4" i="24"/>
  <c r="F3" i="24"/>
  <c r="F2" i="24"/>
  <c r="O7" i="21"/>
  <c r="O6" i="21"/>
  <c r="O5" i="21"/>
  <c r="O4" i="21"/>
  <c r="O3" i="21"/>
  <c r="O2" i="21"/>
  <c r="O7" i="20"/>
  <c r="O6" i="20"/>
  <c r="O5" i="20"/>
  <c r="O4" i="20"/>
  <c r="O3" i="20"/>
  <c r="K15" i="21" l="1"/>
  <c r="I15" i="21" s="1"/>
  <c r="G15" i="21" s="1"/>
  <c r="O23" i="21"/>
  <c r="Q23" i="21" s="1"/>
  <c r="S23" i="21" s="1"/>
  <c r="K23" i="21"/>
  <c r="I23" i="21" s="1"/>
  <c r="G23" i="21" s="1"/>
  <c r="K13" i="21" l="1"/>
  <c r="I13" i="21" s="1"/>
  <c r="G13" i="21" s="1"/>
  <c r="K16" i="21"/>
  <c r="I16" i="21" s="1"/>
  <c r="O24" i="21"/>
  <c r="Q24" i="21" s="1"/>
  <c r="S24" i="21" s="1"/>
  <c r="E31" i="21"/>
  <c r="C31" i="21"/>
  <c r="B31" i="21"/>
  <c r="A31" i="21"/>
  <c r="E24" i="21"/>
  <c r="C24" i="21"/>
  <c r="B24" i="21"/>
  <c r="A24" i="21"/>
  <c r="E23" i="21"/>
  <c r="C23" i="21"/>
  <c r="B23" i="21"/>
  <c r="A23" i="21"/>
  <c r="E22" i="21"/>
  <c r="C22" i="21"/>
  <c r="B22" i="21"/>
  <c r="A22" i="21"/>
  <c r="E21" i="21"/>
  <c r="C21" i="21"/>
  <c r="B21" i="21"/>
  <c r="A21" i="21"/>
  <c r="E20" i="21"/>
  <c r="C20" i="21"/>
  <c r="B20" i="21"/>
  <c r="A20" i="21"/>
  <c r="E19" i="21"/>
  <c r="C19" i="21"/>
  <c r="B19" i="21"/>
  <c r="A19" i="21"/>
  <c r="E18" i="21"/>
  <c r="C18" i="21"/>
  <c r="B18" i="21"/>
  <c r="A18" i="21"/>
  <c r="E16" i="21"/>
  <c r="C16" i="21"/>
  <c r="B16" i="21"/>
  <c r="A16" i="21"/>
  <c r="E15" i="21"/>
  <c r="C15" i="21"/>
  <c r="B15" i="21"/>
  <c r="A15" i="21"/>
  <c r="E14" i="21"/>
  <c r="C14" i="21"/>
  <c r="B14" i="21"/>
  <c r="A14" i="21"/>
  <c r="E13" i="21"/>
  <c r="C13" i="21"/>
  <c r="B13" i="21"/>
  <c r="A13" i="21"/>
  <c r="O22" i="21" l="1"/>
  <c r="Q22" i="21" s="1"/>
  <c r="S22" i="21" s="1"/>
  <c r="I22" i="21"/>
  <c r="G22" i="21" s="1"/>
  <c r="I21" i="21"/>
  <c r="G21" i="21" s="1"/>
  <c r="O21" i="21"/>
  <c r="Q21" i="21" s="1"/>
  <c r="S21" i="21" s="1"/>
  <c r="K14" i="21"/>
  <c r="I14" i="21" s="1"/>
  <c r="G14" i="21" s="1"/>
  <c r="O14" i="21"/>
  <c r="Q14" i="21" s="1"/>
  <c r="S14" i="21" s="1"/>
  <c r="O16" i="21"/>
  <c r="Q16" i="21" s="1"/>
  <c r="S16" i="21" s="1"/>
  <c r="I24" i="21"/>
  <c r="G24" i="21" s="1"/>
  <c r="O13" i="21"/>
  <c r="Q13" i="21" s="1"/>
  <c r="S13" i="21" s="1"/>
  <c r="G16" i="21"/>
</calcChain>
</file>

<file path=xl/sharedStrings.xml><?xml version="1.0" encoding="utf-8"?>
<sst xmlns="http://schemas.openxmlformats.org/spreadsheetml/2006/main" count="275" uniqueCount="173">
  <si>
    <t>Sample size</t>
  </si>
  <si>
    <t>Season</t>
  </si>
  <si>
    <t>Date created</t>
  </si>
  <si>
    <t>Reference style</t>
  </si>
  <si>
    <t>STATUS</t>
  </si>
  <si>
    <t>BILL OF MATERIALS</t>
  </si>
  <si>
    <t>FABRIC</t>
  </si>
  <si>
    <t>CODE / DESCRIPTION / CONTENT / WEIGHT</t>
  </si>
  <si>
    <t>SUPPLIER</t>
  </si>
  <si>
    <t>PLACEMENT</t>
  </si>
  <si>
    <t>SELF 主料</t>
  </si>
  <si>
    <t>TRIM</t>
  </si>
  <si>
    <t>CODE / DESCRIPTION</t>
  </si>
  <si>
    <t>LABELING</t>
  </si>
  <si>
    <t>MAIN LABEL</t>
  </si>
  <si>
    <t>REVISION NOTES</t>
  </si>
  <si>
    <t>COLORWAY 1</t>
  </si>
  <si>
    <t>COLORWAY 2</t>
  </si>
  <si>
    <t>COLORWAY 3</t>
  </si>
  <si>
    <t>COLORWAY 4</t>
  </si>
  <si>
    <t>COLORWAY 5</t>
  </si>
  <si>
    <t>DESIGN DETAILS</t>
  </si>
  <si>
    <t>Sketch</t>
  </si>
  <si>
    <t>Factory</t>
  </si>
  <si>
    <t>POM</t>
  </si>
  <si>
    <t>Measurement description</t>
  </si>
  <si>
    <t>POM / CHINESE</t>
  </si>
  <si>
    <t>tol + / -</t>
  </si>
  <si>
    <t>XXS</t>
  </si>
  <si>
    <t>XS</t>
  </si>
  <si>
    <t>S</t>
  </si>
  <si>
    <t>M</t>
  </si>
  <si>
    <t>L</t>
  </si>
  <si>
    <t>XL</t>
  </si>
  <si>
    <t>SPEC</t>
  </si>
  <si>
    <t>Proto request</t>
  </si>
  <si>
    <t>Proto msmt factory</t>
  </si>
  <si>
    <t>Proto msmt difference</t>
  </si>
  <si>
    <t>2nd msmt request</t>
  </si>
  <si>
    <t>2nd msmt factory</t>
  </si>
  <si>
    <t>2nd msmt difference</t>
  </si>
  <si>
    <t>TOP measures</t>
  </si>
  <si>
    <t>/</t>
  </si>
  <si>
    <t>FINAL     SPEC</t>
  </si>
  <si>
    <t>KNITS</t>
  </si>
  <si>
    <t>at 1" below AH</t>
  </si>
  <si>
    <t>胸围-1"距夹</t>
  </si>
  <si>
    <t>SWEEP CIRCUMFERENCE</t>
  </si>
  <si>
    <t>along the edge</t>
  </si>
  <si>
    <t>下摆-沿边量</t>
  </si>
  <si>
    <t>下摆脚边高</t>
    <phoneticPr fontId="2" type="noConversion"/>
  </si>
  <si>
    <t>袖长</t>
  </si>
  <si>
    <r>
      <t xml:space="preserve">SLEEVE LENGTH </t>
    </r>
    <r>
      <rPr>
        <sz val="12"/>
        <color rgb="FFFF0000"/>
        <rFont val="Calibri"/>
        <family val="2"/>
        <scheme val="minor"/>
      </rPr>
      <t>- LONG SLEEVES</t>
    </r>
  </si>
  <si>
    <t>straight</t>
  </si>
  <si>
    <t>夹直-从袖肩点到袖笼底直量</t>
    <phoneticPr fontId="2" type="noConversion"/>
  </si>
  <si>
    <t>MUSCLE CIRCUMFERENCE</t>
  </si>
  <si>
    <t>臂围-1"距夹</t>
  </si>
  <si>
    <t>at edge</t>
  </si>
  <si>
    <t>袖口围</t>
  </si>
  <si>
    <t>袖克夫高</t>
  </si>
  <si>
    <t>ALPHA GRADING</t>
  </si>
  <si>
    <t>XXL</t>
  </si>
  <si>
    <t>PROTO COMMENTS</t>
  </si>
  <si>
    <r>
      <t xml:space="preserve">1. Please bring all out of tolerance spec back to spec, and update all updated specs in </t>
    </r>
    <r>
      <rPr>
        <b/>
        <sz val="12"/>
        <color rgb="FFFF0000"/>
        <rFont val="Calibri (Body)"/>
      </rPr>
      <t>RED</t>
    </r>
  </si>
  <si>
    <t>PP FIT COMMENTS</t>
  </si>
  <si>
    <t>SMS FIT COMMENTS</t>
  </si>
  <si>
    <t>COVER PAGE</t>
  </si>
  <si>
    <t>BODY LENGTH</t>
  </si>
  <si>
    <t>CUFF HEM HEIGHT</t>
  </si>
  <si>
    <t xml:space="preserve">ARMHOLE HEIGHT </t>
  </si>
  <si>
    <t>IMAGE</t>
  </si>
  <si>
    <t>THREAD</t>
  </si>
  <si>
    <t>CODE / DESCRIPTION / SIZE / QUANTITY</t>
  </si>
  <si>
    <t>notes</t>
  </si>
  <si>
    <t>STITCHING</t>
  </si>
  <si>
    <t>ALLOVER</t>
  </si>
  <si>
    <t>VENDOR SOURCE</t>
  </si>
  <si>
    <t>SIZE LABEL</t>
  </si>
  <si>
    <t>CARE LABEL</t>
  </si>
  <si>
    <t>GRAPHIC / ARTWORK</t>
  </si>
  <si>
    <t>Date revised</t>
  </si>
  <si>
    <t xml:space="preserve">Size range </t>
  </si>
  <si>
    <t>Sample due date</t>
  </si>
  <si>
    <r>
      <t xml:space="preserve">ACROSS FRONT </t>
    </r>
    <r>
      <rPr>
        <sz val="12"/>
        <color rgb="FFFF0000"/>
        <rFont val="Calibri"/>
        <family val="2"/>
        <scheme val="minor"/>
      </rPr>
      <t>- SET-IN</t>
    </r>
  </si>
  <si>
    <r>
      <t xml:space="preserve">ACROSS BACK </t>
    </r>
    <r>
      <rPr>
        <sz val="12"/>
        <color rgb="FFFF0000"/>
        <rFont val="Calibri"/>
        <family val="2"/>
        <scheme val="minor"/>
      </rPr>
      <t>- SET-IN</t>
    </r>
  </si>
  <si>
    <t>SWTRS</t>
  </si>
  <si>
    <t>Style</t>
  </si>
  <si>
    <t xml:space="preserve"> Description</t>
  </si>
  <si>
    <t>MSCHF</t>
  </si>
  <si>
    <t>SUBMIT PROTO</t>
  </si>
  <si>
    <t>BLACK</t>
  </si>
  <si>
    <t>STANDARD THREAD</t>
  </si>
  <si>
    <t>TBD / IN DEVELOPMENT</t>
  </si>
  <si>
    <r>
      <rPr>
        <sz val="12"/>
        <rFont val="Calibri"/>
        <family val="2"/>
        <scheme val="minor"/>
      </rPr>
      <t>CUFF CIRCUMFERENCE</t>
    </r>
    <r>
      <rPr>
        <sz val="12"/>
        <color rgb="FFFF0000"/>
        <rFont val="Calibri"/>
        <family val="2"/>
        <scheme val="minor"/>
      </rPr>
      <t xml:space="preserve"> - LONG SLEEVES</t>
    </r>
  </si>
  <si>
    <t>BIG TECH RUNNER</t>
  </si>
  <si>
    <t>OPTION 1 BODY</t>
  </si>
  <si>
    <t>TRANSLUCENT VINYL / TPU (SOURCE AS PER IMAGE)</t>
  </si>
  <si>
    <t>SEE IMAGE / WATER DROP</t>
  </si>
  <si>
    <t>BUNGEE CORD</t>
  </si>
  <si>
    <t>MEDIUM WEIGHT BUNGEE CORD 6MM</t>
  </si>
  <si>
    <t>BUNGEE STOPPER</t>
  </si>
  <si>
    <t>ROUND BUNGEE STOPPER (SOURCE AS PER IMAGE) SIZE FOR 6MM BUNGEE</t>
  </si>
  <si>
    <t>TOP &amp; BTM OPENING, CUFF</t>
  </si>
  <si>
    <t>WHITE</t>
  </si>
  <si>
    <t>ORANGE</t>
  </si>
  <si>
    <t>LOGO</t>
  </si>
  <si>
    <t>TBD</t>
  </si>
  <si>
    <t>METAL EYELET</t>
  </si>
  <si>
    <r>
      <t>FLAT WIDE METAL EYELET</t>
    </r>
    <r>
      <rPr>
        <b/>
        <sz val="14"/>
        <color theme="1"/>
        <rFont val="Calibri"/>
        <family val="2"/>
        <scheme val="minor"/>
      </rPr>
      <t xml:space="preserve"> (BRANDED)</t>
    </r>
  </si>
  <si>
    <t>BLUE</t>
  </si>
  <si>
    <t>DTM GROUND</t>
  </si>
  <si>
    <t xml:space="preserve">from top edge to bottom edge </t>
  </si>
  <si>
    <t>身长高点到边</t>
  </si>
  <si>
    <t xml:space="preserve">at center of armhole </t>
  </si>
  <si>
    <t>前宽</t>
  </si>
  <si>
    <t>后宽</t>
  </si>
  <si>
    <t>TOP &amp; SWEEP HEM HEIGHT</t>
  </si>
  <si>
    <t>BODY CIRCUMFERENCE</t>
  </si>
  <si>
    <t>exposed</t>
  </si>
  <si>
    <t>TOP &amp; SWEEP HEM BUNGEE HEIGHT</t>
  </si>
  <si>
    <t>CUFF HEM  BUNGEE HEIGHT</t>
  </si>
  <si>
    <t>Mock request</t>
  </si>
  <si>
    <t>Mock msmt factory</t>
  </si>
  <si>
    <t>Mock msmt difference</t>
  </si>
  <si>
    <t>from AH</t>
  </si>
  <si>
    <t>5/14/24 - UPDATED SPECS</t>
  </si>
  <si>
    <t>CINCHED TOP</t>
  </si>
  <si>
    <t>5/14/2024, 5/22/24</t>
  </si>
  <si>
    <t>S/M</t>
  </si>
  <si>
    <t>S/M, L/XL</t>
  </si>
  <si>
    <t xml:space="preserve"> </t>
  </si>
  <si>
    <t>5/22/24 - UPDATED DESIGN,BOM, SPEC</t>
  </si>
  <si>
    <t>SELF (COMBO)</t>
  </si>
  <si>
    <t>LIGHT WEIGHT BASEBALL SPORTS MESH (SEE IMG)</t>
  </si>
  <si>
    <t>LIGHT WEIGHT NYLON RIP STOP (SEE IMG)</t>
  </si>
  <si>
    <t>INTERIOR LAYER</t>
  </si>
  <si>
    <t>EXTERIOR LAYER / INTERIOR POCKET BAG / BINDING</t>
  </si>
  <si>
    <r>
      <t>1/2" ROUND BUNGEE STOPPER</t>
    </r>
    <r>
      <rPr>
        <b/>
        <sz val="14"/>
        <color theme="1"/>
        <rFont val="Calibri"/>
        <family val="2"/>
        <scheme val="minor"/>
      </rPr>
      <t xml:space="preserve"> (BRANDED)</t>
    </r>
  </si>
  <si>
    <t>ZIPPER</t>
  </si>
  <si>
    <t>PACKABLE POUCH</t>
  </si>
  <si>
    <t xml:space="preserve">MSCHF TRIM WILL SUPPLY THE BRAND TRIM </t>
  </si>
  <si>
    <t>#5 COIL ZIPPER</t>
  </si>
  <si>
    <t>#5 REVERSIBLE ZIPPER PULL (SEE IMG)</t>
  </si>
  <si>
    <t>ZIPPER PULL CORD</t>
  </si>
  <si>
    <t xml:space="preserve">ZIPPER PULL </t>
  </si>
  <si>
    <t>6MM CORD (SEE IMG)</t>
  </si>
  <si>
    <t>DTM COMBO COLOR</t>
  </si>
  <si>
    <t>MSCHF TRIM WILL SUPPLY THE LABELS</t>
  </si>
  <si>
    <t>PLASTISOL (SEE ARTWORK)</t>
  </si>
  <si>
    <t>FRONT ZIPPER LENGTH</t>
  </si>
  <si>
    <t>FRONT ZIPPER  WIDTH</t>
  </si>
  <si>
    <t>FRONT INTERIOR POUCH HEIGHT</t>
  </si>
  <si>
    <t>FRONT INTERIOR POUCH WIDTH</t>
  </si>
  <si>
    <t>GRAPHIC PLACEMENT</t>
  </si>
  <si>
    <t>front zipper edge</t>
  </si>
  <si>
    <t>DÀI THÂN TỪ ĐỈNH VAI</t>
  </si>
  <si>
    <t>NGUYÊN VÒNG NGỰC DƯỚI NÁCH 1 INCH</t>
  </si>
  <si>
    <t>NGUYÊN VÒNG LAI</t>
  </si>
  <si>
    <t>NGANG THÂN TRƯỚC DƯỚI ĐỈNH VAI 6 INCH</t>
  </si>
  <si>
    <t>NGANG THÂN SAU DƯỚI ĐỈNH VAI 6 INCH</t>
  </si>
  <si>
    <t>NÁCH ĐO THẲNG</t>
  </si>
  <si>
    <t>NGUYÊN VÒNG BẮP TAY DƯỚI NÁCH 1 INCH</t>
  </si>
  <si>
    <t>NGUYÊN VÒNG CỬA TAY</t>
  </si>
  <si>
    <t>TO BẢN CỬA TAY</t>
  </si>
  <si>
    <t>TO BẢN LAI VÀ CẠNH TRÊN</t>
  </si>
  <si>
    <t>TO BẢN ĐƯỜNG LUỒN DÂY</t>
  </si>
  <si>
    <t>DÀI TAY ĐO TỪ NÁCH</t>
  </si>
  <si>
    <t>TO BẢN CỬA TAY TẠI DÂY LUỒN</t>
  </si>
  <si>
    <t>DÀI DÂY KÉO TẠI TRƯỚC</t>
  </si>
  <si>
    <t>RỘNG DÂY KÉO TẠI TRƯỚC</t>
  </si>
  <si>
    <t>CAO TÚI BÊN TRONG TẠI TRƯỚC</t>
  </si>
  <si>
    <t>RỘNG TÚI BÊN TRONG TẠI TRƯỚC</t>
  </si>
  <si>
    <t>VIỊ TRÍ IN TỪ CẠNH DÂY KÉO GIỮA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</si>
</sst>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;@"/>
  </numFmts>
  <fonts count="19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 tint="-0.499984740745262"/>
      <name val="Calibri (Body)"/>
    </font>
    <font>
      <i/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color rgb="FFFF0000"/>
      <name val="Calibri (Body)"/>
    </font>
    <font>
      <b/>
      <sz val="14"/>
      <color theme="0" tint="-0.499984740745262"/>
      <name val="Calibri (Body)"/>
    </font>
    <font>
      <b/>
      <sz val="12"/>
      <color rgb="FFFF0000"/>
      <name val="Calibri (Body)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20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D7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</fills>
  <borders count="5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1">
    <xf numFmtId="0" fontId="0" fillId="0" borderId="0"/>
  </cellStyleXfs>
  <cellXfs count="219">
    <xf numFmtId="0" fontId="0" fillId="0" borderId="0" xfId="0"/>
    <xf numFmtId="0" fontId="0" fillId="0" borderId="1" xfId="0" applyBorder="1"/>
    <xf numFmtId="0" fontId="4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5" fillId="0" borderId="6" xfId="0" applyFont="1" applyBorder="1"/>
    <xf numFmtId="0" fontId="5" fillId="0" borderId="6" xfId="0" quotePrefix="1" applyFont="1" applyBorder="1"/>
    <xf numFmtId="164" fontId="1" fillId="0" borderId="0" xfId="0" applyNumberFormat="1" applyFont="1"/>
    <xf numFmtId="0" fontId="7" fillId="0" borderId="0" xfId="0" applyFont="1"/>
    <xf numFmtId="12" fontId="0" fillId="0" borderId="1" xfId="0" applyNumberFormat="1" applyBorder="1" applyAlignment="1">
      <alignment horizontal="center"/>
    </xf>
    <xf numFmtId="12" fontId="0" fillId="2" borderId="1" xfId="0" applyNumberFormat="1" applyFill="1" applyBorder="1" applyAlignment="1">
      <alignment horizontal="center"/>
    </xf>
    <xf numFmtId="0" fontId="0" fillId="0" borderId="2" xfId="0" applyBorder="1"/>
    <xf numFmtId="0" fontId="13" fillId="0" borderId="1" xfId="0" applyFont="1" applyBorder="1"/>
    <xf numFmtId="0" fontId="0" fillId="5" borderId="2" xfId="0" applyFill="1" applyBorder="1"/>
    <xf numFmtId="164" fontId="1" fillId="0" borderId="35" xfId="0" applyNumberFormat="1" applyFont="1" applyBorder="1"/>
    <xf numFmtId="164" fontId="1" fillId="0" borderId="33" xfId="0" applyNumberFormat="1" applyFont="1" applyBorder="1"/>
    <xf numFmtId="164" fontId="1" fillId="0" borderId="36" xfId="0" applyNumberFormat="1" applyFont="1" applyBorder="1"/>
    <xf numFmtId="164" fontId="1" fillId="0" borderId="37" xfId="0" applyNumberFormat="1" applyFont="1" applyBorder="1"/>
    <xf numFmtId="164" fontId="1" fillId="0" borderId="34" xfId="0" applyNumberFormat="1" applyFont="1" applyBorder="1"/>
    <xf numFmtId="164" fontId="1" fillId="0" borderId="38" xfId="0" applyNumberFormat="1" applyFont="1" applyBorder="1"/>
    <xf numFmtId="164" fontId="1" fillId="0" borderId="39" xfId="0" applyNumberFormat="1" applyFont="1" applyBorder="1"/>
    <xf numFmtId="164" fontId="1" fillId="0" borderId="40" xfId="0" applyNumberFormat="1" applyFont="1" applyBorder="1"/>
    <xf numFmtId="164" fontId="1" fillId="0" borderId="14" xfId="0" applyNumberFormat="1" applyFont="1" applyBorder="1" applyAlignment="1">
      <alignment horizontal="center"/>
    </xf>
    <xf numFmtId="164" fontId="1" fillId="0" borderId="15" xfId="0" applyNumberFormat="1" applyFont="1" applyBorder="1" applyAlignment="1">
      <alignment horizontal="center"/>
    </xf>
    <xf numFmtId="0" fontId="0" fillId="0" borderId="16" xfId="0" applyBorder="1"/>
    <xf numFmtId="12" fontId="0" fillId="2" borderId="17" xfId="0" applyNumberFormat="1" applyFill="1" applyBorder="1" applyAlignment="1">
      <alignment horizontal="center"/>
    </xf>
    <xf numFmtId="0" fontId="0" fillId="0" borderId="18" xfId="0" applyBorder="1"/>
    <xf numFmtId="0" fontId="0" fillId="0" borderId="19" xfId="0" applyBorder="1"/>
    <xf numFmtId="0" fontId="0" fillId="0" borderId="30" xfId="0" applyBorder="1"/>
    <xf numFmtId="0" fontId="0" fillId="5" borderId="19" xfId="0" applyFill="1" applyBorder="1"/>
    <xf numFmtId="12" fontId="0" fillId="0" borderId="19" xfId="0" applyNumberFormat="1" applyBorder="1" applyAlignment="1">
      <alignment horizontal="center"/>
    </xf>
    <xf numFmtId="12" fontId="0" fillId="2" borderId="20" xfId="0" applyNumberFormat="1" applyFill="1" applyBorder="1" applyAlignment="1">
      <alignment horizontal="center"/>
    </xf>
    <xf numFmtId="12" fontId="0" fillId="2" borderId="19" xfId="0" applyNumberFormat="1" applyFill="1" applyBorder="1" applyAlignment="1">
      <alignment horizontal="center"/>
    </xf>
    <xf numFmtId="0" fontId="1" fillId="0" borderId="35" xfId="0" applyFont="1" applyBorder="1" applyAlignment="1">
      <alignment vertical="center"/>
    </xf>
    <xf numFmtId="0" fontId="1" fillId="0" borderId="33" xfId="0" applyFont="1" applyBorder="1" applyAlignment="1">
      <alignment vertical="center"/>
    </xf>
    <xf numFmtId="0" fontId="1" fillId="0" borderId="36" xfId="0" applyFont="1" applyBorder="1" applyAlignment="1">
      <alignment vertical="center"/>
    </xf>
    <xf numFmtId="0" fontId="1" fillId="0" borderId="37" xfId="0" applyFont="1" applyBorder="1" applyAlignment="1">
      <alignment vertical="center"/>
    </xf>
    <xf numFmtId="0" fontId="1" fillId="0" borderId="34" xfId="0" applyFont="1" applyBorder="1" applyAlignment="1">
      <alignment vertical="center"/>
    </xf>
    <xf numFmtId="0" fontId="1" fillId="0" borderId="38" xfId="0" applyFont="1" applyBorder="1" applyAlignment="1">
      <alignment vertical="center"/>
    </xf>
    <xf numFmtId="0" fontId="1" fillId="0" borderId="39" xfId="0" applyFont="1" applyBorder="1" applyAlignment="1">
      <alignment vertical="center"/>
    </xf>
    <xf numFmtId="0" fontId="1" fillId="0" borderId="40" xfId="0" applyFont="1" applyBorder="1" applyAlignment="1">
      <alignment vertical="center"/>
    </xf>
    <xf numFmtId="0" fontId="15" fillId="3" borderId="0" xfId="0" applyFont="1" applyFill="1" applyAlignment="1">
      <alignment horizontal="left"/>
    </xf>
    <xf numFmtId="0" fontId="4" fillId="5" borderId="0" xfId="0" applyFont="1" applyFill="1" applyAlignment="1">
      <alignment horizontal="center" vertical="center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vertical="center"/>
    </xf>
    <xf numFmtId="0" fontId="0" fillId="5" borderId="16" xfId="0" applyFill="1" applyBorder="1"/>
    <xf numFmtId="0" fontId="0" fillId="0" borderId="37" xfId="0" applyBorder="1"/>
    <xf numFmtId="164" fontId="17" fillId="6" borderId="13" xfId="0" applyNumberFormat="1" applyFont="1" applyFill="1" applyBorder="1" applyAlignment="1">
      <alignment horizontal="left"/>
    </xf>
    <xf numFmtId="164" fontId="17" fillId="6" borderId="21" xfId="0" applyNumberFormat="1" applyFont="1" applyFill="1" applyBorder="1"/>
    <xf numFmtId="164" fontId="17" fillId="6" borderId="23" xfId="0" applyNumberFormat="1" applyFont="1" applyFill="1" applyBorder="1"/>
    <xf numFmtId="164" fontId="17" fillId="6" borderId="22" xfId="0" applyNumberFormat="1" applyFont="1" applyFill="1" applyBorder="1"/>
    <xf numFmtId="0" fontId="5" fillId="4" borderId="16" xfId="0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vertical="top" wrapText="1"/>
    </xf>
    <xf numFmtId="164" fontId="4" fillId="0" borderId="1" xfId="0" applyNumberFormat="1" applyFont="1" applyBorder="1" applyAlignment="1">
      <alignment vertical="top" wrapText="1"/>
    </xf>
    <xf numFmtId="164" fontId="17" fillId="6" borderId="46" xfId="0" applyNumberFormat="1" applyFont="1" applyFill="1" applyBorder="1" applyAlignment="1">
      <alignment horizontal="left"/>
    </xf>
    <xf numFmtId="164" fontId="17" fillId="6" borderId="7" xfId="0" applyNumberFormat="1" applyFont="1" applyFill="1" applyBorder="1"/>
    <xf numFmtId="164" fontId="17" fillId="6" borderId="8" xfId="0" applyNumberFormat="1" applyFont="1" applyFill="1" applyBorder="1"/>
    <xf numFmtId="0" fontId="17" fillId="6" borderId="8" xfId="0" applyFont="1" applyFill="1" applyBorder="1"/>
    <xf numFmtId="164" fontId="17" fillId="6" borderId="47" xfId="0" applyNumberFormat="1" applyFont="1" applyFill="1" applyBorder="1"/>
    <xf numFmtId="0" fontId="4" fillId="0" borderId="1" xfId="0" applyFont="1" applyBorder="1" applyAlignment="1">
      <alignment vertical="top" wrapText="1"/>
    </xf>
    <xf numFmtId="164" fontId="17" fillId="6" borderId="8" xfId="0" applyNumberFormat="1" applyFont="1" applyFill="1" applyBorder="1" applyAlignment="1">
      <alignment vertical="top"/>
    </xf>
    <xf numFmtId="164" fontId="17" fillId="6" borderId="47" xfId="0" applyNumberFormat="1" applyFont="1" applyFill="1" applyBorder="1" applyAlignment="1">
      <alignment vertical="top"/>
    </xf>
    <xf numFmtId="0" fontId="5" fillId="4" borderId="18" xfId="0" applyFont="1" applyFill="1" applyBorder="1" applyAlignment="1">
      <alignment horizontal="left" vertical="top" wrapText="1"/>
    </xf>
    <xf numFmtId="0" fontId="4" fillId="5" borderId="19" xfId="0" applyFont="1" applyFill="1" applyBorder="1" applyAlignment="1">
      <alignment vertical="top" wrapText="1"/>
    </xf>
    <xf numFmtId="164" fontId="4" fillId="0" borderId="19" xfId="0" applyNumberFormat="1" applyFont="1" applyBorder="1" applyAlignment="1">
      <alignment vertical="top" wrapText="1"/>
    </xf>
    <xf numFmtId="0" fontId="3" fillId="3" borderId="37" xfId="0" applyFont="1" applyFill="1" applyBorder="1" applyAlignment="1">
      <alignment horizontal="left"/>
    </xf>
    <xf numFmtId="0" fontId="3" fillId="3" borderId="0" xfId="0" applyFont="1" applyFill="1" applyAlignment="1">
      <alignment horizontal="left"/>
    </xf>
    <xf numFmtId="0" fontId="5" fillId="5" borderId="6" xfId="0" applyFont="1" applyFill="1" applyBorder="1"/>
    <xf numFmtId="0" fontId="5" fillId="5" borderId="6" xfId="0" quotePrefix="1" applyFont="1" applyFill="1" applyBorder="1"/>
    <xf numFmtId="12" fontId="0" fillId="8" borderId="1" xfId="0" applyNumberFormat="1" applyFill="1" applyBorder="1" applyAlignment="1">
      <alignment horizontal="center"/>
    </xf>
    <xf numFmtId="12" fontId="0" fillId="8" borderId="19" xfId="0" applyNumberFormat="1" applyFill="1" applyBorder="1" applyAlignment="1">
      <alignment horizontal="center"/>
    </xf>
    <xf numFmtId="12" fontId="0" fillId="8" borderId="20" xfId="0" applyNumberFormat="1" applyFill="1" applyBorder="1"/>
    <xf numFmtId="12" fontId="16" fillId="8" borderId="19" xfId="0" applyNumberFormat="1" applyFont="1" applyFill="1" applyBorder="1" applyAlignment="1">
      <alignment horizontal="center"/>
    </xf>
    <xf numFmtId="12" fontId="0" fillId="8" borderId="17" xfId="0" applyNumberFormat="1" applyFill="1" applyBorder="1" applyAlignment="1">
      <alignment horizontal="center"/>
    </xf>
    <xf numFmtId="12" fontId="0" fillId="9" borderId="1" xfId="0" applyNumberFormat="1" applyFill="1" applyBorder="1" applyAlignment="1">
      <alignment horizontal="center"/>
    </xf>
    <xf numFmtId="0" fontId="1" fillId="3" borderId="24" xfId="0" applyFont="1" applyFill="1" applyBorder="1" applyAlignment="1">
      <alignment horizontal="center"/>
    </xf>
    <xf numFmtId="0" fontId="1" fillId="0" borderId="24" xfId="0" applyFont="1" applyBorder="1" applyAlignment="1">
      <alignment horizontal="center"/>
    </xf>
    <xf numFmtId="12" fontId="0" fillId="7" borderId="1" xfId="0" applyNumberFormat="1" applyFill="1" applyBorder="1" applyAlignment="1">
      <alignment horizontal="center"/>
    </xf>
    <xf numFmtId="0" fontId="1" fillId="7" borderId="10" xfId="0" applyFont="1" applyFill="1" applyBorder="1" applyAlignment="1">
      <alignment vertical="center"/>
    </xf>
    <xf numFmtId="0" fontId="1" fillId="7" borderId="11" xfId="0" applyFont="1" applyFill="1" applyBorder="1" applyAlignment="1">
      <alignment horizontal="center" vertical="center"/>
    </xf>
    <xf numFmtId="12" fontId="0" fillId="7" borderId="19" xfId="0" applyNumberFormat="1" applyFill="1" applyBorder="1" applyAlignment="1">
      <alignment horizontal="center"/>
    </xf>
    <xf numFmtId="0" fontId="0" fillId="0" borderId="48" xfId="0" applyBorder="1"/>
    <xf numFmtId="0" fontId="0" fillId="0" borderId="10" xfId="0" applyBorder="1"/>
    <xf numFmtId="0" fontId="0" fillId="0" borderId="49" xfId="0" applyBorder="1"/>
    <xf numFmtId="0" fontId="0" fillId="5" borderId="49" xfId="0" applyFill="1" applyBorder="1"/>
    <xf numFmtId="12" fontId="0" fillId="7" borderId="10" xfId="0" applyNumberFormat="1" applyFill="1" applyBorder="1" applyAlignment="1">
      <alignment horizontal="center"/>
    </xf>
    <xf numFmtId="12" fontId="0" fillId="0" borderId="10" xfId="0" applyNumberFormat="1" applyBorder="1" applyAlignment="1">
      <alignment horizontal="center"/>
    </xf>
    <xf numFmtId="12" fontId="0" fillId="2" borderId="43" xfId="0" applyNumberFormat="1" applyFill="1" applyBorder="1" applyAlignment="1">
      <alignment horizontal="center"/>
    </xf>
    <xf numFmtId="12" fontId="0" fillId="8" borderId="10" xfId="0" applyNumberFormat="1" applyFill="1" applyBorder="1" applyAlignment="1">
      <alignment horizontal="center"/>
    </xf>
    <xf numFmtId="12" fontId="0" fillId="2" borderId="10" xfId="0" applyNumberFormat="1" applyFill="1" applyBorder="1" applyAlignment="1">
      <alignment horizontal="center"/>
    </xf>
    <xf numFmtId="12" fontId="0" fillId="8" borderId="43" xfId="0" applyNumberFormat="1" applyFill="1" applyBorder="1" applyAlignment="1">
      <alignment horizontal="center"/>
    </xf>
    <xf numFmtId="12" fontId="0" fillId="8" borderId="2" xfId="0" applyNumberFormat="1" applyFill="1" applyBorder="1" applyAlignment="1">
      <alignment horizontal="center"/>
    </xf>
    <xf numFmtId="12" fontId="13" fillId="0" borderId="1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top" wrapText="1"/>
    </xf>
    <xf numFmtId="164" fontId="4" fillId="0" borderId="3" xfId="0" applyNumberFormat="1" applyFont="1" applyBorder="1" applyAlignment="1">
      <alignment horizontal="center" vertical="top" wrapText="1"/>
    </xf>
    <xf numFmtId="164" fontId="4" fillId="0" borderId="25" xfId="0" applyNumberFormat="1" applyFont="1" applyBorder="1" applyAlignment="1">
      <alignment horizontal="center" vertical="top" wrapText="1"/>
    </xf>
    <xf numFmtId="0" fontId="4" fillId="2" borderId="1" xfId="0" applyFont="1" applyFill="1" applyBorder="1" applyAlignment="1">
      <alignment vertical="top" wrapText="1"/>
    </xf>
    <xf numFmtId="0" fontId="1" fillId="3" borderId="42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0" fillId="8" borderId="26" xfId="0" applyFill="1" applyBorder="1" applyAlignment="1">
      <alignment horizontal="left" vertical="top"/>
    </xf>
    <xf numFmtId="0" fontId="0" fillId="8" borderId="23" xfId="0" applyFill="1" applyBorder="1" applyAlignment="1">
      <alignment horizontal="left" vertical="top"/>
    </xf>
    <xf numFmtId="0" fontId="0" fillId="8" borderId="27" xfId="0" applyFill="1" applyBorder="1" applyAlignment="1">
      <alignment horizontal="left" vertical="top"/>
    </xf>
    <xf numFmtId="0" fontId="0" fillId="8" borderId="3" xfId="0" applyFill="1" applyBorder="1" applyAlignment="1">
      <alignment horizontal="left" vertical="top"/>
    </xf>
    <xf numFmtId="0" fontId="5" fillId="0" borderId="21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4" fillId="2" borderId="30" xfId="0" applyFont="1" applyFill="1" applyBorder="1" applyAlignment="1">
      <alignment horizontal="center"/>
    </xf>
    <xf numFmtId="0" fontId="4" fillId="2" borderId="31" xfId="0" applyFont="1" applyFill="1" applyBorder="1" applyAlignment="1">
      <alignment horizontal="center"/>
    </xf>
    <xf numFmtId="0" fontId="4" fillId="2" borderId="32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3" fillId="3" borderId="0" xfId="0" applyFont="1" applyFill="1" applyAlignment="1">
      <alignment horizontal="center"/>
    </xf>
    <xf numFmtId="0" fontId="5" fillId="3" borderId="16" xfId="0" applyFont="1" applyFill="1" applyBorder="1" applyAlignment="1">
      <alignment horizontal="center"/>
    </xf>
    <xf numFmtId="14" fontId="4" fillId="0" borderId="1" xfId="0" applyNumberFormat="1" applyFont="1" applyBorder="1" applyAlignment="1">
      <alignment horizontal="center"/>
    </xf>
    <xf numFmtId="0" fontId="0" fillId="8" borderId="28" xfId="0" applyFill="1" applyBorder="1" applyAlignment="1">
      <alignment horizontal="left" vertical="top"/>
    </xf>
    <xf numFmtId="0" fontId="0" fillId="8" borderId="31" xfId="0" applyFill="1" applyBorder="1" applyAlignment="1">
      <alignment horizontal="left" vertical="top"/>
    </xf>
    <xf numFmtId="0" fontId="4" fillId="5" borderId="0" xfId="0" applyFont="1" applyFill="1" applyAlignment="1">
      <alignment horizontal="center" vertical="center"/>
    </xf>
    <xf numFmtId="0" fontId="5" fillId="3" borderId="13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3" borderId="18" xfId="0" applyFont="1" applyFill="1" applyBorder="1" applyAlignment="1">
      <alignment horizontal="center"/>
    </xf>
    <xf numFmtId="0" fontId="5" fillId="3" borderId="19" xfId="0" applyFont="1" applyFill="1" applyBorder="1" applyAlignment="1">
      <alignment horizontal="center"/>
    </xf>
    <xf numFmtId="14" fontId="4" fillId="0" borderId="19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top" wrapText="1"/>
    </xf>
    <xf numFmtId="164" fontId="4" fillId="0" borderId="3" xfId="0" applyNumberFormat="1" applyFont="1" applyBorder="1" applyAlignment="1">
      <alignment horizontal="center" vertical="top" wrapText="1"/>
    </xf>
    <xf numFmtId="164" fontId="4" fillId="0" borderId="25" xfId="0" applyNumberFormat="1" applyFont="1" applyBorder="1" applyAlignment="1">
      <alignment horizontal="center" vertical="top" wrapText="1"/>
    </xf>
    <xf numFmtId="0" fontId="3" fillId="3" borderId="39" xfId="0" applyFont="1" applyFill="1" applyBorder="1" applyAlignment="1">
      <alignment horizontal="center"/>
    </xf>
    <xf numFmtId="164" fontId="4" fillId="0" borderId="30" xfId="0" applyNumberFormat="1" applyFont="1" applyBorder="1" applyAlignment="1">
      <alignment horizontal="center" vertical="top" wrapText="1"/>
    </xf>
    <xf numFmtId="164" fontId="4" fillId="0" borderId="31" xfId="0" applyNumberFormat="1" applyFont="1" applyBorder="1" applyAlignment="1">
      <alignment horizontal="center" vertical="top" wrapText="1"/>
    </xf>
    <xf numFmtId="164" fontId="4" fillId="0" borderId="32" xfId="0" applyNumberFormat="1" applyFont="1" applyBorder="1" applyAlignment="1">
      <alignment horizontal="center" vertical="top" wrapText="1"/>
    </xf>
    <xf numFmtId="164" fontId="18" fillId="2" borderId="2" xfId="0" applyNumberFormat="1" applyFont="1" applyFill="1" applyBorder="1" applyAlignment="1">
      <alignment horizontal="center" vertical="center" wrapText="1"/>
    </xf>
    <xf numFmtId="164" fontId="18" fillId="2" borderId="3" xfId="0" applyNumberFormat="1" applyFont="1" applyFill="1" applyBorder="1" applyAlignment="1">
      <alignment horizontal="center" vertical="center" wrapText="1"/>
    </xf>
    <xf numFmtId="164" fontId="18" fillId="2" borderId="25" xfId="0" applyNumberFormat="1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14" fontId="4" fillId="0" borderId="2" xfId="0" applyNumberFormat="1" applyFont="1" applyBorder="1" applyAlignment="1">
      <alignment horizontal="center"/>
    </xf>
    <xf numFmtId="14" fontId="4" fillId="0" borderId="3" xfId="0" applyNumberFormat="1" applyFont="1" applyBorder="1" applyAlignment="1">
      <alignment horizontal="center"/>
    </xf>
    <xf numFmtId="14" fontId="4" fillId="0" borderId="4" xfId="0" applyNumberFormat="1" applyFont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5" fillId="3" borderId="28" xfId="0" applyFont="1" applyFill="1" applyBorder="1" applyAlignment="1">
      <alignment horizontal="center"/>
    </xf>
    <xf numFmtId="0" fontId="5" fillId="3" borderId="29" xfId="0" applyFont="1" applyFill="1" applyBorder="1" applyAlignment="1">
      <alignment horizontal="center"/>
    </xf>
    <xf numFmtId="14" fontId="4" fillId="0" borderId="30" xfId="0" applyNumberFormat="1" applyFont="1" applyBorder="1" applyAlignment="1">
      <alignment horizontal="center"/>
    </xf>
    <xf numFmtId="14" fontId="4" fillId="0" borderId="31" xfId="0" applyNumberFormat="1" applyFont="1" applyBorder="1" applyAlignment="1">
      <alignment horizontal="center"/>
    </xf>
    <xf numFmtId="14" fontId="4" fillId="0" borderId="29" xfId="0" applyNumberFormat="1" applyFont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0" fontId="5" fillId="2" borderId="31" xfId="0" applyFont="1" applyFill="1" applyBorder="1" applyAlignment="1">
      <alignment horizontal="center"/>
    </xf>
    <xf numFmtId="0" fontId="5" fillId="2" borderId="32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5" fillId="3" borderId="27" xfId="0" quotePrefix="1" applyFont="1" applyFill="1" applyBorder="1" applyAlignment="1">
      <alignment horizontal="center"/>
    </xf>
    <xf numFmtId="0" fontId="5" fillId="3" borderId="4" xfId="0" quotePrefix="1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3" borderId="26" xfId="0" applyFont="1" applyFill="1" applyBorder="1" applyAlignment="1">
      <alignment horizontal="center"/>
    </xf>
    <xf numFmtId="0" fontId="5" fillId="3" borderId="24" xfId="0" applyFont="1" applyFill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3" borderId="21" xfId="0" applyFont="1" applyFill="1" applyBorder="1" applyAlignment="1">
      <alignment horizontal="center"/>
    </xf>
    <xf numFmtId="164" fontId="4" fillId="2" borderId="2" xfId="0" applyNumberFormat="1" applyFont="1" applyFill="1" applyBorder="1" applyAlignment="1">
      <alignment horizontal="center" vertical="top" wrapText="1"/>
    </xf>
    <xf numFmtId="164" fontId="4" fillId="2" borderId="3" xfId="0" applyNumberFormat="1" applyFont="1" applyFill="1" applyBorder="1" applyAlignment="1">
      <alignment horizontal="center" vertical="top" wrapText="1"/>
    </xf>
    <xf numFmtId="164" fontId="4" fillId="2" borderId="25" xfId="0" applyNumberFormat="1" applyFont="1" applyFill="1" applyBorder="1" applyAlignment="1">
      <alignment horizontal="center" vertical="top" wrapText="1"/>
    </xf>
    <xf numFmtId="0" fontId="1" fillId="3" borderId="10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3" borderId="43" xfId="0" applyFont="1" applyFill="1" applyBorder="1" applyAlignment="1">
      <alignment horizontal="center" vertical="center" wrapText="1"/>
    </xf>
    <xf numFmtId="0" fontId="1" fillId="3" borderId="45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wrapText="1"/>
    </xf>
    <xf numFmtId="0" fontId="1" fillId="3" borderId="11" xfId="0" applyFont="1" applyFill="1" applyBorder="1" applyAlignment="1">
      <alignment horizontal="center" wrapText="1"/>
    </xf>
    <xf numFmtId="0" fontId="4" fillId="2" borderId="19" xfId="0" applyFont="1" applyFill="1" applyBorder="1" applyAlignment="1">
      <alignment horizontal="center"/>
    </xf>
    <xf numFmtId="0" fontId="4" fillId="2" borderId="20" xfId="0" applyFont="1" applyFill="1" applyBorder="1" applyAlignment="1">
      <alignment horizontal="center"/>
    </xf>
    <xf numFmtId="0" fontId="15" fillId="3" borderId="0" xfId="0" applyFont="1" applyFill="1" applyAlignment="1">
      <alignment horizontal="left"/>
    </xf>
    <xf numFmtId="0" fontId="1" fillId="3" borderId="35" xfId="0" applyFont="1" applyFill="1" applyBorder="1" applyAlignment="1">
      <alignment horizontal="center" vertical="center"/>
    </xf>
    <xf numFmtId="0" fontId="1" fillId="3" borderId="41" xfId="0" applyFont="1" applyFill="1" applyBorder="1" applyAlignment="1">
      <alignment horizontal="center" vertical="center"/>
    </xf>
    <xf numFmtId="0" fontId="1" fillId="3" borderId="37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44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42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11" fillId="0" borderId="35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1" fillId="0" borderId="13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Medium7"/>
  <colors>
    <mruColors>
      <color rgb="FFFFFD78"/>
      <color rgb="FFFFCCFF"/>
      <color rgb="FFCCFFFF"/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ustomXml" Target="../ink/ink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ustomXml" Target="../ink/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241498</xdr:colOff>
      <xdr:row>1</xdr:row>
      <xdr:rowOff>130567</xdr:rowOff>
    </xdr:from>
    <xdr:to>
      <xdr:col>2</xdr:col>
      <xdr:colOff>1701167</xdr:colOff>
      <xdr:row>6</xdr:row>
      <xdr:rowOff>132434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F7B064-9071-49E0-A989-0B47AA53A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498" y="335721"/>
          <a:ext cx="5511751" cy="1174175"/>
        </a:xfrm>
        <a:prstGeom prst="rect">
          <a:avLst/>
        </a:prstGeom>
      </xdr:spPr>
    </xdr:pic>
    <xdr:clientData/>
  </xdr:twoCellAnchor>
  <xdr:twoCellAnchor editAs="oneCell">
    <xdr:from>
      <xdr:col>2</xdr:col>
      <xdr:colOff>366346</xdr:colOff>
      <xdr:row>13</xdr:row>
      <xdr:rowOff>29308</xdr:rowOff>
    </xdr:from>
    <xdr:to>
      <xdr:col>11</xdr:col>
      <xdr:colOff>91695</xdr:colOff>
      <xdr:row>43</xdr:row>
      <xdr:rowOff>56710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D599EC-0EF3-AAB8-CA2A-7BD178C23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10808" y="3062654"/>
          <a:ext cx="12532810" cy="75008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254000</xdr:colOff>
      <xdr:row>11</xdr:row>
      <xdr:rowOff>0</xdr:rowOff>
    </xdr:from>
    <xdr:ext cx="2994382" cy="6197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F393CBB-7264-4CA7-AFAE-F69A0C26187C}"/>
            </a:ext>
          </a:extLst>
        </xdr:cNvPr>
        <xdr:cNvSpPr txBox="1"/>
      </xdr:nvSpPr>
      <xdr:spPr>
        <a:xfrm>
          <a:off x="13543280" y="2184400"/>
          <a:ext cx="2994382" cy="61976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endParaRPr lang="en-US" sz="1800" b="1" baseline="0"/>
        </a:p>
        <a:p>
          <a:pPr algn="ctr"/>
          <a:endParaRPr lang="en-US" sz="2400" b="1"/>
        </a:p>
      </xdr:txBody>
    </xdr:sp>
    <xdr:clientData/>
  </xdr:oneCellAnchor>
  <xdr:twoCellAnchor>
    <xdr:from>
      <xdr:col>13</xdr:col>
      <xdr:colOff>416560</xdr:colOff>
      <xdr:row>12</xdr:row>
      <xdr:rowOff>106680</xdr:rowOff>
    </xdr:from>
    <xdr:to>
      <xdr:col>15</xdr:col>
      <xdr:colOff>254000</xdr:colOff>
      <xdr:row>14</xdr:row>
      <xdr:rowOff>121920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2476503E-D213-47A1-B6AC-049B06D636BF}"/>
            </a:ext>
          </a:extLst>
        </xdr:cNvPr>
        <xdr:cNvCxnSpPr>
          <a:stCxn id="2" idx="1"/>
        </xdr:cNvCxnSpPr>
      </xdr:nvCxnSpPr>
      <xdr:spPr>
        <a:xfrm flipH="1">
          <a:off x="11998960" y="2494280"/>
          <a:ext cx="1544320" cy="42164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254000</xdr:colOff>
      <xdr:row>14</xdr:row>
      <xdr:rowOff>132080</xdr:rowOff>
    </xdr:from>
    <xdr:ext cx="2994382" cy="6197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696D631-56F1-4EDF-BEF8-D0CF6077583F}"/>
            </a:ext>
          </a:extLst>
        </xdr:cNvPr>
        <xdr:cNvSpPr txBox="1"/>
      </xdr:nvSpPr>
      <xdr:spPr>
        <a:xfrm>
          <a:off x="13543280" y="2926080"/>
          <a:ext cx="2994382" cy="61976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endParaRPr lang="en-US" sz="1800" b="1" baseline="0"/>
        </a:p>
        <a:p>
          <a:pPr algn="ctr"/>
          <a:endParaRPr lang="en-US" sz="2400" b="1"/>
        </a:p>
      </xdr:txBody>
    </xdr:sp>
    <xdr:clientData/>
  </xdr:oneCellAnchor>
  <xdr:twoCellAnchor>
    <xdr:from>
      <xdr:col>13</xdr:col>
      <xdr:colOff>416560</xdr:colOff>
      <xdr:row>16</xdr:row>
      <xdr:rowOff>35560</xdr:rowOff>
    </xdr:from>
    <xdr:to>
      <xdr:col>15</xdr:col>
      <xdr:colOff>254000</xdr:colOff>
      <xdr:row>18</xdr:row>
      <xdr:rowOff>50800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23616EE2-1DA6-4B56-87AE-343D10D39825}"/>
            </a:ext>
          </a:extLst>
        </xdr:cNvPr>
        <xdr:cNvCxnSpPr>
          <a:stCxn id="4" idx="1"/>
        </xdr:cNvCxnSpPr>
      </xdr:nvCxnSpPr>
      <xdr:spPr>
        <a:xfrm flipH="1">
          <a:off x="11998960" y="3235960"/>
          <a:ext cx="1544320" cy="42164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284480</xdr:colOff>
      <xdr:row>18</xdr:row>
      <xdr:rowOff>0</xdr:rowOff>
    </xdr:from>
    <xdr:ext cx="2994382" cy="6197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04B8E5E-F0A3-4046-8076-999ED29F79A9}"/>
            </a:ext>
          </a:extLst>
        </xdr:cNvPr>
        <xdr:cNvSpPr txBox="1"/>
      </xdr:nvSpPr>
      <xdr:spPr>
        <a:xfrm>
          <a:off x="13573760" y="3606800"/>
          <a:ext cx="2994382" cy="61976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endParaRPr lang="en-US" sz="1800" b="1" baseline="0"/>
        </a:p>
        <a:p>
          <a:pPr algn="ctr"/>
          <a:endParaRPr lang="en-US" sz="2400" b="1"/>
        </a:p>
      </xdr:txBody>
    </xdr:sp>
    <xdr:clientData/>
  </xdr:oneCellAnchor>
  <xdr:twoCellAnchor>
    <xdr:from>
      <xdr:col>13</xdr:col>
      <xdr:colOff>447040</xdr:colOff>
      <xdr:row>19</xdr:row>
      <xdr:rowOff>106680</xdr:rowOff>
    </xdr:from>
    <xdr:to>
      <xdr:col>15</xdr:col>
      <xdr:colOff>284480</xdr:colOff>
      <xdr:row>21</xdr:row>
      <xdr:rowOff>121920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4CB4C6B-CA1D-4699-9815-4686F51FF14C}"/>
            </a:ext>
          </a:extLst>
        </xdr:cNvPr>
        <xdr:cNvCxnSpPr>
          <a:stCxn id="3" idx="1"/>
        </xdr:cNvCxnSpPr>
      </xdr:nvCxnSpPr>
      <xdr:spPr>
        <a:xfrm flipH="1">
          <a:off x="12029440" y="3916680"/>
          <a:ext cx="1544320" cy="42164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284480</xdr:colOff>
      <xdr:row>21</xdr:row>
      <xdr:rowOff>132080</xdr:rowOff>
    </xdr:from>
    <xdr:ext cx="2994382" cy="6197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1D78BCE-8010-4600-B9EF-EDC51F9D27C1}"/>
            </a:ext>
          </a:extLst>
        </xdr:cNvPr>
        <xdr:cNvSpPr txBox="1"/>
      </xdr:nvSpPr>
      <xdr:spPr>
        <a:xfrm>
          <a:off x="13573760" y="4348480"/>
          <a:ext cx="2994382" cy="61976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endParaRPr lang="en-US" sz="1800" b="1" baseline="0"/>
        </a:p>
        <a:p>
          <a:pPr algn="ctr"/>
          <a:endParaRPr lang="en-US" sz="2400" b="1"/>
        </a:p>
      </xdr:txBody>
    </xdr:sp>
    <xdr:clientData/>
  </xdr:oneCellAnchor>
  <xdr:twoCellAnchor>
    <xdr:from>
      <xdr:col>13</xdr:col>
      <xdr:colOff>447040</xdr:colOff>
      <xdr:row>23</xdr:row>
      <xdr:rowOff>35560</xdr:rowOff>
    </xdr:from>
    <xdr:to>
      <xdr:col>15</xdr:col>
      <xdr:colOff>284480</xdr:colOff>
      <xdr:row>25</xdr:row>
      <xdr:rowOff>50800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BB912ABB-21AF-4CF2-B0E8-1379023B47A9}"/>
            </a:ext>
          </a:extLst>
        </xdr:cNvPr>
        <xdr:cNvCxnSpPr>
          <a:stCxn id="5" idx="1"/>
        </xdr:cNvCxnSpPr>
      </xdr:nvCxnSpPr>
      <xdr:spPr>
        <a:xfrm flipH="1">
          <a:off x="12029440" y="4658360"/>
          <a:ext cx="1544320" cy="42164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245894</xdr:colOff>
      <xdr:row>1</xdr:row>
      <xdr:rowOff>128073</xdr:rowOff>
    </xdr:from>
    <xdr:to>
      <xdr:col>2</xdr:col>
      <xdr:colOff>1011704</xdr:colOff>
      <xdr:row>6</xdr:row>
      <xdr:rowOff>133750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31D783-80C5-42D8-B131-320CA11AD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894" y="333227"/>
          <a:ext cx="5509846" cy="1174175"/>
        </a:xfrm>
        <a:prstGeom prst="rect">
          <a:avLst/>
        </a:prstGeom>
      </xdr:spPr>
    </xdr:pic>
    <xdr:clientData/>
  </xdr:twoCellAnchor>
  <xdr:twoCellAnchor editAs="oneCell">
    <xdr:from>
      <xdr:col>0</xdr:col>
      <xdr:colOff>18464</xdr:colOff>
      <xdr:row>31</xdr:row>
      <xdr:rowOff>271393</xdr:rowOff>
    </xdr:from>
    <xdr:to>
      <xdr:col>6</xdr:col>
      <xdr:colOff>1089513</xdr:colOff>
      <xdr:row>52</xdr:row>
      <xdr:rowOff>148687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70C74B-968F-7479-3AD7-40B50BE10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64" y="12141008"/>
          <a:ext cx="11207701" cy="4288102"/>
        </a:xfrm>
        <a:prstGeom prst="rect">
          <a:avLst/>
        </a:prstGeom>
      </xdr:spPr>
    </xdr:pic>
    <xdr:clientData/>
  </xdr:twoCellAnchor>
  <xdr:twoCellAnchor editAs="oneCell">
    <xdr:from>
      <xdr:col>6</xdr:col>
      <xdr:colOff>1025769</xdr:colOff>
      <xdr:row>31</xdr:row>
      <xdr:rowOff>71364</xdr:rowOff>
    </xdr:from>
    <xdr:to>
      <xdr:col>12</xdr:col>
      <xdr:colOff>1298615</xdr:colOff>
      <xdr:row>61</xdr:row>
      <xdr:rowOff>133603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45B4CE7-EBD7-650A-4A1E-EDBE2A981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66231" y="11940979"/>
          <a:ext cx="8361769" cy="63156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236369</xdr:colOff>
      <xdr:row>1</xdr:row>
      <xdr:rowOff>134377</xdr:rowOff>
    </xdr:from>
    <xdr:to>
      <xdr:col>2</xdr:col>
      <xdr:colOff>1731061</xdr:colOff>
      <xdr:row>6</xdr:row>
      <xdr:rowOff>130529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146EF8-ECA3-4B24-93AB-04BC5590D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369" y="339531"/>
          <a:ext cx="5506036" cy="1172270"/>
        </a:xfrm>
        <a:prstGeom prst="rect">
          <a:avLst/>
        </a:prstGeom>
      </xdr:spPr>
    </xdr:pic>
    <xdr:clientData/>
  </xdr:twoCellAnchor>
  <xdr:twoCellAnchor editAs="oneCell">
    <xdr:from>
      <xdr:col>0</xdr:col>
      <xdr:colOff>18463</xdr:colOff>
      <xdr:row>9</xdr:row>
      <xdr:rowOff>54804</xdr:rowOff>
    </xdr:from>
    <xdr:to>
      <xdr:col>11</xdr:col>
      <xdr:colOff>1143000</xdr:colOff>
      <xdr:row>54</xdr:row>
      <xdr:rowOff>235268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0A44AF-1782-F879-A93B-B1C2E1B5C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63" y="2091689"/>
          <a:ext cx="17932499" cy="11390656"/>
        </a:xfrm>
        <a:prstGeom prst="rect">
          <a:avLst/>
        </a:prstGeom>
      </xdr:spPr>
    </xdr:pic>
    <xdr:clientData/>
  </xdr:twoCellAnchor>
  <xdr:twoCellAnchor editAs="oneCell">
    <xdr:from>
      <xdr:col>0</xdr:col>
      <xdr:colOff>593187</xdr:colOff>
      <xdr:row>57</xdr:row>
      <xdr:rowOff>186691</xdr:rowOff>
    </xdr:from>
    <xdr:to>
      <xdr:col>11</xdr:col>
      <xdr:colOff>1076080</xdr:colOff>
      <xdr:row>98</xdr:row>
      <xdr:rowOff>217903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5B85BA0-928F-BCBE-CA32-8ED465502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3187" y="14181114"/>
          <a:ext cx="17290855" cy="102449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245894</xdr:colOff>
      <xdr:row>1</xdr:row>
      <xdr:rowOff>128073</xdr:rowOff>
    </xdr:from>
    <xdr:to>
      <xdr:col>2</xdr:col>
      <xdr:colOff>1007894</xdr:colOff>
      <xdr:row>6</xdr:row>
      <xdr:rowOff>129940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33D10B-06FB-4CDE-864E-7CF9993ED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704" y="341433"/>
          <a:ext cx="5505450" cy="11448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236369</xdr:colOff>
      <xdr:row>1</xdr:row>
      <xdr:rowOff>134377</xdr:rowOff>
    </xdr:from>
    <xdr:to>
      <xdr:col>2</xdr:col>
      <xdr:colOff>1734871</xdr:colOff>
      <xdr:row>6</xdr:row>
      <xdr:rowOff>134339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0BAD59-3DD1-471C-BC49-9271C2E71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274" y="340117"/>
          <a:ext cx="5512337" cy="1142962"/>
        </a:xfrm>
        <a:prstGeom prst="rect">
          <a:avLst/>
        </a:prstGeom>
      </xdr:spPr>
    </xdr:pic>
    <xdr:clientData/>
  </xdr:twoCellAnchor>
  <xdr:twoCellAnchor editAs="oneCell">
    <xdr:from>
      <xdr:col>0</xdr:col>
      <xdr:colOff>894752</xdr:colOff>
      <xdr:row>10</xdr:row>
      <xdr:rowOff>-1</xdr:rowOff>
    </xdr:from>
    <xdr:to>
      <xdr:col>11</xdr:col>
      <xdr:colOff>894752</xdr:colOff>
      <xdr:row>55</xdr:row>
      <xdr:rowOff>54079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CD9718D-04AB-6FB5-6890-AAB02269B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4752" y="2255920"/>
          <a:ext cx="16844211" cy="11333685"/>
        </a:xfrm>
        <a:prstGeom prst="rect">
          <a:avLst/>
        </a:prstGeom>
      </xdr:spPr>
    </xdr:pic>
    <xdr:clientData/>
  </xdr:twoCellAnchor>
  <xdr:twoCellAnchor editAs="oneCell">
    <xdr:from>
      <xdr:col>1</xdr:col>
      <xdr:colOff>669156</xdr:colOff>
      <xdr:row>54</xdr:row>
      <xdr:rowOff>227497</xdr:rowOff>
    </xdr:from>
    <xdr:to>
      <xdr:col>9</xdr:col>
      <xdr:colOff>1126055</xdr:colOff>
      <xdr:row>103</xdr:row>
      <xdr:rowOff>243125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E9B0F46-2E5D-641A-3F46-AE8B4C5B4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4419" y="13512365"/>
          <a:ext cx="12588741" cy="122978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43960</xdr:colOff>
      <xdr:row>1</xdr:row>
      <xdr:rowOff>94958</xdr:rowOff>
    </xdr:from>
    <xdr:to>
      <xdr:col>3</xdr:col>
      <xdr:colOff>20367</xdr:colOff>
      <xdr:row>6</xdr:row>
      <xdr:rowOff>93015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8F9A82-ED93-4789-AEE8-1EE87D4C5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037" y="300112"/>
          <a:ext cx="5507941" cy="1170365"/>
        </a:xfrm>
        <a:prstGeom prst="rect">
          <a:avLst/>
        </a:prstGeom>
      </xdr:spPr>
    </xdr:pic>
    <xdr:clientData/>
  </xdr:twoCellAnchor>
  <xdr:oneCellAnchor>
    <xdr:from>
      <xdr:col>9</xdr:col>
      <xdr:colOff>93050</xdr:colOff>
      <xdr:row>28</xdr:row>
      <xdr:rowOff>35605</xdr:rowOff>
    </xdr:from>
    <xdr:ext cx="2488630" cy="749821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30DE7C1-9089-431F-B5D7-34D7F7F39591}"/>
            </a:ext>
          </a:extLst>
        </xdr:cNvPr>
        <xdr:cNvSpPr txBox="1"/>
      </xdr:nvSpPr>
      <xdr:spPr>
        <a:xfrm>
          <a:off x="11083435" y="5955759"/>
          <a:ext cx="2488630" cy="749821"/>
        </a:xfrm>
        <a:prstGeom prst="rect">
          <a:avLst/>
        </a:prstGeom>
        <a:solidFill>
          <a:srgbClr val="FFFD78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400"/>
            <a:t>(REFERENCE</a:t>
          </a:r>
          <a:r>
            <a:rPr lang="en-US" sz="1400" baseline="0"/>
            <a:t> FOR FLAT VIEW)</a:t>
          </a:r>
        </a:p>
        <a:p>
          <a:pPr algn="ctr"/>
          <a:r>
            <a:rPr lang="en-US" sz="1400" baseline="0"/>
            <a:t>FINISHED GARMENT / PATTERN</a:t>
          </a:r>
        </a:p>
        <a:p>
          <a:pPr algn="ctr"/>
          <a:r>
            <a:rPr lang="en-US" sz="1400" baseline="0"/>
            <a:t>SHOULD LOOK LIKE BELOW</a:t>
          </a:r>
          <a:endParaRPr lang="en-US" sz="1400"/>
        </a:p>
      </xdr:txBody>
    </xdr:sp>
    <xdr:clientData/>
  </xdr:oneCellAnchor>
  <xdr:twoCellAnchor editAs="oneCell">
    <xdr:from>
      <xdr:col>4</xdr:col>
      <xdr:colOff>805962</xdr:colOff>
      <xdr:row>32</xdr:row>
      <xdr:rowOff>146539</xdr:rowOff>
    </xdr:from>
    <xdr:to>
      <xdr:col>18</xdr:col>
      <xdr:colOff>403236</xdr:colOff>
      <xdr:row>69</xdr:row>
      <xdr:rowOff>60520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A01F7A-D404-4DF3-BD17-3481D47A7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38193" y="5861539"/>
          <a:ext cx="12540430" cy="7508484"/>
        </a:xfrm>
        <a:prstGeom prst="rect">
          <a:avLst/>
        </a:prstGeom>
      </xdr:spPr>
    </xdr:pic>
    <xdr:clientData/>
  </xdr:twoCellAnchor>
  <xdr:twoCellAnchor editAs="oneCell">
    <xdr:from>
      <xdr:col>28</xdr:col>
      <xdr:colOff>333175</xdr:colOff>
      <xdr:row>17</xdr:row>
      <xdr:rowOff>124098</xdr:rowOff>
    </xdr:from>
    <xdr:to>
      <xdr:col>28</xdr:col>
      <xdr:colOff>333535</xdr:colOff>
      <xdr:row>17</xdr:row>
      <xdr:rowOff>124458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A4983F2C-88DC-100B-917E-C22E8057049D}"/>
                </a:ext>
              </a:extLst>
            </xdr14:cNvPr>
            <xdr14:cNvContentPartPr/>
          </xdr14:nvContentPartPr>
          <xdr14:nvPr macro=""/>
          <xdr14:xfrm>
            <a:off x="26944560" y="3787560"/>
            <a:ext cx="360" cy="360"/>
          </xdr14:xfrm>
        </xdr:contentPart>
      </mc:Choice>
      <mc:Fallback xmlns="">
        <xdr:pic>
          <xdr:nvPicPr>
            <xdr:cNvPr id="3" name="Ink 2">
              <a:extLst>
                <a:ext uri="{FF2B5EF4-FFF2-40B4-BE49-F238E27FC236}">
                  <a16:creationId xmlns:a16="http://schemas.microsoft.com/office/drawing/2014/main" id="{A4983F2C-88DC-100B-917E-C22E8057049D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26938440" y="3781440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273297</xdr:colOff>
      <xdr:row>1</xdr:row>
      <xdr:rowOff>58616</xdr:rowOff>
    </xdr:from>
    <xdr:to>
      <xdr:col>3</xdr:col>
      <xdr:colOff>549815</xdr:colOff>
      <xdr:row>6</xdr:row>
      <xdr:rowOff>54768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C1C4B2-71BF-4ED4-AD48-0A496A488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297" y="263770"/>
          <a:ext cx="5500321" cy="1172270"/>
        </a:xfrm>
        <a:prstGeom prst="rect">
          <a:avLst/>
        </a:prstGeom>
      </xdr:spPr>
    </xdr:pic>
    <xdr:clientData/>
  </xdr:twoCellAnchor>
  <xdr:oneCellAnchor>
    <xdr:from>
      <xdr:col>8</xdr:col>
      <xdr:colOff>676062</xdr:colOff>
      <xdr:row>31</xdr:row>
      <xdr:rowOff>87924</xdr:rowOff>
    </xdr:from>
    <xdr:ext cx="2976457" cy="31149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D94EE4E-769F-49BC-AE0F-94DFD83E975F}"/>
            </a:ext>
          </a:extLst>
        </xdr:cNvPr>
        <xdr:cNvSpPr txBox="1"/>
      </xdr:nvSpPr>
      <xdr:spPr>
        <a:xfrm>
          <a:off x="10347600" y="6638193"/>
          <a:ext cx="2976457" cy="311496"/>
        </a:xfrm>
        <a:prstGeom prst="rect">
          <a:avLst/>
        </a:prstGeom>
        <a:solidFill>
          <a:srgbClr val="FFFD78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400"/>
            <a:t>BULK</a:t>
          </a:r>
          <a:r>
            <a:rPr lang="en-US" sz="1400" baseline="0"/>
            <a:t> WILL ONLY HAVE 2-SIZE BREAKS</a:t>
          </a:r>
          <a:endParaRPr lang="en-US" sz="140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172720</xdr:colOff>
      <xdr:row>11</xdr:row>
      <xdr:rowOff>0</xdr:rowOff>
    </xdr:from>
    <xdr:ext cx="2994382" cy="6197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FA2595D-617C-46DC-82EF-084E67C8E838}"/>
            </a:ext>
          </a:extLst>
        </xdr:cNvPr>
        <xdr:cNvSpPr txBox="1"/>
      </xdr:nvSpPr>
      <xdr:spPr>
        <a:xfrm>
          <a:off x="13462000" y="2184400"/>
          <a:ext cx="2994382" cy="61976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endParaRPr lang="en-US" sz="1800" b="1" baseline="0"/>
        </a:p>
        <a:p>
          <a:pPr algn="ctr"/>
          <a:endParaRPr lang="en-US" sz="2400" b="1"/>
        </a:p>
      </xdr:txBody>
    </xdr:sp>
    <xdr:clientData/>
  </xdr:oneCellAnchor>
  <xdr:twoCellAnchor>
    <xdr:from>
      <xdr:col>13</xdr:col>
      <xdr:colOff>335280</xdr:colOff>
      <xdr:row>12</xdr:row>
      <xdr:rowOff>106680</xdr:rowOff>
    </xdr:from>
    <xdr:to>
      <xdr:col>15</xdr:col>
      <xdr:colOff>172720</xdr:colOff>
      <xdr:row>14</xdr:row>
      <xdr:rowOff>121920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F3CE187-C773-4CB5-B14D-796C4D60ACE9}"/>
            </a:ext>
          </a:extLst>
        </xdr:cNvPr>
        <xdr:cNvCxnSpPr>
          <a:stCxn id="2" idx="1"/>
        </xdr:cNvCxnSpPr>
      </xdr:nvCxnSpPr>
      <xdr:spPr>
        <a:xfrm flipH="1">
          <a:off x="11917680" y="2494280"/>
          <a:ext cx="1544320" cy="42164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172720</xdr:colOff>
      <xdr:row>14</xdr:row>
      <xdr:rowOff>132080</xdr:rowOff>
    </xdr:from>
    <xdr:ext cx="2994382" cy="6197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6AB3C38-135F-4B77-AD26-4983410C165C}"/>
            </a:ext>
          </a:extLst>
        </xdr:cNvPr>
        <xdr:cNvSpPr txBox="1"/>
      </xdr:nvSpPr>
      <xdr:spPr>
        <a:xfrm>
          <a:off x="13462000" y="2926080"/>
          <a:ext cx="2994382" cy="61976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endParaRPr lang="en-US" sz="1800" b="1" baseline="0"/>
        </a:p>
        <a:p>
          <a:pPr algn="ctr"/>
          <a:endParaRPr lang="en-US" sz="2400" b="1"/>
        </a:p>
      </xdr:txBody>
    </xdr:sp>
    <xdr:clientData/>
  </xdr:oneCellAnchor>
  <xdr:twoCellAnchor>
    <xdr:from>
      <xdr:col>13</xdr:col>
      <xdr:colOff>335280</xdr:colOff>
      <xdr:row>16</xdr:row>
      <xdr:rowOff>35560</xdr:rowOff>
    </xdr:from>
    <xdr:to>
      <xdr:col>15</xdr:col>
      <xdr:colOff>172720</xdr:colOff>
      <xdr:row>18</xdr:row>
      <xdr:rowOff>50800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F29FEC56-A595-4F0B-8740-F889C6E69E04}"/>
            </a:ext>
          </a:extLst>
        </xdr:cNvPr>
        <xdr:cNvCxnSpPr>
          <a:stCxn id="4" idx="1"/>
        </xdr:cNvCxnSpPr>
      </xdr:nvCxnSpPr>
      <xdr:spPr>
        <a:xfrm flipH="1">
          <a:off x="11917680" y="3235960"/>
          <a:ext cx="1544320" cy="42164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290783</xdr:colOff>
      <xdr:row>39</xdr:row>
      <xdr:rowOff>190020</xdr:rowOff>
    </xdr:from>
    <xdr:to>
      <xdr:col>7</xdr:col>
      <xdr:colOff>291143</xdr:colOff>
      <xdr:row>39</xdr:row>
      <xdr:rowOff>190380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6D9B5A12-E654-2655-2D67-436121A1DA7F}"/>
                </a:ext>
              </a:extLst>
            </xdr14:cNvPr>
            <xdr14:cNvContentPartPr/>
          </xdr14:nvContentPartPr>
          <xdr14:nvPr macro=""/>
          <xdr14:xfrm>
            <a:off x="7632360" y="838152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6D9B5A12-E654-2655-2D67-436121A1DA7F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626240" y="8375400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5-22T19:51:31.117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0 0 2561,'0'0'0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5-15T01:54:13.542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0 1 1840,'0'0'7802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168E9-7A7F-4003-BBBD-C65737BBBCBD}">
  <sheetPr>
    <tabColor theme="4" tint="0.59999389629810485"/>
    <pageSetUpPr fitToPage="1"/>
  </sheetPr>
  <dimension ref="A1:M51"/>
  <sheetViews>
    <sheetView topLeftCell="A11" zoomScale="65" zoomScaleNormal="65" zoomScalePageLayoutView="90" workbookViewId="0">
      <selection activeCell="E48" sqref="E48"/>
    </sheetView>
  </sheetViews>
  <sheetFormatPr defaultColWidth="11.1640625" defaultRowHeight="15.5"/>
  <cols>
    <col min="1" max="3" width="26.5" customWidth="1"/>
    <col min="4" max="13" width="17.58203125" customWidth="1"/>
  </cols>
  <sheetData>
    <row r="1" spans="1:13" ht="16" thickBo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</row>
    <row r="2" spans="1:13" s="2" customFormat="1" ht="18.5">
      <c r="A2" s="126"/>
      <c r="B2" s="126"/>
      <c r="C2" s="126"/>
      <c r="D2" s="127" t="s">
        <v>23</v>
      </c>
      <c r="E2" s="128"/>
      <c r="F2" s="129"/>
      <c r="G2" s="129"/>
      <c r="H2" s="129"/>
      <c r="I2" s="128" t="s">
        <v>0</v>
      </c>
      <c r="J2" s="128"/>
      <c r="K2" s="105" t="s">
        <v>128</v>
      </c>
      <c r="L2" s="106"/>
      <c r="M2" s="107"/>
    </row>
    <row r="3" spans="1:13" s="2" customFormat="1" ht="18.5">
      <c r="A3" s="126"/>
      <c r="B3" s="126"/>
      <c r="C3" s="126"/>
      <c r="D3" s="122" t="s">
        <v>86</v>
      </c>
      <c r="E3" s="118"/>
      <c r="F3" s="117" t="s">
        <v>88</v>
      </c>
      <c r="G3" s="117"/>
      <c r="H3" s="117"/>
      <c r="I3" s="118" t="s">
        <v>81</v>
      </c>
      <c r="J3" s="118"/>
      <c r="K3" s="108" t="s">
        <v>129</v>
      </c>
      <c r="L3" s="109"/>
      <c r="M3" s="110"/>
    </row>
    <row r="4" spans="1:13" s="2" customFormat="1" ht="18.5">
      <c r="A4" s="126"/>
      <c r="B4" s="126"/>
      <c r="C4" s="126"/>
      <c r="D4" s="122" t="s">
        <v>87</v>
      </c>
      <c r="E4" s="118"/>
      <c r="F4" s="117" t="s">
        <v>126</v>
      </c>
      <c r="G4" s="117"/>
      <c r="H4" s="117"/>
      <c r="I4" s="118"/>
      <c r="J4" s="118"/>
      <c r="K4" s="108"/>
      <c r="L4" s="109"/>
      <c r="M4" s="110"/>
    </row>
    <row r="5" spans="1:13" s="2" customFormat="1" ht="18.5">
      <c r="A5" s="126"/>
      <c r="B5" s="126"/>
      <c r="C5" s="126"/>
      <c r="D5" s="122" t="s">
        <v>1</v>
      </c>
      <c r="E5" s="118"/>
      <c r="F5" s="117" t="s">
        <v>94</v>
      </c>
      <c r="G5" s="117"/>
      <c r="H5" s="117"/>
      <c r="I5" s="118" t="s">
        <v>82</v>
      </c>
      <c r="J5" s="118"/>
      <c r="K5" s="108"/>
      <c r="L5" s="109"/>
      <c r="M5" s="110"/>
    </row>
    <row r="6" spans="1:13" s="2" customFormat="1" ht="18.5">
      <c r="A6" s="126"/>
      <c r="B6" s="126"/>
      <c r="C6" s="126"/>
      <c r="D6" s="122" t="s">
        <v>2</v>
      </c>
      <c r="E6" s="118"/>
      <c r="F6" s="123">
        <v>45367</v>
      </c>
      <c r="G6" s="123"/>
      <c r="H6" s="123"/>
      <c r="I6" s="118" t="s">
        <v>3</v>
      </c>
      <c r="J6" s="118"/>
      <c r="K6" s="111"/>
      <c r="L6" s="112"/>
      <c r="M6" s="113"/>
    </row>
    <row r="7" spans="1:13" s="2" customFormat="1" ht="19" thickBot="1">
      <c r="A7" s="126"/>
      <c r="B7" s="126"/>
      <c r="C7" s="126"/>
      <c r="D7" s="130" t="s">
        <v>80</v>
      </c>
      <c r="E7" s="131"/>
      <c r="F7" s="132" t="s">
        <v>127</v>
      </c>
      <c r="G7" s="132"/>
      <c r="H7" s="132"/>
      <c r="I7" s="131" t="s">
        <v>4</v>
      </c>
      <c r="J7" s="131"/>
      <c r="K7" s="114" t="s">
        <v>89</v>
      </c>
      <c r="L7" s="115"/>
      <c r="M7" s="116"/>
    </row>
    <row r="8" spans="1:13" ht="9" customHeight="1">
      <c r="A8" s="119"/>
      <c r="B8" s="119"/>
      <c r="C8" s="119"/>
      <c r="D8" s="120"/>
      <c r="E8" s="120"/>
      <c r="F8" s="120"/>
      <c r="G8" s="120"/>
      <c r="H8" s="120"/>
      <c r="I8" s="120"/>
      <c r="J8" s="120"/>
      <c r="K8" s="119"/>
      <c r="L8" s="119"/>
      <c r="M8" s="119"/>
    </row>
    <row r="9" spans="1:13" ht="24" thickBot="1">
      <c r="A9" s="121" t="s">
        <v>66</v>
      </c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3" s="3" customFormat="1" ht="20.25" customHeight="1">
      <c r="A10" s="33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5"/>
    </row>
    <row r="11" spans="1:13" ht="20.25" customHeight="1">
      <c r="A11" s="36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37"/>
    </row>
    <row r="12" spans="1:13" ht="20.25" customHeight="1">
      <c r="A12" s="36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37"/>
    </row>
    <row r="13" spans="1:13" ht="20.25" customHeight="1">
      <c r="A13" s="36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37"/>
    </row>
    <row r="14" spans="1:13" ht="20.25" customHeight="1">
      <c r="A14" s="36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37"/>
    </row>
    <row r="15" spans="1:13" ht="20.25" customHeight="1">
      <c r="A15" s="36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37"/>
    </row>
    <row r="16" spans="1:13" ht="20.25" customHeight="1">
      <c r="A16" s="36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37"/>
    </row>
    <row r="17" spans="1:13" ht="20.25" customHeight="1">
      <c r="A17" s="36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37"/>
    </row>
    <row r="18" spans="1:13" ht="20.25" customHeight="1">
      <c r="A18" s="36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37"/>
    </row>
    <row r="19" spans="1:13" ht="20.25" customHeight="1">
      <c r="A19" s="36"/>
      <c r="B19" s="4"/>
      <c r="C19" s="4"/>
      <c r="D19" s="4" t="s">
        <v>130</v>
      </c>
      <c r="E19" s="4"/>
      <c r="F19" s="4"/>
      <c r="G19" s="4"/>
      <c r="H19" s="4"/>
      <c r="I19" s="4"/>
      <c r="J19" s="4"/>
      <c r="K19" s="4"/>
      <c r="L19" s="4"/>
      <c r="M19" s="37"/>
    </row>
    <row r="20" spans="1:13" ht="20.25" customHeight="1">
      <c r="A20" s="36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37"/>
    </row>
    <row r="21" spans="1:13" ht="20.25" customHeight="1">
      <c r="A21" s="36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37"/>
    </row>
    <row r="22" spans="1:13" ht="20.25" customHeight="1">
      <c r="A22" s="36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37"/>
    </row>
    <row r="23" spans="1:13" ht="20.25" customHeight="1">
      <c r="A23" s="36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37"/>
    </row>
    <row r="24" spans="1:13" ht="20.25" customHeight="1">
      <c r="A24" s="36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37"/>
    </row>
    <row r="25" spans="1:13" ht="20.25" customHeight="1">
      <c r="A25" s="36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37"/>
    </row>
    <row r="26" spans="1:13" ht="20.25" customHeight="1">
      <c r="A26" s="36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37"/>
    </row>
    <row r="27" spans="1:13" ht="20.25" customHeight="1">
      <c r="A27" s="36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37"/>
    </row>
    <row r="28" spans="1:13" ht="20.25" customHeight="1">
      <c r="A28" s="36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37"/>
    </row>
    <row r="29" spans="1:13" ht="20.25" customHeight="1">
      <c r="A29" s="36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37"/>
    </row>
    <row r="30" spans="1:13" ht="20.25" customHeight="1">
      <c r="A30" s="47"/>
      <c r="C30" s="4"/>
      <c r="D30" s="4"/>
      <c r="E30" s="4"/>
      <c r="F30" s="4"/>
      <c r="G30" s="4"/>
      <c r="H30" s="4"/>
      <c r="I30" s="4"/>
      <c r="J30" s="4"/>
      <c r="K30" s="4"/>
      <c r="L30" s="4"/>
      <c r="M30" s="37"/>
    </row>
    <row r="31" spans="1:13" ht="20.25" customHeight="1">
      <c r="A31" s="47"/>
      <c r="C31" s="4"/>
      <c r="D31" s="4"/>
      <c r="E31" s="4"/>
      <c r="F31" s="4"/>
      <c r="G31" s="4"/>
      <c r="H31" s="4"/>
      <c r="I31" s="4"/>
      <c r="J31" s="4"/>
      <c r="K31" s="4"/>
      <c r="L31" s="4"/>
      <c r="M31" s="37"/>
    </row>
    <row r="32" spans="1:13" ht="20.25" customHeight="1">
      <c r="A32" s="47"/>
      <c r="C32" s="4"/>
      <c r="D32" s="4"/>
      <c r="E32" s="4"/>
      <c r="F32" s="4"/>
      <c r="G32" s="4"/>
      <c r="H32" s="4"/>
      <c r="I32" s="4"/>
      <c r="J32" s="4"/>
      <c r="K32" s="4"/>
      <c r="L32" s="4"/>
      <c r="M32" s="37"/>
    </row>
    <row r="33" spans="1:13" ht="20.25" customHeight="1">
      <c r="A33" s="47"/>
      <c r="C33" s="4"/>
      <c r="D33" s="4"/>
      <c r="E33" s="4"/>
      <c r="F33" s="4"/>
      <c r="G33" s="4"/>
      <c r="H33" s="4"/>
      <c r="I33" s="4"/>
      <c r="J33" s="4"/>
      <c r="K33" s="4"/>
      <c r="L33" s="4"/>
      <c r="M33" s="37"/>
    </row>
    <row r="34" spans="1:13" ht="20.25" customHeight="1">
      <c r="A34" s="47"/>
      <c r="C34" s="4"/>
      <c r="D34" s="4"/>
      <c r="E34" s="4"/>
      <c r="F34" s="4"/>
      <c r="G34" s="4"/>
      <c r="H34" s="4"/>
      <c r="I34" s="4"/>
      <c r="J34" s="4"/>
      <c r="K34" s="4"/>
      <c r="L34" s="4"/>
      <c r="M34" s="37"/>
    </row>
    <row r="35" spans="1:13" ht="20.25" customHeight="1">
      <c r="A35" s="47"/>
      <c r="C35" s="4"/>
      <c r="D35" s="4"/>
      <c r="E35" s="4"/>
      <c r="F35" s="4"/>
      <c r="G35" s="4"/>
      <c r="H35" s="4"/>
      <c r="I35" s="4"/>
      <c r="J35" s="4"/>
      <c r="K35" s="4"/>
      <c r="L35" s="4"/>
      <c r="M35" s="37"/>
    </row>
    <row r="36" spans="1:13" ht="20.25" customHeight="1">
      <c r="A36" s="47"/>
      <c r="C36" s="4"/>
      <c r="D36" s="4"/>
      <c r="E36" s="4"/>
      <c r="F36" s="4"/>
      <c r="G36" s="4"/>
      <c r="H36" s="4"/>
      <c r="I36" s="4"/>
      <c r="J36" s="4"/>
      <c r="K36" s="4"/>
      <c r="L36" s="4"/>
      <c r="M36" s="37"/>
    </row>
    <row r="37" spans="1:13" ht="20.25" customHeight="1">
      <c r="A37" s="47"/>
      <c r="C37" s="4"/>
      <c r="D37" s="4"/>
      <c r="E37" s="4"/>
      <c r="F37" s="4"/>
      <c r="G37" s="4"/>
      <c r="H37" s="4"/>
      <c r="I37" s="4"/>
      <c r="J37" s="4"/>
      <c r="K37" s="4"/>
      <c r="L37" s="4"/>
      <c r="M37" s="37"/>
    </row>
    <row r="38" spans="1:13" ht="20.25" customHeight="1" thickBot="1">
      <c r="A38" s="66" t="s">
        <v>15</v>
      </c>
      <c r="B38" s="67"/>
      <c r="C38" s="4"/>
      <c r="D38" s="4"/>
      <c r="E38" s="4"/>
      <c r="F38" s="4"/>
      <c r="G38" s="4"/>
      <c r="H38" s="4"/>
      <c r="I38" s="4"/>
      <c r="J38" s="4"/>
      <c r="K38" s="4"/>
      <c r="L38" s="4"/>
      <c r="M38" s="37"/>
    </row>
    <row r="39" spans="1:13" ht="20.25" customHeight="1">
      <c r="A39" s="101" t="s">
        <v>125</v>
      </c>
      <c r="B39" s="102"/>
      <c r="C39" s="4"/>
      <c r="D39" s="4"/>
      <c r="E39" s="4"/>
      <c r="F39" s="4"/>
      <c r="G39" s="4"/>
      <c r="H39" s="4"/>
      <c r="I39" s="4"/>
      <c r="J39" s="4"/>
      <c r="K39" s="4"/>
      <c r="L39" s="4"/>
      <c r="M39" s="37"/>
    </row>
    <row r="40" spans="1:13" ht="20.25" customHeight="1">
      <c r="A40" s="103" t="s">
        <v>131</v>
      </c>
      <c r="B40" s="104"/>
      <c r="C40" s="4"/>
      <c r="D40" s="4"/>
      <c r="E40" s="4"/>
      <c r="F40" s="4"/>
      <c r="G40" s="4"/>
      <c r="H40" s="4"/>
      <c r="I40" s="4"/>
      <c r="J40" s="4"/>
      <c r="K40" s="4"/>
      <c r="L40" s="4"/>
      <c r="M40" s="37"/>
    </row>
    <row r="41" spans="1:13" ht="20.25" customHeight="1">
      <c r="A41" s="103"/>
      <c r="B41" s="104"/>
      <c r="C41" s="4"/>
      <c r="D41" s="4"/>
      <c r="E41" s="4"/>
      <c r="F41" s="4"/>
      <c r="G41" s="4"/>
      <c r="H41" s="4"/>
      <c r="I41" s="4"/>
      <c r="J41" s="4"/>
      <c r="K41" s="4"/>
      <c r="L41" s="4"/>
      <c r="M41" s="37"/>
    </row>
    <row r="42" spans="1:13" ht="20.25" customHeight="1">
      <c r="A42" s="103"/>
      <c r="B42" s="104"/>
      <c r="C42" s="4"/>
      <c r="D42" s="4"/>
      <c r="E42" s="4"/>
      <c r="F42" s="4"/>
      <c r="G42" s="4"/>
      <c r="H42" s="4"/>
      <c r="I42" s="4"/>
      <c r="J42" s="4"/>
      <c r="K42" s="4"/>
      <c r="L42" s="4"/>
      <c r="M42" s="37"/>
    </row>
    <row r="43" spans="1:13" ht="20.25" customHeight="1">
      <c r="A43" s="103"/>
      <c r="B43" s="104"/>
      <c r="C43" s="4"/>
      <c r="D43" s="4"/>
      <c r="E43" s="4"/>
      <c r="F43" s="4"/>
      <c r="G43" s="4"/>
      <c r="H43" s="4"/>
      <c r="I43" s="4"/>
      <c r="J43" s="4"/>
      <c r="K43" s="4"/>
      <c r="L43" s="4"/>
      <c r="M43" s="37"/>
    </row>
    <row r="44" spans="1:13" ht="20.25" customHeight="1">
      <c r="A44" s="103"/>
      <c r="B44" s="104"/>
      <c r="C44" s="4"/>
      <c r="D44" s="4"/>
      <c r="E44" s="4"/>
      <c r="F44" s="4"/>
      <c r="G44" s="4"/>
      <c r="H44" s="4"/>
      <c r="I44" s="4"/>
      <c r="J44" s="4"/>
      <c r="K44" s="4"/>
      <c r="L44" s="4"/>
      <c r="M44" s="37"/>
    </row>
    <row r="45" spans="1:13" ht="20.25" customHeight="1">
      <c r="A45" s="103"/>
      <c r="B45" s="104"/>
      <c r="C45" s="4"/>
      <c r="D45" s="4"/>
      <c r="E45" s="4"/>
      <c r="F45" s="4"/>
      <c r="G45" s="4"/>
      <c r="H45" s="4"/>
      <c r="I45" s="4"/>
      <c r="J45" s="4"/>
      <c r="K45" s="4"/>
      <c r="L45" s="4"/>
      <c r="M45" s="37"/>
    </row>
    <row r="46" spans="1:13" ht="20.25" customHeight="1">
      <c r="A46" s="103"/>
      <c r="B46" s="104"/>
      <c r="C46" s="4"/>
      <c r="D46" s="4"/>
      <c r="E46" s="4"/>
      <c r="F46" s="4"/>
      <c r="G46" s="4"/>
      <c r="H46" s="4"/>
      <c r="I46" s="4"/>
      <c r="J46" s="4"/>
      <c r="K46" s="4"/>
      <c r="L46" s="4"/>
      <c r="M46" s="37"/>
    </row>
    <row r="47" spans="1:13" ht="20.25" customHeight="1">
      <c r="A47" s="103"/>
      <c r="B47" s="104"/>
      <c r="C47" s="4"/>
      <c r="D47" s="4"/>
      <c r="E47" s="4"/>
      <c r="F47" s="4"/>
      <c r="G47" s="4"/>
      <c r="H47" s="4"/>
      <c r="I47" s="4"/>
      <c r="J47" s="4"/>
      <c r="K47" s="4"/>
      <c r="L47" s="4"/>
      <c r="M47" s="37"/>
    </row>
    <row r="48" spans="1:13" ht="20.25" customHeight="1">
      <c r="A48" s="103"/>
      <c r="B48" s="104"/>
      <c r="C48" s="4"/>
      <c r="D48" s="4"/>
      <c r="E48" s="4"/>
      <c r="F48" s="4"/>
      <c r="G48" s="4"/>
      <c r="H48" s="4"/>
      <c r="I48" s="4"/>
      <c r="J48" s="4"/>
      <c r="K48" s="4"/>
      <c r="L48" s="4"/>
      <c r="M48" s="37"/>
    </row>
    <row r="49" spans="1:13" ht="20.25" customHeight="1">
      <c r="A49" s="103"/>
      <c r="B49" s="104"/>
      <c r="C49" s="4"/>
      <c r="D49" s="4"/>
      <c r="E49" s="4"/>
      <c r="F49" s="4"/>
      <c r="G49" s="4"/>
      <c r="H49" s="4"/>
      <c r="I49" s="4"/>
      <c r="J49" s="4"/>
      <c r="K49" s="4"/>
      <c r="L49" s="4"/>
      <c r="M49" s="37"/>
    </row>
    <row r="50" spans="1:13" ht="20.25" customHeight="1">
      <c r="A50" s="103"/>
      <c r="B50" s="104"/>
      <c r="C50" s="4"/>
      <c r="D50" s="4"/>
      <c r="E50" s="4"/>
      <c r="F50" s="4"/>
      <c r="G50" s="4"/>
      <c r="H50" s="4"/>
      <c r="I50" s="4"/>
      <c r="J50" s="4"/>
      <c r="K50" s="4"/>
      <c r="L50" s="4"/>
      <c r="M50" s="37"/>
    </row>
    <row r="51" spans="1:13" ht="20.25" customHeight="1" thickBot="1">
      <c r="A51" s="124"/>
      <c r="B51" s="125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40"/>
    </row>
  </sheetData>
  <mergeCells count="41">
    <mergeCell ref="A1:M1"/>
    <mergeCell ref="A2:C7"/>
    <mergeCell ref="D2:E2"/>
    <mergeCell ref="F2:H2"/>
    <mergeCell ref="I2:J2"/>
    <mergeCell ref="D3:E3"/>
    <mergeCell ref="F3:H3"/>
    <mergeCell ref="I3:J3"/>
    <mergeCell ref="D4:E4"/>
    <mergeCell ref="D7:E7"/>
    <mergeCell ref="F7:H7"/>
    <mergeCell ref="I7:J7"/>
    <mergeCell ref="D5:E5"/>
    <mergeCell ref="F5:H5"/>
    <mergeCell ref="I5:J5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39:B39"/>
    <mergeCell ref="A40:B40"/>
    <mergeCell ref="A41:B41"/>
    <mergeCell ref="K2:M2"/>
    <mergeCell ref="K3:M3"/>
    <mergeCell ref="K4:M4"/>
    <mergeCell ref="K5:M5"/>
    <mergeCell ref="K6:M6"/>
    <mergeCell ref="K7:M7"/>
    <mergeCell ref="F4:H4"/>
    <mergeCell ref="I4:J4"/>
    <mergeCell ref="A8:M8"/>
    <mergeCell ref="A9:M9"/>
    <mergeCell ref="D6:E6"/>
    <mergeCell ref="F6:H6"/>
    <mergeCell ref="I6:J6"/>
  </mergeCells>
  <printOptions horizontalCentered="1"/>
  <pageMargins left="0.25" right="0.25" top="0.75" bottom="0.75" header="0.3" footer="0.3"/>
  <pageSetup scale="49" orientation="landscape" horizontalDpi="300" verticalDpi="300" r:id="rId1"/>
  <headerFooter>
    <oddFooter>&amp;L&amp;F&amp;C&amp;A&amp;R&amp;D&amp;T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59999389629810485"/>
    <pageSetUpPr fitToPage="1"/>
  </sheetPr>
  <dimension ref="A1:S51"/>
  <sheetViews>
    <sheetView zoomScale="65" zoomScaleNormal="65" zoomScalePageLayoutView="90" workbookViewId="0">
      <selection activeCell="Q32" sqref="Q32"/>
    </sheetView>
  </sheetViews>
  <sheetFormatPr defaultColWidth="11.1640625" defaultRowHeight="15.5"/>
  <cols>
    <col min="1" max="1" width="3.6640625" customWidth="1"/>
    <col min="2" max="2" width="27" customWidth="1"/>
    <col min="3" max="4" width="15.6640625" customWidth="1"/>
  </cols>
  <sheetData>
    <row r="1" spans="1:19" ht="16" thickBo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</row>
    <row r="2" spans="1:19" s="2" customFormat="1" ht="18.5">
      <c r="A2" s="126"/>
      <c r="B2" s="126"/>
      <c r="C2" s="126"/>
      <c r="D2" s="126"/>
      <c r="E2" s="126"/>
      <c r="F2" s="42"/>
      <c r="G2" s="5"/>
      <c r="H2" s="167" t="str">
        <f>'M-COVER PAGE'!D2</f>
        <v>Factory</v>
      </c>
      <c r="I2" s="168"/>
      <c r="J2" s="105">
        <f>'M-COVER PAGE'!F2</f>
        <v>0</v>
      </c>
      <c r="K2" s="106"/>
      <c r="L2" s="169"/>
      <c r="M2" s="170" t="str">
        <f>'M-COVER PAGE'!I2</f>
        <v>Sample size</v>
      </c>
      <c r="N2" s="168"/>
      <c r="O2" s="129" t="str">
        <f>'M-COVER PAGE'!K2</f>
        <v>S/M</v>
      </c>
      <c r="P2" s="129"/>
      <c r="Q2" s="195"/>
      <c r="R2" s="209" t="s">
        <v>22</v>
      </c>
      <c r="S2" s="210"/>
    </row>
    <row r="3" spans="1:19" s="2" customFormat="1" ht="18.5">
      <c r="A3" s="126"/>
      <c r="B3" s="126"/>
      <c r="C3" s="126"/>
      <c r="D3" s="126"/>
      <c r="E3" s="126"/>
      <c r="F3" s="42"/>
      <c r="G3" s="5"/>
      <c r="H3" s="143" t="str">
        <f>'M-COVER PAGE'!D3</f>
        <v>Style</v>
      </c>
      <c r="I3" s="144"/>
      <c r="J3" s="164" t="str">
        <f>'M-COVER PAGE'!F3</f>
        <v>MSCHF</v>
      </c>
      <c r="K3" s="165"/>
      <c r="L3" s="166"/>
      <c r="M3" s="148" t="str">
        <f>'M-COVER PAGE'!I3</f>
        <v xml:space="preserve">Size range </v>
      </c>
      <c r="N3" s="144"/>
      <c r="O3" s="117" t="str">
        <f>'M-COVER PAGE'!K3</f>
        <v>S/M, L/XL</v>
      </c>
      <c r="P3" s="117"/>
      <c r="Q3" s="194"/>
      <c r="R3" s="211"/>
      <c r="S3" s="212"/>
    </row>
    <row r="4" spans="1:19" s="2" customFormat="1" ht="18.5">
      <c r="A4" s="126"/>
      <c r="B4" s="126"/>
      <c r="C4" s="126"/>
      <c r="D4" s="126"/>
      <c r="E4" s="126"/>
      <c r="F4" s="42"/>
      <c r="G4" s="5"/>
      <c r="H4" s="143" t="str">
        <f>'M-COVER PAGE'!D4</f>
        <v xml:space="preserve"> Description</v>
      </c>
      <c r="I4" s="144"/>
      <c r="J4" s="108" t="str">
        <f>'M-COVER PAGE'!F4</f>
        <v>CINCHED TOP</v>
      </c>
      <c r="K4" s="109"/>
      <c r="L4" s="161"/>
      <c r="M4" s="148">
        <f>'M-COVER PAGE'!I4</f>
        <v>0</v>
      </c>
      <c r="N4" s="144"/>
      <c r="O4" s="117">
        <f>'M-COVER PAGE'!K4</f>
        <v>0</v>
      </c>
      <c r="P4" s="117"/>
      <c r="Q4" s="194"/>
      <c r="R4" s="213"/>
      <c r="S4" s="214"/>
    </row>
    <row r="5" spans="1:19" s="2" customFormat="1" ht="18.5">
      <c r="A5" s="126"/>
      <c r="B5" s="126"/>
      <c r="C5" s="126"/>
      <c r="D5" s="126"/>
      <c r="E5" s="126"/>
      <c r="F5" s="42"/>
      <c r="G5" s="6"/>
      <c r="H5" s="162" t="str">
        <f>'M-COVER PAGE'!D5</f>
        <v>Season</v>
      </c>
      <c r="I5" s="163"/>
      <c r="J5" s="108" t="str">
        <f>'M-COVER PAGE'!F5</f>
        <v>BIG TECH RUNNER</v>
      </c>
      <c r="K5" s="109"/>
      <c r="L5" s="161"/>
      <c r="M5" s="148" t="str">
        <f>'M-COVER PAGE'!I5</f>
        <v>Sample due date</v>
      </c>
      <c r="N5" s="144"/>
      <c r="O5" s="117">
        <f>'M-COVER PAGE'!K5</f>
        <v>0</v>
      </c>
      <c r="P5" s="117"/>
      <c r="Q5" s="194"/>
      <c r="R5" s="213"/>
      <c r="S5" s="214"/>
    </row>
    <row r="6" spans="1:19" s="2" customFormat="1" ht="18.5">
      <c r="A6" s="126"/>
      <c r="B6" s="126"/>
      <c r="C6" s="126"/>
      <c r="D6" s="126"/>
      <c r="E6" s="126"/>
      <c r="F6" s="42"/>
      <c r="G6" s="5"/>
      <c r="H6" s="143" t="str">
        <f>'M-COVER PAGE'!D6</f>
        <v>Date created</v>
      </c>
      <c r="I6" s="144"/>
      <c r="J6" s="145">
        <f>'M-COVER PAGE'!F6</f>
        <v>45367</v>
      </c>
      <c r="K6" s="146"/>
      <c r="L6" s="147"/>
      <c r="M6" s="148" t="str">
        <f>'M-COVER PAGE'!I6</f>
        <v>Reference style</v>
      </c>
      <c r="N6" s="144"/>
      <c r="O6" s="192">
        <f>'M-COVER PAGE'!K6</f>
        <v>0</v>
      </c>
      <c r="P6" s="192"/>
      <c r="Q6" s="193"/>
      <c r="R6" s="215"/>
      <c r="S6" s="216"/>
    </row>
    <row r="7" spans="1:19" s="2" customFormat="1" ht="19" thickBot="1">
      <c r="A7" s="126"/>
      <c r="B7" s="126"/>
      <c r="C7" s="126"/>
      <c r="D7" s="126"/>
      <c r="E7" s="126"/>
      <c r="F7" s="42"/>
      <c r="G7" s="5"/>
      <c r="H7" s="152" t="str">
        <f>'M-COVER PAGE'!D7</f>
        <v>Date revised</v>
      </c>
      <c r="I7" s="153"/>
      <c r="J7" s="154" t="str">
        <f>'M-COVER PAGE'!F7</f>
        <v>5/14/2024, 5/22/24</v>
      </c>
      <c r="K7" s="155"/>
      <c r="L7" s="156"/>
      <c r="M7" s="157" t="str">
        <f>'M-COVER PAGE'!I7</f>
        <v>STATUS</v>
      </c>
      <c r="N7" s="153"/>
      <c r="O7" s="180" t="str">
        <f>'M-COVER PAGE'!K7</f>
        <v>SUBMIT PROTO</v>
      </c>
      <c r="P7" s="180"/>
      <c r="Q7" s="181"/>
      <c r="R7" s="217"/>
      <c r="S7" s="218"/>
    </row>
    <row r="8" spans="1:19" ht="9" customHeight="1">
      <c r="A8" s="119"/>
      <c r="B8" s="119"/>
      <c r="C8" s="119"/>
      <c r="D8" s="119"/>
      <c r="E8" s="119"/>
      <c r="F8" s="119"/>
      <c r="G8" s="119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</row>
    <row r="9" spans="1:19" ht="24" thickBot="1">
      <c r="A9" s="121" t="s">
        <v>65</v>
      </c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19" s="3" customFormat="1">
      <c r="A10" s="33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5"/>
    </row>
    <row r="11" spans="1:19">
      <c r="A11" s="36"/>
      <c r="B11" s="4" t="s">
        <v>63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7"/>
    </row>
    <row r="12" spans="1:19">
      <c r="A12" s="36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7"/>
    </row>
    <row r="13" spans="1:19">
      <c r="A13" s="36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7"/>
    </row>
    <row r="14" spans="1:19">
      <c r="A14" s="36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7"/>
    </row>
    <row r="15" spans="1:19">
      <c r="A15" s="36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7"/>
    </row>
    <row r="16" spans="1:19">
      <c r="A16" s="36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7"/>
    </row>
    <row r="17" spans="1:19">
      <c r="A17" s="36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7"/>
    </row>
    <row r="18" spans="1:19">
      <c r="A18" s="36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7"/>
    </row>
    <row r="19" spans="1:19">
      <c r="A19" s="36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7"/>
    </row>
    <row r="20" spans="1:19">
      <c r="A20" s="36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7"/>
    </row>
    <row r="21" spans="1:19">
      <c r="A21" s="36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7"/>
    </row>
    <row r="22" spans="1:19">
      <c r="A22" s="36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7"/>
    </row>
    <row r="23" spans="1:19">
      <c r="A23" s="36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7"/>
    </row>
    <row r="24" spans="1:19">
      <c r="A24" s="36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37"/>
    </row>
    <row r="25" spans="1:19">
      <c r="A25" s="36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7"/>
    </row>
    <row r="26" spans="1:19">
      <c r="A26" s="36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7"/>
    </row>
    <row r="27" spans="1:19">
      <c r="A27" s="36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7"/>
    </row>
    <row r="28" spans="1:19">
      <c r="A28" s="36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7"/>
    </row>
    <row r="29" spans="1:19">
      <c r="A29" s="36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7"/>
    </row>
    <row r="30" spans="1:19">
      <c r="A30" s="36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7"/>
    </row>
    <row r="31" spans="1:19">
      <c r="A31" s="36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7"/>
    </row>
    <row r="32" spans="1:19">
      <c r="A32" s="36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7"/>
    </row>
    <row r="33" spans="1:19">
      <c r="A33" s="36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7"/>
    </row>
    <row r="34" spans="1:19">
      <c r="A34" s="36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7"/>
    </row>
    <row r="35" spans="1:19">
      <c r="A35" s="36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7"/>
    </row>
    <row r="36" spans="1:19">
      <c r="A36" s="36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7"/>
    </row>
    <row r="37" spans="1:19">
      <c r="A37" s="36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7"/>
    </row>
    <row r="38" spans="1:19">
      <c r="A38" s="36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7"/>
    </row>
    <row r="39" spans="1:19">
      <c r="A39" s="36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37"/>
    </row>
    <row r="40" spans="1:19">
      <c r="A40" s="36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37"/>
    </row>
    <row r="41" spans="1:19">
      <c r="A41" s="36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37"/>
    </row>
    <row r="42" spans="1:19">
      <c r="A42" s="36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37"/>
    </row>
    <row r="43" spans="1:19">
      <c r="A43" s="36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37"/>
    </row>
    <row r="44" spans="1:19">
      <c r="A44" s="36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37"/>
    </row>
    <row r="45" spans="1:19">
      <c r="A45" s="36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37"/>
    </row>
    <row r="46" spans="1:19">
      <c r="A46" s="36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37"/>
    </row>
    <row r="47" spans="1:19">
      <c r="A47" s="36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37"/>
    </row>
    <row r="48" spans="1:19">
      <c r="A48" s="36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37"/>
    </row>
    <row r="49" spans="1:19">
      <c r="A49" s="36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37"/>
    </row>
    <row r="50" spans="1:19">
      <c r="A50" s="36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37"/>
    </row>
    <row r="51" spans="1:19" ht="16" thickBot="1">
      <c r="A51" s="38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40"/>
    </row>
  </sheetData>
  <mergeCells count="29">
    <mergeCell ref="A9:S9"/>
    <mergeCell ref="O4:Q4"/>
    <mergeCell ref="H5:I5"/>
    <mergeCell ref="J5:L5"/>
    <mergeCell ref="M5:N5"/>
    <mergeCell ref="O5:Q5"/>
    <mergeCell ref="H6:I6"/>
    <mergeCell ref="J6:L6"/>
    <mergeCell ref="M6:N6"/>
    <mergeCell ref="O6:Q6"/>
    <mergeCell ref="H7:I7"/>
    <mergeCell ref="J7:L7"/>
    <mergeCell ref="M7:N7"/>
    <mergeCell ref="O7:Q7"/>
    <mergeCell ref="A8:S8"/>
    <mergeCell ref="A1:S1"/>
    <mergeCell ref="A2:E7"/>
    <mergeCell ref="H2:I2"/>
    <mergeCell ref="J2:L2"/>
    <mergeCell ref="M2:N2"/>
    <mergeCell ref="O2:Q2"/>
    <mergeCell ref="R2:S7"/>
    <mergeCell ref="H4:I4"/>
    <mergeCell ref="J4:L4"/>
    <mergeCell ref="M4:N4"/>
    <mergeCell ref="H3:I3"/>
    <mergeCell ref="J3:L3"/>
    <mergeCell ref="M3:N3"/>
    <mergeCell ref="O3:Q3"/>
  </mergeCells>
  <phoneticPr fontId="2" type="noConversion"/>
  <printOptions horizontalCentered="1"/>
  <pageMargins left="0.25" right="0.25" top="0.75" bottom="0.75" header="0.3" footer="0.3"/>
  <pageSetup scale="57" orientation="landscape" horizontalDpi="300" verticalDpi="300" r:id="rId1"/>
  <headerFooter>
    <oddFooter>&amp;L&amp;F&amp;C&amp;A&amp;R&amp;D&amp;T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59999389629810485"/>
    <pageSetUpPr fitToPage="1"/>
  </sheetPr>
  <dimension ref="A1:S51"/>
  <sheetViews>
    <sheetView zoomScale="65" zoomScaleNormal="65" zoomScalePageLayoutView="90" workbookViewId="0">
      <selection activeCell="Q32" sqref="Q32"/>
    </sheetView>
  </sheetViews>
  <sheetFormatPr defaultColWidth="11.1640625" defaultRowHeight="15.5"/>
  <cols>
    <col min="1" max="1" width="3.6640625" customWidth="1"/>
    <col min="2" max="2" width="27" customWidth="1"/>
    <col min="3" max="4" width="15.6640625" customWidth="1"/>
  </cols>
  <sheetData>
    <row r="1" spans="1:19" ht="16" thickBo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</row>
    <row r="2" spans="1:19" s="2" customFormat="1" ht="18.5">
      <c r="A2" s="126"/>
      <c r="B2" s="126"/>
      <c r="C2" s="126"/>
      <c r="D2" s="126"/>
      <c r="E2" s="126"/>
      <c r="F2" s="42"/>
      <c r="G2" s="5"/>
      <c r="H2" s="167" t="str">
        <f>'M-COVER PAGE'!D2</f>
        <v>Factory</v>
      </c>
      <c r="I2" s="168"/>
      <c r="J2" s="105">
        <f>'M-COVER PAGE'!F2</f>
        <v>0</v>
      </c>
      <c r="K2" s="106"/>
      <c r="L2" s="169"/>
      <c r="M2" s="170" t="str">
        <f>'M-COVER PAGE'!I2</f>
        <v>Sample size</v>
      </c>
      <c r="N2" s="168"/>
      <c r="O2" s="129" t="str">
        <f>'M-COVER PAGE'!K2</f>
        <v>S/M</v>
      </c>
      <c r="P2" s="129"/>
      <c r="Q2" s="195"/>
      <c r="R2" s="209" t="s">
        <v>22</v>
      </c>
      <c r="S2" s="210"/>
    </row>
    <row r="3" spans="1:19" s="2" customFormat="1" ht="18.5">
      <c r="A3" s="126"/>
      <c r="B3" s="126"/>
      <c r="C3" s="126"/>
      <c r="D3" s="126"/>
      <c r="E3" s="126"/>
      <c r="F3" s="42"/>
      <c r="G3" s="5"/>
      <c r="H3" s="143" t="str">
        <f>'M-COVER PAGE'!D3</f>
        <v>Style</v>
      </c>
      <c r="I3" s="144"/>
      <c r="J3" s="164" t="str">
        <f>'M-COVER PAGE'!F3</f>
        <v>MSCHF</v>
      </c>
      <c r="K3" s="165"/>
      <c r="L3" s="166"/>
      <c r="M3" s="148" t="str">
        <f>'M-COVER PAGE'!I3</f>
        <v xml:space="preserve">Size range </v>
      </c>
      <c r="N3" s="144"/>
      <c r="O3" s="117" t="str">
        <f>'M-COVER PAGE'!K3</f>
        <v>S/M, L/XL</v>
      </c>
      <c r="P3" s="117"/>
      <c r="Q3" s="194"/>
      <c r="R3" s="211"/>
      <c r="S3" s="212"/>
    </row>
    <row r="4" spans="1:19" s="2" customFormat="1" ht="18.5">
      <c r="A4" s="126"/>
      <c r="B4" s="126"/>
      <c r="C4" s="126"/>
      <c r="D4" s="126"/>
      <c r="E4" s="126"/>
      <c r="F4" s="42"/>
      <c r="G4" s="5"/>
      <c r="H4" s="143" t="str">
        <f>'M-COVER PAGE'!D4</f>
        <v xml:space="preserve"> Description</v>
      </c>
      <c r="I4" s="144"/>
      <c r="J4" s="108" t="str">
        <f>'M-COVER PAGE'!F4</f>
        <v>CINCHED TOP</v>
      </c>
      <c r="K4" s="109"/>
      <c r="L4" s="161"/>
      <c r="M4" s="148">
        <f>'M-COVER PAGE'!I4</f>
        <v>0</v>
      </c>
      <c r="N4" s="144"/>
      <c r="O4" s="117">
        <f>'M-COVER PAGE'!K4</f>
        <v>0</v>
      </c>
      <c r="P4" s="117"/>
      <c r="Q4" s="194"/>
      <c r="R4" s="213"/>
      <c r="S4" s="214"/>
    </row>
    <row r="5" spans="1:19" s="2" customFormat="1" ht="18.5">
      <c r="A5" s="126"/>
      <c r="B5" s="126"/>
      <c r="C5" s="126"/>
      <c r="D5" s="126"/>
      <c r="E5" s="126"/>
      <c r="F5" s="42"/>
      <c r="G5" s="6"/>
      <c r="H5" s="162" t="str">
        <f>'M-COVER PAGE'!D5</f>
        <v>Season</v>
      </c>
      <c r="I5" s="163"/>
      <c r="J5" s="108" t="str">
        <f>'M-COVER PAGE'!F5</f>
        <v>BIG TECH RUNNER</v>
      </c>
      <c r="K5" s="109"/>
      <c r="L5" s="161"/>
      <c r="M5" s="148" t="str">
        <f>'M-COVER PAGE'!I5</f>
        <v>Sample due date</v>
      </c>
      <c r="N5" s="144"/>
      <c r="O5" s="117">
        <f>'M-COVER PAGE'!K5</f>
        <v>0</v>
      </c>
      <c r="P5" s="117"/>
      <c r="Q5" s="194"/>
      <c r="R5" s="213"/>
      <c r="S5" s="214"/>
    </row>
    <row r="6" spans="1:19" s="2" customFormat="1" ht="18.5">
      <c r="A6" s="126"/>
      <c r="B6" s="126"/>
      <c r="C6" s="126"/>
      <c r="D6" s="126"/>
      <c r="E6" s="126"/>
      <c r="F6" s="42"/>
      <c r="G6" s="5"/>
      <c r="H6" s="143" t="str">
        <f>'M-COVER PAGE'!D6</f>
        <v>Date created</v>
      </c>
      <c r="I6" s="144"/>
      <c r="J6" s="145">
        <f>'M-COVER PAGE'!F6</f>
        <v>45367</v>
      </c>
      <c r="K6" s="146"/>
      <c r="L6" s="147"/>
      <c r="M6" s="148" t="str">
        <f>'M-COVER PAGE'!I6</f>
        <v>Reference style</v>
      </c>
      <c r="N6" s="144"/>
      <c r="O6" s="192">
        <f>'M-COVER PAGE'!K6</f>
        <v>0</v>
      </c>
      <c r="P6" s="192"/>
      <c r="Q6" s="193"/>
      <c r="R6" s="215"/>
      <c r="S6" s="216"/>
    </row>
    <row r="7" spans="1:19" s="2" customFormat="1" ht="19" thickBot="1">
      <c r="A7" s="126"/>
      <c r="B7" s="126"/>
      <c r="C7" s="126"/>
      <c r="D7" s="126"/>
      <c r="E7" s="126"/>
      <c r="F7" s="42"/>
      <c r="G7" s="5"/>
      <c r="H7" s="152" t="str">
        <f>'M-COVER PAGE'!D7</f>
        <v>Date revised</v>
      </c>
      <c r="I7" s="153"/>
      <c r="J7" s="154" t="str">
        <f>'M-COVER PAGE'!F7</f>
        <v>5/14/2024, 5/22/24</v>
      </c>
      <c r="K7" s="155"/>
      <c r="L7" s="156"/>
      <c r="M7" s="157" t="str">
        <f>'M-COVER PAGE'!I7</f>
        <v>STATUS</v>
      </c>
      <c r="N7" s="153"/>
      <c r="O7" s="180" t="str">
        <f>'M-COVER PAGE'!K7</f>
        <v>SUBMIT PROTO</v>
      </c>
      <c r="P7" s="180"/>
      <c r="Q7" s="181"/>
      <c r="R7" s="217"/>
      <c r="S7" s="218"/>
    </row>
    <row r="8" spans="1:19" ht="9" customHeight="1">
      <c r="A8" s="119"/>
      <c r="B8" s="119"/>
      <c r="C8" s="119"/>
      <c r="D8" s="119"/>
      <c r="E8" s="119"/>
      <c r="F8" s="119"/>
      <c r="G8" s="119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</row>
    <row r="9" spans="1:19" ht="24" thickBot="1">
      <c r="A9" s="121" t="s">
        <v>64</v>
      </c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19" s="3" customFormat="1">
      <c r="A10" s="33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5"/>
    </row>
    <row r="11" spans="1:19">
      <c r="A11" s="36"/>
      <c r="B11" s="4" t="s">
        <v>63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7"/>
    </row>
    <row r="12" spans="1:19">
      <c r="A12" s="36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7"/>
    </row>
    <row r="13" spans="1:19">
      <c r="A13" s="36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7"/>
    </row>
    <row r="14" spans="1:19">
      <c r="A14" s="36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7"/>
    </row>
    <row r="15" spans="1:19">
      <c r="A15" s="36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7"/>
    </row>
    <row r="16" spans="1:19">
      <c r="A16" s="36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7"/>
    </row>
    <row r="17" spans="1:19">
      <c r="A17" s="36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7"/>
    </row>
    <row r="18" spans="1:19">
      <c r="A18" s="36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7"/>
    </row>
    <row r="19" spans="1:19">
      <c r="A19" s="36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7"/>
    </row>
    <row r="20" spans="1:19">
      <c r="A20" s="36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7"/>
    </row>
    <row r="21" spans="1:19">
      <c r="A21" s="36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7"/>
    </row>
    <row r="22" spans="1:19">
      <c r="A22" s="36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7"/>
    </row>
    <row r="23" spans="1:19">
      <c r="A23" s="36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7"/>
    </row>
    <row r="24" spans="1:19">
      <c r="A24" s="36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37"/>
    </row>
    <row r="25" spans="1:19">
      <c r="A25" s="36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7"/>
    </row>
    <row r="26" spans="1:19">
      <c r="A26" s="36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7"/>
    </row>
    <row r="27" spans="1:19">
      <c r="A27" s="36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7"/>
    </row>
    <row r="28" spans="1:19">
      <c r="A28" s="36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7"/>
    </row>
    <row r="29" spans="1:19">
      <c r="A29" s="36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7"/>
    </row>
    <row r="30" spans="1:19">
      <c r="A30" s="36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7"/>
    </row>
    <row r="31" spans="1:19">
      <c r="A31" s="36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7"/>
    </row>
    <row r="32" spans="1:19">
      <c r="A32" s="36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7"/>
    </row>
    <row r="33" spans="1:19">
      <c r="A33" s="36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7"/>
    </row>
    <row r="34" spans="1:19">
      <c r="A34" s="36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7"/>
    </row>
    <row r="35" spans="1:19">
      <c r="A35" s="36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7"/>
    </row>
    <row r="36" spans="1:19">
      <c r="A36" s="36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7"/>
    </row>
    <row r="37" spans="1:19">
      <c r="A37" s="36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7"/>
    </row>
    <row r="38" spans="1:19">
      <c r="A38" s="36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7"/>
    </row>
    <row r="39" spans="1:19">
      <c r="A39" s="36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37"/>
    </row>
    <row r="40" spans="1:19">
      <c r="A40" s="36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37"/>
    </row>
    <row r="41" spans="1:19">
      <c r="A41" s="36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37"/>
    </row>
    <row r="42" spans="1:19">
      <c r="A42" s="36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37"/>
    </row>
    <row r="43" spans="1:19">
      <c r="A43" s="36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37"/>
    </row>
    <row r="44" spans="1:19">
      <c r="A44" s="36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37"/>
    </row>
    <row r="45" spans="1:19">
      <c r="A45" s="36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37"/>
    </row>
    <row r="46" spans="1:19">
      <c r="A46" s="36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37"/>
    </row>
    <row r="47" spans="1:19">
      <c r="A47" s="36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37"/>
    </row>
    <row r="48" spans="1:19">
      <c r="A48" s="36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37"/>
    </row>
    <row r="49" spans="1:19">
      <c r="A49" s="36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37"/>
    </row>
    <row r="50" spans="1:19">
      <c r="A50" s="36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37"/>
    </row>
    <row r="51" spans="1:19" ht="16" thickBot="1">
      <c r="A51" s="38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40"/>
    </row>
  </sheetData>
  <mergeCells count="29">
    <mergeCell ref="A9:S9"/>
    <mergeCell ref="O4:Q4"/>
    <mergeCell ref="H5:I5"/>
    <mergeCell ref="J5:L5"/>
    <mergeCell ref="M5:N5"/>
    <mergeCell ref="O5:Q5"/>
    <mergeCell ref="H6:I6"/>
    <mergeCell ref="J6:L6"/>
    <mergeCell ref="M6:N6"/>
    <mergeCell ref="O6:Q6"/>
    <mergeCell ref="H7:I7"/>
    <mergeCell ref="J7:L7"/>
    <mergeCell ref="M7:N7"/>
    <mergeCell ref="O7:Q7"/>
    <mergeCell ref="A8:S8"/>
    <mergeCell ref="A1:S1"/>
    <mergeCell ref="A2:E7"/>
    <mergeCell ref="H2:I2"/>
    <mergeCell ref="J2:L2"/>
    <mergeCell ref="M2:N2"/>
    <mergeCell ref="O2:Q2"/>
    <mergeCell ref="R2:S7"/>
    <mergeCell ref="H4:I4"/>
    <mergeCell ref="J4:L4"/>
    <mergeCell ref="M4:N4"/>
    <mergeCell ref="H3:I3"/>
    <mergeCell ref="J3:L3"/>
    <mergeCell ref="M3:N3"/>
    <mergeCell ref="O3:Q3"/>
  </mergeCells>
  <phoneticPr fontId="2" type="noConversion"/>
  <printOptions horizontalCentered="1"/>
  <pageMargins left="0.25" right="0.25" top="0.75" bottom="0.75" header="0.3" footer="0.3"/>
  <pageSetup scale="57" orientation="landscape" horizontalDpi="300" verticalDpi="300" r:id="rId1"/>
  <headerFooter>
    <oddFooter>&amp;L&amp;F&amp;C&amp;A&amp;R&amp;D&amp;T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D5A02-D88A-45F6-ABE2-62738E42ECBD}">
  <sheetPr>
    <tabColor theme="4" tint="0.59999389629810485"/>
    <pageSetUpPr fitToPage="1"/>
  </sheetPr>
  <dimension ref="A1:R41"/>
  <sheetViews>
    <sheetView zoomScale="65" zoomScaleNormal="65" zoomScalePageLayoutView="90" workbookViewId="0">
      <selection activeCell="B11" sqref="B11"/>
    </sheetView>
  </sheetViews>
  <sheetFormatPr defaultColWidth="11.1640625" defaultRowHeight="15.5"/>
  <cols>
    <col min="1" max="1" width="14.1640625" customWidth="1"/>
    <col min="2" max="2" width="48" customWidth="1"/>
    <col min="3" max="13" width="17.58203125" customWidth="1"/>
    <col min="14" max="14" width="1" customWidth="1"/>
  </cols>
  <sheetData>
    <row r="1" spans="1:13" ht="16" thickBo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</row>
    <row r="2" spans="1:13" s="2" customFormat="1" ht="18.5">
      <c r="A2" s="45"/>
      <c r="B2" s="45"/>
      <c r="C2" s="45"/>
      <c r="D2" s="167" t="str">
        <f>'M-COVER PAGE'!D2</f>
        <v>Factory</v>
      </c>
      <c r="E2" s="168"/>
      <c r="F2" s="105" t="str">
        <f>'M-COVER PAGE'!F5</f>
        <v>BIG TECH RUNNER</v>
      </c>
      <c r="G2" s="106"/>
      <c r="H2" s="169"/>
      <c r="I2" s="170" t="str">
        <f>'M-COVER PAGE'!I2</f>
        <v>Sample size</v>
      </c>
      <c r="J2" s="168"/>
      <c r="K2" s="105" t="str">
        <f>'M-COVER PAGE'!K2</f>
        <v>S/M</v>
      </c>
      <c r="L2" s="106"/>
      <c r="M2" s="107"/>
    </row>
    <row r="3" spans="1:13" s="2" customFormat="1" ht="18.5">
      <c r="A3" s="45"/>
      <c r="B3" s="45"/>
      <c r="C3" s="45"/>
      <c r="D3" s="143" t="str">
        <f>'M-COVER PAGE'!D3</f>
        <v>Style</v>
      </c>
      <c r="E3" s="144"/>
      <c r="F3" s="164" t="str">
        <f>'M-COVER PAGE'!F3</f>
        <v>MSCHF</v>
      </c>
      <c r="G3" s="165"/>
      <c r="H3" s="166"/>
      <c r="I3" s="148" t="str">
        <f>'M-COVER PAGE'!I3</f>
        <v xml:space="preserve">Size range </v>
      </c>
      <c r="J3" s="144"/>
      <c r="K3" s="108" t="str">
        <f>'M-COVER PAGE'!K3</f>
        <v>S/M, L/XL</v>
      </c>
      <c r="L3" s="109"/>
      <c r="M3" s="110"/>
    </row>
    <row r="4" spans="1:13" s="2" customFormat="1" ht="18.5">
      <c r="A4" s="45"/>
      <c r="B4" s="45"/>
      <c r="C4" s="45"/>
      <c r="D4" s="143" t="str">
        <f>'M-COVER PAGE'!D4</f>
        <v xml:space="preserve"> Description</v>
      </c>
      <c r="E4" s="144"/>
      <c r="F4" s="108" t="str">
        <f>'M-COVER PAGE'!F4</f>
        <v>CINCHED TOP</v>
      </c>
      <c r="G4" s="109"/>
      <c r="H4" s="161"/>
      <c r="I4" s="148">
        <f>'M-COVER PAGE'!I4</f>
        <v>0</v>
      </c>
      <c r="J4" s="144"/>
      <c r="K4" s="108">
        <f>'M-COVER PAGE'!K4</f>
        <v>0</v>
      </c>
      <c r="L4" s="109"/>
      <c r="M4" s="110"/>
    </row>
    <row r="5" spans="1:13" s="2" customFormat="1" ht="18.5">
      <c r="A5" s="45"/>
      <c r="B5" s="45"/>
      <c r="C5" s="45"/>
      <c r="D5" s="162" t="str">
        <f>'M-COVER PAGE'!D5</f>
        <v>Season</v>
      </c>
      <c r="E5" s="163"/>
      <c r="F5" s="108" t="str">
        <f>'M-COVER PAGE'!F5</f>
        <v>BIG TECH RUNNER</v>
      </c>
      <c r="G5" s="109"/>
      <c r="H5" s="161"/>
      <c r="I5" s="148" t="str">
        <f>'M-COVER PAGE'!I5</f>
        <v>Sample due date</v>
      </c>
      <c r="J5" s="144"/>
      <c r="K5" s="108">
        <f>'M-COVER PAGE'!K5</f>
        <v>0</v>
      </c>
      <c r="L5" s="109"/>
      <c r="M5" s="110"/>
    </row>
    <row r="6" spans="1:13" s="2" customFormat="1" ht="18.5">
      <c r="A6" s="45"/>
      <c r="B6" s="45"/>
      <c r="C6" s="45"/>
      <c r="D6" s="143" t="str">
        <f>'M-COVER PAGE'!D6</f>
        <v>Date created</v>
      </c>
      <c r="E6" s="144"/>
      <c r="F6" s="145">
        <f>'M-COVER PAGE'!F6</f>
        <v>45367</v>
      </c>
      <c r="G6" s="146"/>
      <c r="H6" s="147"/>
      <c r="I6" s="148" t="str">
        <f>'M-COVER PAGE'!I6</f>
        <v>Reference style</v>
      </c>
      <c r="J6" s="144"/>
      <c r="K6" s="149">
        <f>'M-COVER PAGE'!K6</f>
        <v>0</v>
      </c>
      <c r="L6" s="150"/>
      <c r="M6" s="151"/>
    </row>
    <row r="7" spans="1:13" s="2" customFormat="1" ht="19" thickBot="1">
      <c r="A7" s="45"/>
      <c r="B7" s="45"/>
      <c r="C7" s="45"/>
      <c r="D7" s="152" t="str">
        <f>'M-COVER PAGE'!D7</f>
        <v>Date revised</v>
      </c>
      <c r="E7" s="153"/>
      <c r="F7" s="154" t="str">
        <f>'M-COVER PAGE'!F7</f>
        <v>5/14/2024, 5/22/24</v>
      </c>
      <c r="G7" s="155"/>
      <c r="H7" s="156"/>
      <c r="I7" s="157" t="str">
        <f>'M-COVER PAGE'!I7</f>
        <v>STATUS</v>
      </c>
      <c r="J7" s="153"/>
      <c r="K7" s="158" t="str">
        <f>'M-COVER PAGE'!K7</f>
        <v>SUBMIT PROTO</v>
      </c>
      <c r="L7" s="159"/>
      <c r="M7" s="160"/>
    </row>
    <row r="8" spans="1:13" ht="9" customHeight="1">
      <c r="A8" s="119"/>
      <c r="B8" s="119"/>
      <c r="C8" s="119"/>
      <c r="D8" s="119"/>
      <c r="E8" s="119"/>
      <c r="F8" s="119"/>
      <c r="G8" s="119"/>
      <c r="H8" s="119"/>
      <c r="I8" s="119"/>
      <c r="J8" s="119"/>
      <c r="K8" s="119"/>
      <c r="L8" s="119"/>
      <c r="M8" s="119"/>
    </row>
    <row r="9" spans="1:13" ht="24" thickBot="1">
      <c r="A9" s="136" t="s">
        <v>5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</row>
    <row r="10" spans="1:13" s="3" customFormat="1" ht="18.5">
      <c r="A10" s="48" t="s">
        <v>6</v>
      </c>
      <c r="B10" s="49" t="s">
        <v>7</v>
      </c>
      <c r="C10" s="49" t="s">
        <v>9</v>
      </c>
      <c r="D10" s="50" t="s">
        <v>70</v>
      </c>
      <c r="E10" s="50" t="s">
        <v>8</v>
      </c>
      <c r="F10" s="50" t="s">
        <v>16</v>
      </c>
      <c r="G10" s="50" t="s">
        <v>17</v>
      </c>
      <c r="H10" s="50" t="s">
        <v>18</v>
      </c>
      <c r="I10" s="50" t="s">
        <v>19</v>
      </c>
      <c r="J10" s="50" t="s">
        <v>20</v>
      </c>
      <c r="K10" s="50" t="s">
        <v>73</v>
      </c>
      <c r="L10" s="50"/>
      <c r="M10" s="51"/>
    </row>
    <row r="11" spans="1:13" ht="40.5" customHeight="1">
      <c r="A11" s="52" t="s">
        <v>10</v>
      </c>
      <c r="B11" s="53" t="s">
        <v>96</v>
      </c>
      <c r="C11" s="53" t="s">
        <v>75</v>
      </c>
      <c r="D11" s="53"/>
      <c r="E11" s="60" t="s">
        <v>76</v>
      </c>
      <c r="F11" s="53" t="s">
        <v>97</v>
      </c>
      <c r="G11" s="53"/>
      <c r="H11" s="53"/>
      <c r="I11" s="53"/>
      <c r="J11" s="54"/>
      <c r="K11" s="140" t="s">
        <v>95</v>
      </c>
      <c r="L11" s="141"/>
      <c r="M11" s="142"/>
    </row>
    <row r="12" spans="1:13" ht="40.5" customHeight="1">
      <c r="A12" s="52"/>
      <c r="B12" s="53"/>
      <c r="C12" s="53"/>
      <c r="D12" s="53"/>
      <c r="E12" s="53"/>
      <c r="F12" s="53"/>
      <c r="G12" s="53"/>
      <c r="H12" s="53"/>
      <c r="I12" s="53"/>
      <c r="J12" s="54"/>
      <c r="K12" s="133"/>
      <c r="L12" s="134"/>
      <c r="M12" s="135"/>
    </row>
    <row r="13" spans="1:13" ht="40.5" customHeight="1">
      <c r="A13" s="52"/>
      <c r="B13" s="53"/>
      <c r="C13" s="53"/>
      <c r="D13" s="53"/>
      <c r="E13" s="53"/>
      <c r="F13" s="53"/>
      <c r="G13" s="53"/>
      <c r="H13" s="53"/>
      <c r="I13" s="53"/>
      <c r="J13" s="54"/>
      <c r="K13" s="133"/>
      <c r="L13" s="134"/>
      <c r="M13" s="135"/>
    </row>
    <row r="14" spans="1:13" ht="40.5" customHeight="1">
      <c r="A14" s="52"/>
      <c r="B14" s="53"/>
      <c r="C14" s="53"/>
      <c r="D14" s="53"/>
      <c r="E14" s="53"/>
      <c r="F14" s="53"/>
      <c r="G14" s="53"/>
      <c r="H14" s="53"/>
      <c r="I14" s="53"/>
      <c r="J14" s="54"/>
      <c r="K14" s="133"/>
      <c r="L14" s="134"/>
      <c r="M14" s="135"/>
    </row>
    <row r="15" spans="1:13" ht="18.5">
      <c r="A15" s="55" t="s">
        <v>11</v>
      </c>
      <c r="B15" s="56" t="s">
        <v>72</v>
      </c>
      <c r="C15" s="57"/>
      <c r="D15" s="57"/>
      <c r="E15" s="57"/>
      <c r="F15" s="58"/>
      <c r="G15" s="58"/>
      <c r="H15" s="57"/>
      <c r="I15" s="57"/>
      <c r="J15" s="57"/>
      <c r="K15" s="57"/>
      <c r="L15" s="57"/>
      <c r="M15" s="59"/>
    </row>
    <row r="16" spans="1:13" ht="40.5" customHeight="1">
      <c r="A16" s="52" t="s">
        <v>98</v>
      </c>
      <c r="B16" s="53" t="s">
        <v>99</v>
      </c>
      <c r="C16" s="53" t="s">
        <v>102</v>
      </c>
      <c r="D16" s="53"/>
      <c r="E16" s="60" t="s">
        <v>76</v>
      </c>
      <c r="F16" s="60" t="s">
        <v>104</v>
      </c>
      <c r="G16" s="60"/>
      <c r="H16" s="60"/>
      <c r="I16" s="60"/>
      <c r="J16" s="54"/>
      <c r="K16" s="133"/>
      <c r="L16" s="134"/>
      <c r="M16" s="135"/>
    </row>
    <row r="17" spans="1:18" ht="40.5" customHeight="1">
      <c r="A17" s="52" t="s">
        <v>100</v>
      </c>
      <c r="B17" s="53" t="s">
        <v>101</v>
      </c>
      <c r="C17" s="53" t="s">
        <v>102</v>
      </c>
      <c r="D17" s="53"/>
      <c r="E17" s="60" t="s">
        <v>76</v>
      </c>
      <c r="F17" s="60" t="s">
        <v>90</v>
      </c>
      <c r="G17" s="60"/>
      <c r="H17" s="60"/>
      <c r="I17" s="60"/>
      <c r="J17" s="54"/>
      <c r="K17" s="133"/>
      <c r="L17" s="134"/>
      <c r="M17" s="135"/>
    </row>
    <row r="18" spans="1:18" ht="40.5" customHeight="1">
      <c r="A18" s="52" t="s">
        <v>107</v>
      </c>
      <c r="B18" s="53" t="s">
        <v>108</v>
      </c>
      <c r="C18" s="53" t="s">
        <v>102</v>
      </c>
      <c r="D18" s="53"/>
      <c r="E18" s="53" t="s">
        <v>76</v>
      </c>
      <c r="F18" s="60" t="s">
        <v>90</v>
      </c>
      <c r="G18" s="60"/>
      <c r="H18" s="60"/>
      <c r="I18" s="60"/>
      <c r="J18" s="54"/>
      <c r="K18" s="133"/>
      <c r="L18" s="134"/>
      <c r="M18" s="135"/>
    </row>
    <row r="19" spans="1:18" ht="40.5" customHeight="1">
      <c r="A19" s="52"/>
      <c r="B19" s="53"/>
      <c r="C19" s="53"/>
      <c r="D19" s="53"/>
      <c r="E19" s="53"/>
      <c r="F19" s="60"/>
      <c r="G19" s="60"/>
      <c r="H19" s="60"/>
      <c r="I19" s="60"/>
      <c r="J19" s="54"/>
      <c r="K19" s="133"/>
      <c r="L19" s="134"/>
      <c r="M19" s="135"/>
    </row>
    <row r="20" spans="1:18" ht="40.5" customHeight="1">
      <c r="A20" s="52"/>
      <c r="B20" s="53"/>
      <c r="C20" s="53"/>
      <c r="D20" s="53"/>
      <c r="E20" s="53"/>
      <c r="F20" s="60"/>
      <c r="G20" s="60"/>
      <c r="H20" s="60"/>
      <c r="I20" s="60"/>
      <c r="J20" s="54"/>
      <c r="K20" s="133"/>
      <c r="L20" s="134"/>
      <c r="M20" s="135"/>
      <c r="P20" s="3"/>
      <c r="Q20" s="3"/>
      <c r="R20" s="3"/>
    </row>
    <row r="21" spans="1:18" ht="18.5">
      <c r="A21" s="55" t="s">
        <v>71</v>
      </c>
      <c r="B21" s="56" t="s">
        <v>12</v>
      </c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9"/>
    </row>
    <row r="22" spans="1:18" ht="40.5" customHeight="1">
      <c r="A22" s="52"/>
      <c r="B22" s="60"/>
      <c r="C22" s="60"/>
      <c r="D22" s="60"/>
      <c r="E22" s="60"/>
      <c r="F22" s="60"/>
      <c r="G22" s="60"/>
      <c r="H22" s="60"/>
      <c r="I22" s="60"/>
      <c r="J22" s="54"/>
      <c r="K22" s="133"/>
      <c r="L22" s="134"/>
      <c r="M22" s="135"/>
    </row>
    <row r="23" spans="1:18" ht="40.5" customHeight="1">
      <c r="A23" s="52"/>
      <c r="B23" s="53"/>
      <c r="C23" s="53"/>
      <c r="D23" s="53"/>
      <c r="E23" s="53"/>
      <c r="F23" s="53"/>
      <c r="G23" s="53"/>
      <c r="H23" s="53"/>
      <c r="I23" s="53"/>
      <c r="J23" s="54"/>
      <c r="K23" s="133"/>
      <c r="L23" s="134"/>
      <c r="M23" s="135"/>
    </row>
    <row r="24" spans="1:18" ht="15.65" customHeight="1">
      <c r="A24" s="55" t="s">
        <v>13</v>
      </c>
      <c r="B24" s="56" t="s">
        <v>12</v>
      </c>
      <c r="C24" s="57"/>
      <c r="D24" s="57"/>
      <c r="E24" s="57"/>
      <c r="F24" s="57"/>
      <c r="G24" s="57"/>
      <c r="H24" s="57"/>
      <c r="I24" s="57"/>
      <c r="J24" s="61"/>
      <c r="K24" s="61"/>
      <c r="L24" s="61"/>
      <c r="M24" s="62"/>
    </row>
    <row r="25" spans="1:18" ht="40.5" customHeight="1">
      <c r="A25" s="52" t="s">
        <v>14</v>
      </c>
      <c r="B25" s="53" t="s">
        <v>92</v>
      </c>
      <c r="C25" s="53"/>
      <c r="D25" s="53"/>
      <c r="E25" s="53"/>
      <c r="F25" s="53"/>
      <c r="G25" s="53"/>
      <c r="H25" s="53"/>
      <c r="I25" s="53"/>
      <c r="J25" s="54"/>
      <c r="K25" s="133"/>
      <c r="L25" s="134"/>
      <c r="M25" s="135"/>
    </row>
    <row r="26" spans="1:18" ht="40.5" customHeight="1">
      <c r="A26" s="52" t="s">
        <v>77</v>
      </c>
      <c r="B26" s="53" t="s">
        <v>92</v>
      </c>
      <c r="C26" s="53"/>
      <c r="D26" s="53"/>
      <c r="E26" s="53"/>
      <c r="F26" s="53"/>
      <c r="G26" s="53"/>
      <c r="H26" s="53"/>
      <c r="I26" s="53"/>
      <c r="J26" s="54"/>
      <c r="K26" s="133"/>
      <c r="L26" s="134"/>
      <c r="M26" s="135"/>
    </row>
    <row r="27" spans="1:18" ht="40.5" customHeight="1">
      <c r="A27" s="52" t="s">
        <v>78</v>
      </c>
      <c r="B27" s="53" t="s">
        <v>92</v>
      </c>
      <c r="C27" s="53"/>
      <c r="D27" s="53"/>
      <c r="E27" s="53"/>
      <c r="F27" s="53"/>
      <c r="G27" s="53"/>
      <c r="H27" s="53"/>
      <c r="I27" s="53"/>
      <c r="J27" s="54"/>
      <c r="K27" s="133"/>
      <c r="L27" s="134"/>
      <c r="M27" s="135"/>
    </row>
    <row r="28" spans="1:18" ht="40.5" customHeight="1">
      <c r="A28" s="52"/>
      <c r="B28" s="53"/>
      <c r="C28" s="53"/>
      <c r="D28" s="53"/>
      <c r="E28" s="53"/>
      <c r="F28" s="53"/>
      <c r="G28" s="53"/>
      <c r="H28" s="53"/>
      <c r="I28" s="53"/>
      <c r="J28" s="54"/>
      <c r="K28" s="133"/>
      <c r="L28" s="134"/>
      <c r="M28" s="135"/>
    </row>
    <row r="29" spans="1:18" ht="15.65" customHeight="1">
      <c r="A29" s="55" t="s">
        <v>79</v>
      </c>
      <c r="B29" s="56"/>
      <c r="C29" s="57"/>
      <c r="D29" s="57"/>
      <c r="E29" s="57"/>
      <c r="F29" s="57"/>
      <c r="G29" s="57"/>
      <c r="H29" s="57"/>
      <c r="I29" s="57"/>
      <c r="J29" s="61"/>
      <c r="K29" s="61"/>
      <c r="L29" s="61"/>
      <c r="M29" s="62"/>
    </row>
    <row r="30" spans="1:18" ht="40.5" customHeight="1">
      <c r="A30" s="52" t="s">
        <v>105</v>
      </c>
      <c r="B30" s="53" t="s">
        <v>106</v>
      </c>
      <c r="C30" s="53"/>
      <c r="D30" s="53"/>
      <c r="E30" s="53"/>
      <c r="F30" s="53" t="s">
        <v>103</v>
      </c>
      <c r="G30" s="53"/>
      <c r="H30" s="53"/>
      <c r="I30" s="53"/>
      <c r="J30" s="54"/>
      <c r="K30" s="133"/>
      <c r="L30" s="134"/>
      <c r="M30" s="135"/>
    </row>
    <row r="31" spans="1:18" ht="40.5" customHeight="1" thickBot="1">
      <c r="A31" s="63"/>
      <c r="B31" s="64"/>
      <c r="C31" s="64"/>
      <c r="D31" s="64"/>
      <c r="E31" s="64"/>
      <c r="F31" s="64"/>
      <c r="G31" s="64"/>
      <c r="H31" s="64"/>
      <c r="I31" s="64"/>
      <c r="J31" s="65"/>
      <c r="K31" s="137"/>
      <c r="L31" s="138"/>
      <c r="M31" s="139"/>
    </row>
    <row r="32" spans="1:18" ht="24.65" customHeight="1"/>
    <row r="33" spans="1:13" ht="15.65" customHeight="1"/>
    <row r="41" spans="1:13" s="8" customFormat="1" ht="16.25" customHeight="1">
      <c r="A41"/>
      <c r="B41"/>
      <c r="C41"/>
      <c r="D41"/>
      <c r="E41"/>
      <c r="F41"/>
      <c r="G41"/>
      <c r="H41"/>
      <c r="I41"/>
      <c r="J41"/>
      <c r="K41"/>
      <c r="L41"/>
      <c r="M41"/>
    </row>
  </sheetData>
  <mergeCells count="44">
    <mergeCell ref="D3:E3"/>
    <mergeCell ref="F3:H3"/>
    <mergeCell ref="I3:J3"/>
    <mergeCell ref="K3:M3"/>
    <mergeCell ref="A1:M1"/>
    <mergeCell ref="D2:E2"/>
    <mergeCell ref="F2:H2"/>
    <mergeCell ref="I2:J2"/>
    <mergeCell ref="K2:M2"/>
    <mergeCell ref="D4:E4"/>
    <mergeCell ref="F4:H4"/>
    <mergeCell ref="I4:J4"/>
    <mergeCell ref="K4:M4"/>
    <mergeCell ref="D5:E5"/>
    <mergeCell ref="F5:H5"/>
    <mergeCell ref="I5:J5"/>
    <mergeCell ref="K5:M5"/>
    <mergeCell ref="K19:M19"/>
    <mergeCell ref="K20:M20"/>
    <mergeCell ref="A8:M8"/>
    <mergeCell ref="D6:E6"/>
    <mergeCell ref="F6:H6"/>
    <mergeCell ref="I6:J6"/>
    <mergeCell ref="K6:M6"/>
    <mergeCell ref="D7:E7"/>
    <mergeCell ref="F7:H7"/>
    <mergeCell ref="I7:J7"/>
    <mergeCell ref="K7:M7"/>
    <mergeCell ref="K22:M22"/>
    <mergeCell ref="K28:M28"/>
    <mergeCell ref="A9:M9"/>
    <mergeCell ref="K27:M27"/>
    <mergeCell ref="K31:M31"/>
    <mergeCell ref="K25:M25"/>
    <mergeCell ref="K26:M26"/>
    <mergeCell ref="K23:M23"/>
    <mergeCell ref="K30:M30"/>
    <mergeCell ref="K11:M11"/>
    <mergeCell ref="K12:M12"/>
    <mergeCell ref="K13:M13"/>
    <mergeCell ref="K14:M14"/>
    <mergeCell ref="K16:M16"/>
    <mergeCell ref="K17:M17"/>
    <mergeCell ref="K18:M18"/>
  </mergeCells>
  <printOptions horizontalCentered="1"/>
  <pageMargins left="0.25" right="0.25" top="0.75" bottom="0.75" header="0.3" footer="0.3"/>
  <pageSetup scale="48" fitToHeight="2" orientation="landscape" r:id="rId1"/>
  <headerFooter>
    <oddFooter>&amp;L&amp;F&amp;C&amp;A&amp;R&amp;D&amp;T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  <pageSetUpPr fitToPage="1"/>
  </sheetPr>
  <dimension ref="A1:M102"/>
  <sheetViews>
    <sheetView topLeftCell="A54" zoomScale="65" zoomScaleNormal="65" zoomScalePageLayoutView="90" workbookViewId="0">
      <selection activeCell="B11" sqref="B11"/>
    </sheetView>
  </sheetViews>
  <sheetFormatPr defaultColWidth="11.1640625" defaultRowHeight="15.5"/>
  <cols>
    <col min="1" max="3" width="26.4140625" customWidth="1"/>
    <col min="4" max="13" width="17.58203125" customWidth="1"/>
  </cols>
  <sheetData>
    <row r="1" spans="1:13" ht="16" thickBo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</row>
    <row r="2" spans="1:13" s="2" customFormat="1" ht="18.5">
      <c r="A2" s="45"/>
      <c r="B2" s="45"/>
      <c r="C2" s="68"/>
      <c r="D2" s="167" t="str">
        <f>'M-COVER PAGE'!D2</f>
        <v>Factory</v>
      </c>
      <c r="E2" s="168"/>
      <c r="F2" s="105" t="str">
        <f>'M-COVER PAGE'!F5</f>
        <v>BIG TECH RUNNER</v>
      </c>
      <c r="G2" s="106"/>
      <c r="H2" s="169"/>
      <c r="I2" s="170" t="str">
        <f>'M-COVER PAGE'!I2</f>
        <v>Sample size</v>
      </c>
      <c r="J2" s="168"/>
      <c r="K2" s="105" t="str">
        <f>'M-COVER PAGE'!K2</f>
        <v>S/M</v>
      </c>
      <c r="L2" s="106"/>
      <c r="M2" s="107"/>
    </row>
    <row r="3" spans="1:13" s="2" customFormat="1" ht="18.5">
      <c r="A3" s="45"/>
      <c r="B3" s="45"/>
      <c r="C3" s="68"/>
      <c r="D3" s="143" t="str">
        <f>'M-COVER PAGE'!D3</f>
        <v>Style</v>
      </c>
      <c r="E3" s="144"/>
      <c r="F3" s="164" t="str">
        <f>'M-COVER PAGE'!F3</f>
        <v>MSCHF</v>
      </c>
      <c r="G3" s="165"/>
      <c r="H3" s="166"/>
      <c r="I3" s="148" t="str">
        <f>'M-COVER PAGE'!I3</f>
        <v xml:space="preserve">Size range </v>
      </c>
      <c r="J3" s="144"/>
      <c r="K3" s="108" t="str">
        <f>'M-COVER PAGE'!K3</f>
        <v>S/M, L/XL</v>
      </c>
      <c r="L3" s="109"/>
      <c r="M3" s="110"/>
    </row>
    <row r="4" spans="1:13" s="2" customFormat="1" ht="18.5">
      <c r="A4" s="45"/>
      <c r="B4" s="45"/>
      <c r="C4" s="68"/>
      <c r="D4" s="143" t="str">
        <f>'M-COVER PAGE'!D4</f>
        <v xml:space="preserve"> Description</v>
      </c>
      <c r="E4" s="144"/>
      <c r="F4" s="108" t="str">
        <f>'M-COVER PAGE'!F4</f>
        <v>CINCHED TOP</v>
      </c>
      <c r="G4" s="109"/>
      <c r="H4" s="161"/>
      <c r="I4" s="148">
        <f>'M-COVER PAGE'!I4</f>
        <v>0</v>
      </c>
      <c r="J4" s="144"/>
      <c r="K4" s="108">
        <f>'M-COVER PAGE'!K4</f>
        <v>0</v>
      </c>
      <c r="L4" s="109"/>
      <c r="M4" s="110"/>
    </row>
    <row r="5" spans="1:13" s="2" customFormat="1" ht="18.5">
      <c r="A5" s="45"/>
      <c r="B5" s="45"/>
      <c r="C5" s="69"/>
      <c r="D5" s="162" t="str">
        <f>'M-COVER PAGE'!D5</f>
        <v>Season</v>
      </c>
      <c r="E5" s="163"/>
      <c r="F5" s="108" t="str">
        <f>'M-COVER PAGE'!F5</f>
        <v>BIG TECH RUNNER</v>
      </c>
      <c r="G5" s="109"/>
      <c r="H5" s="161"/>
      <c r="I5" s="148" t="str">
        <f>'M-COVER PAGE'!I5</f>
        <v>Sample due date</v>
      </c>
      <c r="J5" s="144"/>
      <c r="K5" s="108">
        <f>'M-COVER PAGE'!K5</f>
        <v>0</v>
      </c>
      <c r="L5" s="109"/>
      <c r="M5" s="110"/>
    </row>
    <row r="6" spans="1:13" s="2" customFormat="1" ht="18.5">
      <c r="A6" s="45"/>
      <c r="B6" s="45"/>
      <c r="C6" s="68"/>
      <c r="D6" s="143" t="str">
        <f>'M-COVER PAGE'!D6</f>
        <v>Date created</v>
      </c>
      <c r="E6" s="144"/>
      <c r="F6" s="145">
        <f>'M-COVER PAGE'!F6</f>
        <v>45367</v>
      </c>
      <c r="G6" s="146"/>
      <c r="H6" s="147"/>
      <c r="I6" s="148" t="str">
        <f>'M-COVER PAGE'!I6</f>
        <v>Reference style</v>
      </c>
      <c r="J6" s="144"/>
      <c r="K6" s="149">
        <f>'M-COVER PAGE'!K6</f>
        <v>0</v>
      </c>
      <c r="L6" s="150"/>
      <c r="M6" s="151"/>
    </row>
    <row r="7" spans="1:13" s="2" customFormat="1" ht="19" thickBot="1">
      <c r="A7" s="45"/>
      <c r="B7" s="45"/>
      <c r="C7" s="68"/>
      <c r="D7" s="152" t="str">
        <f>'M-COVER PAGE'!D7</f>
        <v>Date revised</v>
      </c>
      <c r="E7" s="153"/>
      <c r="F7" s="154" t="str">
        <f>'M-COVER PAGE'!F7</f>
        <v>5/14/2024, 5/22/24</v>
      </c>
      <c r="G7" s="155"/>
      <c r="H7" s="156"/>
      <c r="I7" s="157" t="str">
        <f>'M-COVER PAGE'!I7</f>
        <v>STATUS</v>
      </c>
      <c r="J7" s="153"/>
      <c r="K7" s="158" t="str">
        <f>'M-COVER PAGE'!K7</f>
        <v>SUBMIT PROTO</v>
      </c>
      <c r="L7" s="159"/>
      <c r="M7" s="160"/>
    </row>
    <row r="8" spans="1:13" ht="9" customHeight="1">
      <c r="A8" s="119"/>
      <c r="B8" s="119"/>
      <c r="C8" s="119"/>
      <c r="D8" s="120"/>
      <c r="E8" s="120"/>
      <c r="F8" s="120"/>
      <c r="G8" s="120"/>
      <c r="H8" s="120"/>
      <c r="I8" s="120"/>
      <c r="J8" s="120"/>
      <c r="K8" s="120"/>
      <c r="L8" s="120"/>
      <c r="M8" s="120"/>
    </row>
    <row r="9" spans="1:13" ht="24" thickBot="1">
      <c r="A9" s="121" t="s">
        <v>21</v>
      </c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3" s="3" customFormat="1" ht="20.25" customHeigh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 ht="20.25" customHeight="1">
      <c r="A11" s="1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18"/>
    </row>
    <row r="12" spans="1:13" ht="20.25" customHeight="1">
      <c r="A12" s="1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8"/>
    </row>
    <row r="13" spans="1:13" ht="20.25" customHeight="1">
      <c r="A13" s="1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18"/>
    </row>
    <row r="14" spans="1:13" ht="20.25" customHeight="1">
      <c r="A14" s="1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18"/>
    </row>
    <row r="15" spans="1:13" ht="20.25" customHeight="1">
      <c r="A15" s="1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18"/>
    </row>
    <row r="16" spans="1:13" ht="20.25" customHeight="1">
      <c r="A16" s="1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18"/>
    </row>
    <row r="17" spans="1:13" ht="20.25" customHeight="1">
      <c r="A17" s="1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18"/>
    </row>
    <row r="18" spans="1:13" ht="20.25" customHeight="1">
      <c r="A18" s="1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18"/>
    </row>
    <row r="19" spans="1:13" ht="20.25" customHeight="1">
      <c r="A19" s="1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18"/>
    </row>
    <row r="20" spans="1:13" ht="20.25" customHeight="1">
      <c r="A20" s="1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18"/>
    </row>
    <row r="21" spans="1:13" ht="20.25" customHeight="1">
      <c r="A21" s="1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18"/>
    </row>
    <row r="22" spans="1:13" ht="20.25" customHeight="1">
      <c r="A22" s="1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18"/>
    </row>
    <row r="23" spans="1:13" ht="20.25" customHeight="1">
      <c r="A23" s="1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18"/>
    </row>
    <row r="24" spans="1:13" ht="20.25" customHeight="1">
      <c r="A24" s="1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18"/>
    </row>
    <row r="25" spans="1:13" ht="20.25" customHeight="1">
      <c r="A25" s="1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18"/>
    </row>
    <row r="26" spans="1:13" ht="20.25" customHeight="1">
      <c r="A26" s="1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18"/>
    </row>
    <row r="27" spans="1:13" ht="20.25" customHeight="1">
      <c r="A27" s="1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18"/>
    </row>
    <row r="28" spans="1:13" ht="20.25" customHeight="1">
      <c r="A28" s="1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"/>
    </row>
    <row r="29" spans="1:13" ht="20.25" customHeight="1">
      <c r="A29" s="1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18"/>
    </row>
    <row r="30" spans="1:13" ht="20.25" customHeight="1">
      <c r="A30" s="1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18"/>
    </row>
    <row r="31" spans="1:13" ht="20.25" customHeight="1">
      <c r="A31" s="1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18"/>
    </row>
    <row r="32" spans="1:13" ht="20.25" customHeight="1">
      <c r="A32" s="1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18"/>
    </row>
    <row r="33" spans="1:13" ht="20.25" customHeight="1">
      <c r="A33" s="1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18"/>
    </row>
    <row r="34" spans="1:13" ht="20.25" customHeight="1">
      <c r="A34" s="1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18"/>
    </row>
    <row r="35" spans="1:13" ht="20.25" customHeight="1">
      <c r="A35" s="1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18"/>
    </row>
    <row r="36" spans="1:13" ht="20.25" customHeight="1">
      <c r="A36" s="1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18"/>
    </row>
    <row r="37" spans="1:13" ht="20.25" customHeight="1">
      <c r="A37" s="1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8"/>
    </row>
    <row r="38" spans="1:13" ht="20.25" customHeight="1">
      <c r="A38" s="1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18"/>
    </row>
    <row r="39" spans="1:13" ht="20.25" customHeight="1">
      <c r="A39" s="1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18"/>
    </row>
    <row r="40" spans="1:13" ht="20.25" customHeight="1">
      <c r="A40" s="1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18"/>
    </row>
    <row r="41" spans="1:13" ht="20.25" customHeight="1">
      <c r="A41" s="1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18"/>
    </row>
    <row r="42" spans="1:13" ht="20.25" customHeight="1">
      <c r="A42" s="1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18"/>
    </row>
    <row r="43" spans="1:13" ht="20.25" customHeight="1">
      <c r="A43" s="1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18"/>
    </row>
    <row r="44" spans="1:13" ht="20.25" customHeight="1">
      <c r="A44" s="1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18"/>
    </row>
    <row r="45" spans="1:13" ht="20.25" customHeight="1">
      <c r="A45" s="1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18"/>
    </row>
    <row r="46" spans="1:13" ht="20.25" customHeight="1">
      <c r="A46" s="1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18"/>
    </row>
    <row r="47" spans="1:13" ht="20.25" customHeight="1">
      <c r="A47" s="1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18"/>
    </row>
    <row r="48" spans="1:13" ht="20.25" customHeight="1">
      <c r="A48" s="1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18"/>
    </row>
    <row r="49" spans="1:13" ht="20.25" customHeight="1">
      <c r="A49" s="1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18"/>
    </row>
    <row r="50" spans="1:13" ht="20.25" customHeight="1">
      <c r="A50" s="1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18"/>
    </row>
    <row r="51" spans="1:13" ht="20.25" customHeight="1">
      <c r="A51" s="1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18"/>
    </row>
    <row r="52" spans="1:13" ht="20.25" customHeight="1">
      <c r="A52" s="1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18"/>
    </row>
    <row r="53" spans="1:13" ht="20.25" customHeight="1">
      <c r="A53" s="1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18"/>
    </row>
    <row r="54" spans="1:13" ht="20.25" customHeight="1">
      <c r="A54" s="1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18"/>
    </row>
    <row r="55" spans="1:13" ht="20.25" customHeight="1">
      <c r="A55" s="1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18"/>
    </row>
    <row r="56" spans="1:13" ht="20.25" customHeight="1">
      <c r="A56" s="1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18"/>
    </row>
    <row r="57" spans="1:13" ht="20.25" customHeight="1">
      <c r="A57" s="1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18"/>
    </row>
    <row r="58" spans="1:13" ht="20.25" customHeight="1">
      <c r="A58" s="1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18"/>
    </row>
    <row r="59" spans="1:13" ht="20.25" customHeight="1">
      <c r="A59" s="1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18"/>
    </row>
    <row r="60" spans="1:13" ht="20.25" customHeight="1">
      <c r="A60" s="1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18"/>
    </row>
    <row r="61" spans="1:13" ht="20.25" customHeight="1">
      <c r="A61" s="1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18"/>
    </row>
    <row r="62" spans="1:13" ht="20.25" customHeight="1">
      <c r="A62" s="1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18"/>
    </row>
    <row r="63" spans="1:13" ht="20.25" customHeight="1">
      <c r="A63" s="1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18"/>
    </row>
    <row r="64" spans="1:13" ht="20.25" customHeight="1">
      <c r="A64" s="1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18"/>
    </row>
    <row r="65" spans="1:13" ht="20.25" customHeight="1">
      <c r="A65" s="1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18"/>
    </row>
    <row r="66" spans="1:13" ht="20.25" customHeight="1">
      <c r="A66" s="1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18"/>
    </row>
    <row r="67" spans="1:13" ht="20.25" customHeight="1">
      <c r="A67" s="1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18"/>
    </row>
    <row r="68" spans="1:13" ht="20.25" customHeight="1">
      <c r="A68" s="1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18"/>
    </row>
    <row r="69" spans="1:13" ht="20.25" customHeight="1">
      <c r="A69" s="1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18"/>
    </row>
    <row r="70" spans="1:13" ht="20.25" customHeight="1">
      <c r="A70" s="1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18"/>
    </row>
    <row r="71" spans="1:13" ht="20.25" customHeight="1">
      <c r="A71" s="1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18"/>
    </row>
    <row r="72" spans="1:13" ht="20.25" customHeight="1">
      <c r="A72" s="1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18"/>
    </row>
    <row r="73" spans="1:13" ht="20.25" customHeight="1">
      <c r="A73" s="1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18"/>
    </row>
    <row r="74" spans="1:13" ht="20.25" customHeight="1">
      <c r="A74" s="1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18"/>
    </row>
    <row r="75" spans="1:13" ht="20.25" customHeight="1">
      <c r="A75" s="1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18"/>
    </row>
    <row r="76" spans="1:13" ht="20.25" customHeight="1">
      <c r="A76" s="1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18"/>
    </row>
    <row r="77" spans="1:13" ht="20.25" customHeight="1">
      <c r="A77" s="1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18"/>
    </row>
    <row r="78" spans="1:13" ht="20.25" customHeight="1">
      <c r="A78" s="1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18"/>
    </row>
    <row r="79" spans="1:13" ht="20.25" customHeight="1">
      <c r="A79" s="1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18"/>
    </row>
    <row r="80" spans="1:13" ht="20.25" customHeight="1">
      <c r="A80" s="1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18"/>
    </row>
    <row r="81" spans="1:13" ht="20.25" customHeight="1">
      <c r="A81" s="1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18"/>
    </row>
    <row r="82" spans="1:13" ht="20.25" customHeight="1">
      <c r="A82" s="1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18"/>
    </row>
    <row r="83" spans="1:13" ht="20.25" customHeight="1">
      <c r="A83" s="1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18"/>
    </row>
    <row r="84" spans="1:13" ht="20.25" customHeight="1">
      <c r="A84" s="1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18"/>
    </row>
    <row r="85" spans="1:13" ht="20.25" customHeight="1">
      <c r="A85" s="1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18"/>
    </row>
    <row r="86" spans="1:13" ht="20.25" customHeight="1">
      <c r="A86" s="1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18"/>
    </row>
    <row r="87" spans="1:13" ht="20.25" customHeight="1">
      <c r="A87" s="1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18"/>
    </row>
    <row r="88" spans="1:13" ht="20.25" customHeight="1">
      <c r="A88" s="1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18"/>
    </row>
    <row r="89" spans="1:13" ht="20.25" customHeight="1">
      <c r="A89" s="1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18"/>
    </row>
    <row r="90" spans="1:13" ht="20.25" customHeight="1">
      <c r="A90" s="1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18"/>
    </row>
    <row r="91" spans="1:13" ht="20.25" customHeight="1">
      <c r="A91" s="1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18"/>
    </row>
    <row r="92" spans="1:13" ht="20.25" customHeight="1">
      <c r="A92" s="1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18"/>
    </row>
    <row r="93" spans="1:13" ht="20.25" customHeight="1">
      <c r="A93" s="1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18"/>
    </row>
    <row r="94" spans="1:13" ht="20.25" customHeight="1">
      <c r="A94" s="1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18"/>
    </row>
    <row r="95" spans="1:13" ht="20.25" customHeight="1">
      <c r="A95" s="1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18"/>
    </row>
    <row r="96" spans="1:13" ht="20.25" customHeight="1">
      <c r="A96" s="1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18"/>
    </row>
    <row r="97" spans="1:13" ht="20.25" customHeight="1">
      <c r="A97" s="1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18"/>
    </row>
    <row r="98" spans="1:13" ht="20.25" customHeight="1">
      <c r="A98" s="1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18"/>
    </row>
    <row r="99" spans="1:13" ht="20.25" customHeight="1">
      <c r="A99" s="1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18"/>
    </row>
    <row r="100" spans="1:13" ht="20.25" customHeight="1">
      <c r="A100" s="1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18"/>
    </row>
    <row r="101" spans="1:13" ht="20.25" customHeight="1">
      <c r="A101" s="1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18"/>
    </row>
    <row r="102" spans="1:13" ht="20.25" customHeight="1" thickBot="1">
      <c r="A102" s="19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1"/>
    </row>
  </sheetData>
  <mergeCells count="27">
    <mergeCell ref="D6:E6"/>
    <mergeCell ref="F6:H6"/>
    <mergeCell ref="I6:J6"/>
    <mergeCell ref="K6:M6"/>
    <mergeCell ref="A9:M9"/>
    <mergeCell ref="D7:E7"/>
    <mergeCell ref="F7:H7"/>
    <mergeCell ref="I7:J7"/>
    <mergeCell ref="K7:M7"/>
    <mergeCell ref="A8:M8"/>
    <mergeCell ref="D4:E4"/>
    <mergeCell ref="F4:H4"/>
    <mergeCell ref="I4:J4"/>
    <mergeCell ref="K4:M4"/>
    <mergeCell ref="D5:E5"/>
    <mergeCell ref="F5:H5"/>
    <mergeCell ref="I5:J5"/>
    <mergeCell ref="K5:M5"/>
    <mergeCell ref="D3:E3"/>
    <mergeCell ref="F3:H3"/>
    <mergeCell ref="I3:J3"/>
    <mergeCell ref="K3:M3"/>
    <mergeCell ref="A1:M1"/>
    <mergeCell ref="D2:E2"/>
    <mergeCell ref="F2:H2"/>
    <mergeCell ref="I2:J2"/>
    <mergeCell ref="K2:M2"/>
  </mergeCells>
  <phoneticPr fontId="2" type="noConversion"/>
  <printOptions horizontalCentered="1"/>
  <pageMargins left="0.25" right="0.25" top="0.75" bottom="0.75" header="0.3" footer="0.3"/>
  <pageSetup scale="57" fitToHeight="2" orientation="landscape" horizontalDpi="300" verticalDpi="300" r:id="rId1"/>
  <headerFooter>
    <oddFooter>&amp;L&amp;F&amp;C&amp;A&amp;R&amp;D&amp;T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E48D6-9B84-4E37-B98D-F72D7E4D3CFF}">
  <sheetPr>
    <tabColor theme="4" tint="0.59999389629810485"/>
    <pageSetUpPr fitToPage="1"/>
  </sheetPr>
  <dimension ref="A1:R43"/>
  <sheetViews>
    <sheetView tabSelected="1" zoomScale="65" zoomScaleNormal="65" zoomScalePageLayoutView="90" workbookViewId="0">
      <selection activeCell="O84" sqref="O84"/>
    </sheetView>
  </sheetViews>
  <sheetFormatPr defaultColWidth="11.1640625" defaultRowHeight="15.5"/>
  <cols>
    <col min="1" max="1" width="14.1640625" customWidth="1"/>
    <col min="2" max="2" width="48" customWidth="1"/>
    <col min="3" max="3" width="27.1640625" customWidth="1"/>
    <col min="4" max="13" width="17.58203125" customWidth="1"/>
    <col min="14" max="14" width="1" customWidth="1"/>
  </cols>
  <sheetData>
    <row r="1" spans="1:13" ht="16" thickBo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</row>
    <row r="2" spans="1:13" s="2" customFormat="1" ht="18.5">
      <c r="A2" s="45"/>
      <c r="B2" s="45"/>
      <c r="C2" s="45"/>
      <c r="D2" s="167" t="str">
        <f>'M-COVER PAGE'!D2</f>
        <v>Factory</v>
      </c>
      <c r="E2" s="168"/>
      <c r="F2" s="105" t="str">
        <f>'M-COVER PAGE'!F5</f>
        <v>BIG TECH RUNNER</v>
      </c>
      <c r="G2" s="106"/>
      <c r="H2" s="169"/>
      <c r="I2" s="170" t="str">
        <f>'M-COVER PAGE'!I2</f>
        <v>Sample size</v>
      </c>
      <c r="J2" s="168"/>
      <c r="K2" s="105" t="str">
        <f>'M-COVER PAGE'!K2</f>
        <v>S/M</v>
      </c>
      <c r="L2" s="106"/>
      <c r="M2" s="107"/>
    </row>
    <row r="3" spans="1:13" s="2" customFormat="1" ht="18.5">
      <c r="A3" s="45"/>
      <c r="B3" s="45"/>
      <c r="C3" s="45"/>
      <c r="D3" s="143" t="str">
        <f>'M-COVER PAGE'!D3</f>
        <v>Style</v>
      </c>
      <c r="E3" s="144"/>
      <c r="F3" s="164" t="str">
        <f>'M-COVER PAGE'!F3</f>
        <v>MSCHF</v>
      </c>
      <c r="G3" s="165"/>
      <c r="H3" s="166"/>
      <c r="I3" s="148" t="str">
        <f>'M-COVER PAGE'!I3</f>
        <v xml:space="preserve">Size range </v>
      </c>
      <c r="J3" s="144"/>
      <c r="K3" s="108" t="str">
        <f>'M-COVER PAGE'!K3</f>
        <v>S/M, L/XL</v>
      </c>
      <c r="L3" s="109"/>
      <c r="M3" s="110"/>
    </row>
    <row r="4" spans="1:13" s="2" customFormat="1" ht="18.5">
      <c r="A4" s="45"/>
      <c r="B4" s="45"/>
      <c r="C4" s="45"/>
      <c r="D4" s="143" t="str">
        <f>'M-COVER PAGE'!D4</f>
        <v xml:space="preserve"> Description</v>
      </c>
      <c r="E4" s="144"/>
      <c r="F4" s="108" t="str">
        <f>'M-COVER PAGE'!F4</f>
        <v>CINCHED TOP</v>
      </c>
      <c r="G4" s="109"/>
      <c r="H4" s="161"/>
      <c r="I4" s="148">
        <f>'M-COVER PAGE'!I4</f>
        <v>0</v>
      </c>
      <c r="J4" s="144"/>
      <c r="K4" s="108">
        <f>'M-COVER PAGE'!K4</f>
        <v>0</v>
      </c>
      <c r="L4" s="109"/>
      <c r="M4" s="110"/>
    </row>
    <row r="5" spans="1:13" s="2" customFormat="1" ht="18.5">
      <c r="A5" s="45"/>
      <c r="B5" s="45"/>
      <c r="C5" s="45"/>
      <c r="D5" s="162" t="str">
        <f>'M-COVER PAGE'!D5</f>
        <v>Season</v>
      </c>
      <c r="E5" s="163"/>
      <c r="F5" s="108" t="str">
        <f>'M-COVER PAGE'!F5</f>
        <v>BIG TECH RUNNER</v>
      </c>
      <c r="G5" s="109"/>
      <c r="H5" s="161"/>
      <c r="I5" s="148" t="str">
        <f>'M-COVER PAGE'!I5</f>
        <v>Sample due date</v>
      </c>
      <c r="J5" s="144"/>
      <c r="K5" s="108">
        <f>'M-COVER PAGE'!K5</f>
        <v>0</v>
      </c>
      <c r="L5" s="109"/>
      <c r="M5" s="110"/>
    </row>
    <row r="6" spans="1:13" s="2" customFormat="1" ht="18.5">
      <c r="A6" s="45"/>
      <c r="B6" s="45"/>
      <c r="C6" s="45"/>
      <c r="D6" s="143" t="str">
        <f>'M-COVER PAGE'!D6</f>
        <v>Date created</v>
      </c>
      <c r="E6" s="144"/>
      <c r="F6" s="145">
        <f>'M-COVER PAGE'!F6</f>
        <v>45367</v>
      </c>
      <c r="G6" s="146"/>
      <c r="H6" s="147"/>
      <c r="I6" s="148" t="str">
        <f>'M-COVER PAGE'!I6</f>
        <v>Reference style</v>
      </c>
      <c r="J6" s="144"/>
      <c r="K6" s="149">
        <f>'M-COVER PAGE'!K6</f>
        <v>0</v>
      </c>
      <c r="L6" s="150"/>
      <c r="M6" s="151"/>
    </row>
    <row r="7" spans="1:13" s="2" customFormat="1" ht="19" thickBot="1">
      <c r="A7" s="45"/>
      <c r="B7" s="45"/>
      <c r="C7" s="45"/>
      <c r="D7" s="152" t="str">
        <f>'M-COVER PAGE'!D7</f>
        <v>Date revised</v>
      </c>
      <c r="E7" s="153"/>
      <c r="F7" s="154" t="str">
        <f>'M-COVER PAGE'!F7</f>
        <v>5/14/2024, 5/22/24</v>
      </c>
      <c r="G7" s="155"/>
      <c r="H7" s="156"/>
      <c r="I7" s="157" t="str">
        <f>'M-COVER PAGE'!I7</f>
        <v>STATUS</v>
      </c>
      <c r="J7" s="153"/>
      <c r="K7" s="158" t="str">
        <f>'M-COVER PAGE'!K7</f>
        <v>SUBMIT PROTO</v>
      </c>
      <c r="L7" s="159"/>
      <c r="M7" s="160"/>
    </row>
    <row r="8" spans="1:13" ht="9" customHeight="1">
      <c r="A8" s="119"/>
      <c r="B8" s="119"/>
      <c r="C8" s="119"/>
      <c r="D8" s="119"/>
      <c r="E8" s="119"/>
      <c r="F8" s="119"/>
      <c r="G8" s="119"/>
      <c r="H8" s="119"/>
      <c r="I8" s="119"/>
      <c r="J8" s="119"/>
      <c r="K8" s="119"/>
      <c r="L8" s="119"/>
      <c r="M8" s="119"/>
    </row>
    <row r="9" spans="1:13" ht="24" thickBot="1">
      <c r="A9" s="136" t="s">
        <v>5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</row>
    <row r="10" spans="1:13" s="3" customFormat="1" ht="18.5">
      <c r="A10" s="48" t="s">
        <v>6</v>
      </c>
      <c r="B10" s="49" t="s">
        <v>7</v>
      </c>
      <c r="C10" s="49" t="s">
        <v>9</v>
      </c>
      <c r="D10" s="50" t="s">
        <v>70</v>
      </c>
      <c r="E10" s="50" t="s">
        <v>8</v>
      </c>
      <c r="F10" s="50" t="s">
        <v>16</v>
      </c>
      <c r="G10" s="50" t="s">
        <v>17</v>
      </c>
      <c r="H10" s="50" t="s">
        <v>18</v>
      </c>
      <c r="I10" s="50" t="s">
        <v>19</v>
      </c>
      <c r="J10" s="50" t="s">
        <v>20</v>
      </c>
      <c r="K10" s="50" t="s">
        <v>73</v>
      </c>
      <c r="L10" s="50"/>
      <c r="M10" s="51"/>
    </row>
    <row r="11" spans="1:13" ht="61.75" customHeight="1">
      <c r="A11" s="52" t="s">
        <v>10</v>
      </c>
      <c r="B11" s="53" t="s">
        <v>134</v>
      </c>
      <c r="C11" s="53" t="s">
        <v>136</v>
      </c>
      <c r="D11" s="53"/>
      <c r="E11" s="60" t="s">
        <v>76</v>
      </c>
      <c r="F11" s="53"/>
      <c r="G11" s="53"/>
      <c r="H11" s="53"/>
      <c r="I11" s="53"/>
      <c r="J11" s="54"/>
      <c r="K11" s="133"/>
      <c r="L11" s="134"/>
      <c r="M11" s="135"/>
    </row>
    <row r="12" spans="1:13" ht="40.5" customHeight="1">
      <c r="A12" s="52" t="s">
        <v>132</v>
      </c>
      <c r="B12" s="53" t="s">
        <v>133</v>
      </c>
      <c r="C12" s="53" t="s">
        <v>135</v>
      </c>
      <c r="D12" s="53"/>
      <c r="E12" s="60" t="s">
        <v>76</v>
      </c>
      <c r="F12" s="53"/>
      <c r="G12" s="53"/>
      <c r="H12" s="53"/>
      <c r="I12" s="53"/>
      <c r="J12" s="54"/>
      <c r="K12" s="133"/>
      <c r="L12" s="134"/>
      <c r="M12" s="135"/>
    </row>
    <row r="13" spans="1:13" ht="40.5" customHeight="1">
      <c r="A13" s="52"/>
      <c r="B13" s="53"/>
      <c r="C13" s="53"/>
      <c r="D13" s="53"/>
      <c r="E13" s="53"/>
      <c r="F13" s="53"/>
      <c r="G13" s="53"/>
      <c r="H13" s="53"/>
      <c r="I13" s="53"/>
      <c r="J13" s="54"/>
      <c r="K13" s="133"/>
      <c r="L13" s="134"/>
      <c r="M13" s="135"/>
    </row>
    <row r="14" spans="1:13" ht="40.5" customHeight="1">
      <c r="A14" s="52"/>
      <c r="B14" s="53"/>
      <c r="C14" s="53"/>
      <c r="D14" s="53"/>
      <c r="E14" s="53"/>
      <c r="F14" s="53"/>
      <c r="G14" s="53"/>
      <c r="H14" s="53"/>
      <c r="I14" s="53"/>
      <c r="J14" s="54"/>
      <c r="K14" s="133"/>
      <c r="L14" s="134"/>
      <c r="M14" s="135"/>
    </row>
    <row r="15" spans="1:13" ht="18.5">
      <c r="A15" s="55" t="s">
        <v>11</v>
      </c>
      <c r="B15" s="56" t="s">
        <v>72</v>
      </c>
      <c r="C15" s="57"/>
      <c r="D15" s="57"/>
      <c r="E15" s="57"/>
      <c r="F15" s="58"/>
      <c r="G15" s="58"/>
      <c r="H15" s="57"/>
      <c r="I15" s="57"/>
      <c r="J15" s="57"/>
      <c r="K15" s="57"/>
      <c r="L15" s="57"/>
      <c r="M15" s="59"/>
    </row>
    <row r="16" spans="1:13" ht="40.5" customHeight="1">
      <c r="A16" s="52" t="s">
        <v>98</v>
      </c>
      <c r="B16" s="53" t="s">
        <v>99</v>
      </c>
      <c r="C16" s="53" t="s">
        <v>102</v>
      </c>
      <c r="D16" s="53"/>
      <c r="E16" s="60" t="s">
        <v>76</v>
      </c>
      <c r="F16" s="60" t="s">
        <v>109</v>
      </c>
      <c r="G16" s="60"/>
      <c r="H16" s="60"/>
      <c r="I16" s="60"/>
      <c r="J16" s="54"/>
      <c r="K16" s="133"/>
      <c r="L16" s="134"/>
      <c r="M16" s="135"/>
    </row>
    <row r="17" spans="1:18" ht="40.5" customHeight="1">
      <c r="A17" s="52" t="s">
        <v>100</v>
      </c>
      <c r="B17" s="53" t="s">
        <v>137</v>
      </c>
      <c r="C17" s="53" t="s">
        <v>102</v>
      </c>
      <c r="D17" s="53"/>
      <c r="E17" s="97" t="s">
        <v>88</v>
      </c>
      <c r="F17" s="60" t="s">
        <v>90</v>
      </c>
      <c r="G17" s="60"/>
      <c r="H17" s="60"/>
      <c r="I17" s="60"/>
      <c r="J17" s="54"/>
      <c r="K17" s="171" t="s">
        <v>140</v>
      </c>
      <c r="L17" s="172"/>
      <c r="M17" s="173"/>
    </row>
    <row r="18" spans="1:18" ht="40.5" customHeight="1">
      <c r="A18" s="52" t="s">
        <v>107</v>
      </c>
      <c r="B18" s="53" t="s">
        <v>108</v>
      </c>
      <c r="C18" s="53" t="s">
        <v>102</v>
      </c>
      <c r="D18" s="53"/>
      <c r="E18" s="97" t="s">
        <v>88</v>
      </c>
      <c r="F18" s="60" t="s">
        <v>90</v>
      </c>
      <c r="G18" s="60"/>
      <c r="H18" s="60"/>
      <c r="I18" s="60"/>
      <c r="J18" s="54"/>
      <c r="K18" s="171" t="s">
        <v>140</v>
      </c>
      <c r="L18" s="172"/>
      <c r="M18" s="173"/>
    </row>
    <row r="19" spans="1:18" ht="40.5" customHeight="1">
      <c r="A19" s="52" t="s">
        <v>138</v>
      </c>
      <c r="B19" s="53" t="s">
        <v>141</v>
      </c>
      <c r="C19" s="53" t="s">
        <v>139</v>
      </c>
      <c r="D19" s="53"/>
      <c r="E19" s="53" t="s">
        <v>76</v>
      </c>
      <c r="F19" s="60" t="s">
        <v>90</v>
      </c>
      <c r="G19" s="60"/>
      <c r="H19" s="60"/>
      <c r="I19" s="60"/>
      <c r="J19" s="54"/>
      <c r="K19" s="133"/>
      <c r="L19" s="134"/>
      <c r="M19" s="135"/>
    </row>
    <row r="20" spans="1:18" ht="40.5" customHeight="1">
      <c r="A20" s="52" t="s">
        <v>144</v>
      </c>
      <c r="B20" s="53" t="s">
        <v>142</v>
      </c>
      <c r="C20" s="53" t="s">
        <v>139</v>
      </c>
      <c r="D20" s="53"/>
      <c r="E20" s="53" t="s">
        <v>76</v>
      </c>
      <c r="F20" s="60" t="s">
        <v>90</v>
      </c>
      <c r="G20" s="60"/>
      <c r="H20" s="60"/>
      <c r="I20" s="60"/>
      <c r="J20" s="54"/>
      <c r="K20" s="94"/>
      <c r="L20" s="95"/>
      <c r="M20" s="96"/>
    </row>
    <row r="21" spans="1:18" ht="40.5" customHeight="1">
      <c r="A21" s="52" t="s">
        <v>143</v>
      </c>
      <c r="B21" s="53" t="s">
        <v>145</v>
      </c>
      <c r="C21" s="53" t="s">
        <v>139</v>
      </c>
      <c r="D21" s="53"/>
      <c r="E21" s="53" t="s">
        <v>76</v>
      </c>
      <c r="F21" s="60" t="s">
        <v>146</v>
      </c>
      <c r="G21" s="60"/>
      <c r="H21" s="60"/>
      <c r="I21" s="60"/>
      <c r="J21" s="54"/>
      <c r="K21" s="94"/>
      <c r="L21" s="95"/>
      <c r="M21" s="96"/>
    </row>
    <row r="22" spans="1:18" ht="40.5" customHeight="1">
      <c r="A22" s="52"/>
      <c r="B22" s="53"/>
      <c r="C22" s="53"/>
      <c r="D22" s="53"/>
      <c r="E22" s="53"/>
      <c r="F22" s="60"/>
      <c r="G22" s="60"/>
      <c r="H22" s="60"/>
      <c r="I22" s="60"/>
      <c r="J22" s="54"/>
      <c r="K22" s="133"/>
      <c r="L22" s="134"/>
      <c r="M22" s="135"/>
      <c r="P22" s="3"/>
      <c r="Q22" s="3"/>
      <c r="R22" s="3"/>
    </row>
    <row r="23" spans="1:18" ht="18.5">
      <c r="A23" s="55" t="s">
        <v>71</v>
      </c>
      <c r="B23" s="56" t="s">
        <v>12</v>
      </c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9"/>
    </row>
    <row r="24" spans="1:18" ht="40.5" customHeight="1">
      <c r="A24" s="52" t="s">
        <v>74</v>
      </c>
      <c r="B24" s="60" t="s">
        <v>91</v>
      </c>
      <c r="C24" s="60" t="s">
        <v>75</v>
      </c>
      <c r="D24" s="60"/>
      <c r="E24" s="60" t="s">
        <v>76</v>
      </c>
      <c r="F24" s="60" t="s">
        <v>110</v>
      </c>
      <c r="G24" s="60"/>
      <c r="H24" s="60"/>
      <c r="I24" s="60"/>
      <c r="J24" s="54"/>
      <c r="K24" s="133"/>
      <c r="L24" s="134"/>
      <c r="M24" s="135"/>
    </row>
    <row r="25" spans="1:18" ht="40.5" customHeight="1">
      <c r="A25" s="52"/>
      <c r="B25" s="53"/>
      <c r="C25" s="53"/>
      <c r="D25" s="53"/>
      <c r="E25" s="53"/>
      <c r="F25" s="53"/>
      <c r="G25" s="53"/>
      <c r="H25" s="53"/>
      <c r="I25" s="53"/>
      <c r="J25" s="54"/>
      <c r="K25" s="133"/>
      <c r="L25" s="134"/>
      <c r="M25" s="135"/>
    </row>
    <row r="26" spans="1:18" ht="15.65" customHeight="1">
      <c r="A26" s="55" t="s">
        <v>13</v>
      </c>
      <c r="B26" s="56" t="s">
        <v>12</v>
      </c>
      <c r="C26" s="57"/>
      <c r="D26" s="57"/>
      <c r="E26" s="57"/>
      <c r="F26" s="57"/>
      <c r="G26" s="57"/>
      <c r="H26" s="57"/>
      <c r="I26" s="57"/>
      <c r="J26" s="61"/>
      <c r="K26" s="61"/>
      <c r="L26" s="61"/>
      <c r="M26" s="62"/>
    </row>
    <row r="27" spans="1:18" ht="40.5" customHeight="1">
      <c r="A27" s="52" t="s">
        <v>14</v>
      </c>
      <c r="B27" s="53" t="s">
        <v>92</v>
      </c>
      <c r="C27" s="53"/>
      <c r="D27" s="53"/>
      <c r="E27" s="97" t="s">
        <v>88</v>
      </c>
      <c r="F27" s="53"/>
      <c r="G27" s="53"/>
      <c r="H27" s="53"/>
      <c r="I27" s="53"/>
      <c r="J27" s="54"/>
      <c r="K27" s="171" t="s">
        <v>147</v>
      </c>
      <c r="L27" s="172"/>
      <c r="M27" s="173"/>
    </row>
    <row r="28" spans="1:18" ht="40.5" customHeight="1">
      <c r="A28" s="52" t="s">
        <v>77</v>
      </c>
      <c r="B28" s="53" t="s">
        <v>92</v>
      </c>
      <c r="C28" s="53"/>
      <c r="D28" s="53"/>
      <c r="E28" s="97" t="s">
        <v>88</v>
      </c>
      <c r="F28" s="53"/>
      <c r="G28" s="53"/>
      <c r="H28" s="53"/>
      <c r="I28" s="53"/>
      <c r="J28" s="54"/>
      <c r="K28" s="171" t="s">
        <v>147</v>
      </c>
      <c r="L28" s="172"/>
      <c r="M28" s="173"/>
    </row>
    <row r="29" spans="1:18" ht="40.5" customHeight="1">
      <c r="A29" s="52" t="s">
        <v>78</v>
      </c>
      <c r="B29" s="53" t="s">
        <v>92</v>
      </c>
      <c r="C29" s="53"/>
      <c r="D29" s="53"/>
      <c r="E29" s="60" t="s">
        <v>76</v>
      </c>
      <c r="F29" s="53"/>
      <c r="G29" s="53"/>
      <c r="H29" s="53"/>
      <c r="I29" s="53"/>
      <c r="J29" s="54"/>
      <c r="K29" s="133"/>
      <c r="L29" s="134"/>
      <c r="M29" s="135"/>
    </row>
    <row r="30" spans="1:18" ht="40.5" customHeight="1">
      <c r="A30" s="52"/>
      <c r="B30" s="53"/>
      <c r="C30" s="53"/>
      <c r="D30" s="53"/>
      <c r="E30" s="53"/>
      <c r="F30" s="53"/>
      <c r="G30" s="53"/>
      <c r="H30" s="53"/>
      <c r="I30" s="53"/>
      <c r="J30" s="54"/>
      <c r="K30" s="133"/>
      <c r="L30" s="134"/>
      <c r="M30" s="135"/>
    </row>
    <row r="31" spans="1:18" ht="15.65" customHeight="1">
      <c r="A31" s="55" t="s">
        <v>79</v>
      </c>
      <c r="B31" s="56"/>
      <c r="C31" s="57"/>
      <c r="D31" s="57"/>
      <c r="E31" s="57"/>
      <c r="F31" s="57"/>
      <c r="G31" s="57"/>
      <c r="H31" s="57"/>
      <c r="I31" s="57"/>
      <c r="J31" s="61"/>
      <c r="K31" s="61"/>
      <c r="L31" s="61"/>
      <c r="M31" s="62"/>
    </row>
    <row r="32" spans="1:18" ht="40.5" customHeight="1">
      <c r="A32" s="52" t="s">
        <v>105</v>
      </c>
      <c r="B32" s="53" t="s">
        <v>148</v>
      </c>
      <c r="C32" s="53"/>
      <c r="D32" s="53"/>
      <c r="E32" s="53"/>
      <c r="F32" s="53" t="s">
        <v>103</v>
      </c>
      <c r="G32" s="53"/>
      <c r="H32" s="53"/>
      <c r="I32" s="53"/>
      <c r="J32" s="54"/>
      <c r="K32" s="133"/>
      <c r="L32" s="134"/>
      <c r="M32" s="135"/>
    </row>
    <row r="33" spans="1:13" ht="40.5" customHeight="1" thickBot="1">
      <c r="A33" s="63"/>
      <c r="B33" s="64"/>
      <c r="C33" s="64"/>
      <c r="D33" s="64"/>
      <c r="E33" s="64"/>
      <c r="F33" s="64"/>
      <c r="G33" s="64"/>
      <c r="H33" s="64"/>
      <c r="I33" s="64"/>
      <c r="J33" s="65"/>
      <c r="K33" s="137"/>
      <c r="L33" s="138"/>
      <c r="M33" s="139"/>
    </row>
    <row r="34" spans="1:13" ht="24.65" customHeight="1"/>
    <row r="35" spans="1:13" ht="15.65" customHeight="1"/>
    <row r="43" spans="1:13" s="8" customFormat="1" ht="16.25" customHeight="1">
      <c r="A43"/>
      <c r="B43"/>
      <c r="C43"/>
      <c r="D43"/>
      <c r="E43"/>
      <c r="F43"/>
      <c r="G43"/>
      <c r="H43"/>
      <c r="I43"/>
      <c r="J43"/>
      <c r="K43"/>
      <c r="L43"/>
      <c r="M43"/>
    </row>
  </sheetData>
  <mergeCells count="44">
    <mergeCell ref="D3:E3"/>
    <mergeCell ref="F3:H3"/>
    <mergeCell ref="I3:J3"/>
    <mergeCell ref="K3:M3"/>
    <mergeCell ref="A1:M1"/>
    <mergeCell ref="D2:E2"/>
    <mergeCell ref="F2:H2"/>
    <mergeCell ref="I2:J2"/>
    <mergeCell ref="K2:M2"/>
    <mergeCell ref="D4:E4"/>
    <mergeCell ref="F4:H4"/>
    <mergeCell ref="I4:J4"/>
    <mergeCell ref="K4:M4"/>
    <mergeCell ref="D5:E5"/>
    <mergeCell ref="F5:H5"/>
    <mergeCell ref="I5:J5"/>
    <mergeCell ref="K5:M5"/>
    <mergeCell ref="D6:E6"/>
    <mergeCell ref="F6:H6"/>
    <mergeCell ref="I6:J6"/>
    <mergeCell ref="K6:M6"/>
    <mergeCell ref="D7:E7"/>
    <mergeCell ref="F7:H7"/>
    <mergeCell ref="I7:J7"/>
    <mergeCell ref="K7:M7"/>
    <mergeCell ref="K24:M24"/>
    <mergeCell ref="A8:M8"/>
    <mergeCell ref="A9:M9"/>
    <mergeCell ref="K11:M11"/>
    <mergeCell ref="K12:M12"/>
    <mergeCell ref="K13:M13"/>
    <mergeCell ref="K14:M14"/>
    <mergeCell ref="K16:M16"/>
    <mergeCell ref="K17:M17"/>
    <mergeCell ref="K18:M18"/>
    <mergeCell ref="K19:M19"/>
    <mergeCell ref="K22:M22"/>
    <mergeCell ref="K33:M33"/>
    <mergeCell ref="K25:M25"/>
    <mergeCell ref="K27:M27"/>
    <mergeCell ref="K28:M28"/>
    <mergeCell ref="K29:M29"/>
    <mergeCell ref="K30:M30"/>
    <mergeCell ref="K32:M32"/>
  </mergeCells>
  <printOptions horizontalCentered="1"/>
  <pageMargins left="0.25" right="0.25" top="0.75" bottom="0.75" header="0.3" footer="0.3"/>
  <pageSetup scale="48" fitToHeight="2" orientation="landscape" r:id="rId1"/>
  <headerFooter>
    <oddFooter>&amp;L&amp;F&amp;C&amp;A&amp;R&amp;D&amp;T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73F5E-09F1-49B3-898E-ACA4B71DE17E}">
  <sheetPr>
    <tabColor theme="4" tint="0.59999389629810485"/>
    <pageSetUpPr fitToPage="1"/>
  </sheetPr>
  <dimension ref="A1:M105"/>
  <sheetViews>
    <sheetView tabSelected="1" topLeftCell="A50" zoomScale="38" zoomScaleNormal="65" zoomScalePageLayoutView="90" workbookViewId="0">
      <selection activeCell="O84" sqref="O84"/>
    </sheetView>
  </sheetViews>
  <sheetFormatPr defaultColWidth="11.1640625" defaultRowHeight="15.5"/>
  <cols>
    <col min="1" max="3" width="26.4140625" customWidth="1"/>
    <col min="4" max="13" width="17.58203125" customWidth="1"/>
  </cols>
  <sheetData>
    <row r="1" spans="1:13" ht="16" thickBo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</row>
    <row r="2" spans="1:13" s="2" customFormat="1" ht="18.5">
      <c r="A2" s="45"/>
      <c r="B2" s="45"/>
      <c r="C2" s="68"/>
      <c r="D2" s="167" t="str">
        <f>'M-COVER PAGE'!D2</f>
        <v>Factory</v>
      </c>
      <c r="E2" s="168"/>
      <c r="F2" s="105" t="str">
        <f>'M-COVER PAGE'!F5</f>
        <v>BIG TECH RUNNER</v>
      </c>
      <c r="G2" s="106"/>
      <c r="H2" s="169"/>
      <c r="I2" s="170" t="str">
        <f>'M-COVER PAGE'!I2</f>
        <v>Sample size</v>
      </c>
      <c r="J2" s="168"/>
      <c r="K2" s="105" t="str">
        <f>'M-COVER PAGE'!K2</f>
        <v>S/M</v>
      </c>
      <c r="L2" s="106"/>
      <c r="M2" s="107"/>
    </row>
    <row r="3" spans="1:13" s="2" customFormat="1" ht="18.5">
      <c r="A3" s="45"/>
      <c r="B3" s="45"/>
      <c r="C3" s="68"/>
      <c r="D3" s="143" t="str">
        <f>'M-COVER PAGE'!D3</f>
        <v>Style</v>
      </c>
      <c r="E3" s="144"/>
      <c r="F3" s="164" t="str">
        <f>'M-COVER PAGE'!F3</f>
        <v>MSCHF</v>
      </c>
      <c r="G3" s="165"/>
      <c r="H3" s="166"/>
      <c r="I3" s="148" t="str">
        <f>'M-COVER PAGE'!I3</f>
        <v xml:space="preserve">Size range </v>
      </c>
      <c r="J3" s="144"/>
      <c r="K3" s="108" t="str">
        <f>'M-COVER PAGE'!K3</f>
        <v>S/M, L/XL</v>
      </c>
      <c r="L3" s="109"/>
      <c r="M3" s="110"/>
    </row>
    <row r="4" spans="1:13" s="2" customFormat="1" ht="18.5">
      <c r="A4" s="45"/>
      <c r="B4" s="45"/>
      <c r="C4" s="68"/>
      <c r="D4" s="143" t="str">
        <f>'M-COVER PAGE'!D4</f>
        <v xml:space="preserve"> Description</v>
      </c>
      <c r="E4" s="144"/>
      <c r="F4" s="108" t="str">
        <f>'M-COVER PAGE'!F4</f>
        <v>CINCHED TOP</v>
      </c>
      <c r="G4" s="109"/>
      <c r="H4" s="161"/>
      <c r="I4" s="148">
        <f>'M-COVER PAGE'!I4</f>
        <v>0</v>
      </c>
      <c r="J4" s="144"/>
      <c r="K4" s="108">
        <f>'M-COVER PAGE'!K4</f>
        <v>0</v>
      </c>
      <c r="L4" s="109"/>
      <c r="M4" s="110"/>
    </row>
    <row r="5" spans="1:13" s="2" customFormat="1" ht="18.5">
      <c r="A5" s="45"/>
      <c r="B5" s="45"/>
      <c r="C5" s="69"/>
      <c r="D5" s="162" t="str">
        <f>'M-COVER PAGE'!D5</f>
        <v>Season</v>
      </c>
      <c r="E5" s="163"/>
      <c r="F5" s="108" t="str">
        <f>'M-COVER PAGE'!F5</f>
        <v>BIG TECH RUNNER</v>
      </c>
      <c r="G5" s="109"/>
      <c r="H5" s="161"/>
      <c r="I5" s="148" t="str">
        <f>'M-COVER PAGE'!I5</f>
        <v>Sample due date</v>
      </c>
      <c r="J5" s="144"/>
      <c r="K5" s="108">
        <f>'M-COVER PAGE'!K5</f>
        <v>0</v>
      </c>
      <c r="L5" s="109"/>
      <c r="M5" s="110"/>
    </row>
    <row r="6" spans="1:13" s="2" customFormat="1" ht="18.5">
      <c r="A6" s="45"/>
      <c r="B6" s="45"/>
      <c r="C6" s="68"/>
      <c r="D6" s="143" t="str">
        <f>'M-COVER PAGE'!D6</f>
        <v>Date created</v>
      </c>
      <c r="E6" s="144"/>
      <c r="F6" s="145">
        <f>'M-COVER PAGE'!F6</f>
        <v>45367</v>
      </c>
      <c r="G6" s="146"/>
      <c r="H6" s="147"/>
      <c r="I6" s="148" t="str">
        <f>'M-COVER PAGE'!I6</f>
        <v>Reference style</v>
      </c>
      <c r="J6" s="144"/>
      <c r="K6" s="149">
        <f>'M-COVER PAGE'!K6</f>
        <v>0</v>
      </c>
      <c r="L6" s="150"/>
      <c r="M6" s="151"/>
    </row>
    <row r="7" spans="1:13" s="2" customFormat="1" ht="19" thickBot="1">
      <c r="A7" s="45"/>
      <c r="B7" s="45"/>
      <c r="C7" s="68"/>
      <c r="D7" s="152" t="str">
        <f>'M-COVER PAGE'!D7</f>
        <v>Date revised</v>
      </c>
      <c r="E7" s="153"/>
      <c r="F7" s="154" t="str">
        <f>'M-COVER PAGE'!F7</f>
        <v>5/14/2024, 5/22/24</v>
      </c>
      <c r="G7" s="155"/>
      <c r="H7" s="156"/>
      <c r="I7" s="157" t="str">
        <f>'M-COVER PAGE'!I7</f>
        <v>STATUS</v>
      </c>
      <c r="J7" s="153"/>
      <c r="K7" s="158" t="str">
        <f>'M-COVER PAGE'!K7</f>
        <v>SUBMIT PROTO</v>
      </c>
      <c r="L7" s="159"/>
      <c r="M7" s="160"/>
    </row>
    <row r="8" spans="1:13" ht="9" customHeight="1">
      <c r="A8" s="119"/>
      <c r="B8" s="119"/>
      <c r="C8" s="119"/>
      <c r="D8" s="120"/>
      <c r="E8" s="120"/>
      <c r="F8" s="120"/>
      <c r="G8" s="120"/>
      <c r="H8" s="120"/>
      <c r="I8" s="120"/>
      <c r="J8" s="120"/>
      <c r="K8" s="120"/>
      <c r="L8" s="120"/>
      <c r="M8" s="120"/>
    </row>
    <row r="9" spans="1:13" ht="24" thickBot="1">
      <c r="A9" s="121" t="s">
        <v>21</v>
      </c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3" s="3" customFormat="1" ht="20.25" customHeigh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 ht="20.25" customHeight="1">
      <c r="A11" s="1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18"/>
    </row>
    <row r="12" spans="1:13" ht="20.25" customHeight="1">
      <c r="A12" s="1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8"/>
    </row>
    <row r="13" spans="1:13" ht="20.25" customHeight="1">
      <c r="A13" s="1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18"/>
    </row>
    <row r="14" spans="1:13" ht="20.25" customHeight="1">
      <c r="A14" s="1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18"/>
    </row>
    <row r="15" spans="1:13" ht="20.25" customHeight="1">
      <c r="A15" s="1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18"/>
    </row>
    <row r="16" spans="1:13" ht="20.25" customHeight="1">
      <c r="A16" s="1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18"/>
    </row>
    <row r="17" spans="1:13" ht="20.25" customHeight="1">
      <c r="A17" s="1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18"/>
    </row>
    <row r="18" spans="1:13" ht="20.25" customHeight="1">
      <c r="A18" s="1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18"/>
    </row>
    <row r="19" spans="1:13" ht="20.25" customHeight="1">
      <c r="A19" s="1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18"/>
    </row>
    <row r="20" spans="1:13" ht="20.25" customHeight="1">
      <c r="A20" s="1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18"/>
    </row>
    <row r="21" spans="1:13" ht="20.25" customHeight="1">
      <c r="A21" s="1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18"/>
    </row>
    <row r="22" spans="1:13" ht="20.25" customHeight="1">
      <c r="A22" s="1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18"/>
    </row>
    <row r="23" spans="1:13" ht="20.25" customHeight="1">
      <c r="A23" s="1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18"/>
    </row>
    <row r="24" spans="1:13" ht="20.25" customHeight="1">
      <c r="A24" s="1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18"/>
    </row>
    <row r="25" spans="1:13" ht="20.25" customHeight="1">
      <c r="A25" s="1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18"/>
    </row>
    <row r="26" spans="1:13" ht="20.25" customHeight="1">
      <c r="A26" s="1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18"/>
    </row>
    <row r="27" spans="1:13" ht="20.25" customHeight="1">
      <c r="A27" s="1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18"/>
    </row>
    <row r="28" spans="1:13" ht="20.25" customHeight="1">
      <c r="A28" s="1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"/>
    </row>
    <row r="29" spans="1:13" ht="20.25" customHeight="1">
      <c r="A29" s="1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18"/>
    </row>
    <row r="30" spans="1:13" ht="20.25" customHeight="1">
      <c r="A30" s="1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18"/>
    </row>
    <row r="31" spans="1:13" ht="20.25" customHeight="1">
      <c r="A31" s="1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18"/>
    </row>
    <row r="32" spans="1:13" ht="20.25" customHeight="1">
      <c r="A32" s="1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18"/>
    </row>
    <row r="33" spans="1:13" ht="20.25" customHeight="1">
      <c r="A33" s="1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18"/>
    </row>
    <row r="34" spans="1:13" ht="20.25" customHeight="1">
      <c r="A34" s="1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18"/>
    </row>
    <row r="35" spans="1:13" ht="20.25" customHeight="1">
      <c r="A35" s="1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18"/>
    </row>
    <row r="36" spans="1:13" ht="20.25" customHeight="1">
      <c r="A36" s="1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18"/>
    </row>
    <row r="37" spans="1:13" ht="20.25" customHeight="1">
      <c r="A37" s="1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8"/>
    </row>
    <row r="38" spans="1:13" ht="20.25" customHeight="1">
      <c r="A38" s="1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18"/>
    </row>
    <row r="39" spans="1:13" ht="20.25" customHeight="1">
      <c r="A39" s="1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18"/>
    </row>
    <row r="40" spans="1:13" ht="20.25" customHeight="1">
      <c r="A40" s="1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18"/>
    </row>
    <row r="41" spans="1:13" ht="20.25" customHeight="1">
      <c r="A41" s="1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18"/>
    </row>
    <row r="42" spans="1:13" ht="20.25" customHeight="1">
      <c r="A42" s="1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18"/>
    </row>
    <row r="43" spans="1:13" ht="20.25" customHeight="1">
      <c r="A43" s="1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18"/>
    </row>
    <row r="44" spans="1:13" ht="20.25" customHeight="1">
      <c r="A44" s="1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18"/>
    </row>
    <row r="45" spans="1:13" ht="20.25" customHeight="1">
      <c r="A45" s="1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18"/>
    </row>
    <row r="46" spans="1:13" ht="20.25" customHeight="1">
      <c r="A46" s="1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18"/>
    </row>
    <row r="47" spans="1:13" ht="20.25" customHeight="1">
      <c r="A47" s="1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18"/>
    </row>
    <row r="48" spans="1:13" ht="20.25" customHeight="1">
      <c r="A48" s="1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18"/>
    </row>
    <row r="49" spans="1:13" ht="20.25" customHeight="1">
      <c r="A49" s="1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18"/>
    </row>
    <row r="50" spans="1:13" ht="20.25" customHeight="1">
      <c r="A50" s="1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18"/>
    </row>
    <row r="51" spans="1:13" ht="20.25" customHeight="1">
      <c r="A51" s="1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18"/>
    </row>
    <row r="52" spans="1:13" ht="20.25" customHeight="1">
      <c r="A52" s="1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18"/>
    </row>
    <row r="53" spans="1:13" ht="20.25" customHeight="1">
      <c r="A53" s="1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18"/>
    </row>
    <row r="54" spans="1:13" ht="20.25" customHeight="1">
      <c r="A54" s="1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18"/>
    </row>
    <row r="55" spans="1:13" ht="20.25" customHeight="1">
      <c r="A55" s="1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18"/>
    </row>
    <row r="56" spans="1:13" ht="20.25" customHeight="1">
      <c r="A56" s="1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18"/>
    </row>
    <row r="57" spans="1:13" ht="20.25" customHeight="1">
      <c r="A57" s="1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18"/>
    </row>
    <row r="58" spans="1:13" ht="20.25" customHeight="1">
      <c r="A58" s="1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18"/>
    </row>
    <row r="59" spans="1:13" ht="20.25" customHeight="1">
      <c r="A59" s="1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18"/>
    </row>
    <row r="60" spans="1:13" ht="20.25" customHeight="1">
      <c r="A60" s="1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18"/>
    </row>
    <row r="61" spans="1:13" ht="20.25" customHeight="1">
      <c r="A61" s="1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18"/>
    </row>
    <row r="62" spans="1:13" ht="20.25" customHeight="1">
      <c r="A62" s="1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18"/>
    </row>
    <row r="63" spans="1:13" ht="20.25" customHeight="1">
      <c r="A63" s="1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18"/>
    </row>
    <row r="64" spans="1:13" ht="20.25" customHeight="1">
      <c r="A64" s="1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18"/>
    </row>
    <row r="65" spans="1:13" ht="20.25" customHeight="1">
      <c r="A65" s="1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18"/>
    </row>
    <row r="66" spans="1:13" ht="20.25" customHeight="1">
      <c r="A66" s="1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18"/>
    </row>
    <row r="67" spans="1:13" ht="20.25" customHeight="1">
      <c r="A67" s="1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18"/>
    </row>
    <row r="68" spans="1:13" ht="20.25" customHeight="1">
      <c r="A68" s="1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18"/>
    </row>
    <row r="69" spans="1:13" ht="20.25" customHeight="1">
      <c r="A69" s="1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18"/>
    </row>
    <row r="70" spans="1:13" ht="20.25" customHeight="1">
      <c r="A70" s="1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18"/>
    </row>
    <row r="71" spans="1:13" ht="20.25" customHeight="1">
      <c r="A71" s="1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18"/>
    </row>
    <row r="72" spans="1:13" ht="20.25" customHeight="1">
      <c r="A72" s="1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18"/>
    </row>
    <row r="73" spans="1:13" ht="20.25" customHeight="1">
      <c r="A73" s="1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18"/>
    </row>
    <row r="74" spans="1:13" ht="20.25" customHeight="1">
      <c r="A74" s="1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18"/>
    </row>
    <row r="75" spans="1:13" ht="20.25" customHeight="1">
      <c r="A75" s="1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18"/>
    </row>
    <row r="76" spans="1:13" ht="20.25" customHeight="1">
      <c r="A76" s="1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18"/>
    </row>
    <row r="77" spans="1:13" ht="20.25" customHeight="1">
      <c r="A77" s="1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18"/>
    </row>
    <row r="78" spans="1:13" ht="20.25" customHeight="1">
      <c r="A78" s="1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18"/>
    </row>
    <row r="79" spans="1:13" ht="20.25" customHeight="1">
      <c r="A79" s="1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18"/>
    </row>
    <row r="80" spans="1:13" ht="20.25" customHeight="1">
      <c r="A80" s="1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18"/>
    </row>
    <row r="81" spans="1:13" ht="20.25" customHeight="1">
      <c r="A81" s="1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18"/>
    </row>
    <row r="82" spans="1:13" ht="20.25" customHeight="1">
      <c r="A82" s="1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18"/>
    </row>
    <row r="83" spans="1:13" ht="20.25" customHeight="1">
      <c r="A83" s="1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18"/>
    </row>
    <row r="84" spans="1:13" ht="20.25" customHeight="1">
      <c r="A84" s="1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18"/>
    </row>
    <row r="85" spans="1:13" ht="20.25" customHeight="1">
      <c r="A85" s="1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18"/>
    </row>
    <row r="86" spans="1:13" ht="20.25" customHeight="1">
      <c r="A86" s="1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18"/>
    </row>
    <row r="87" spans="1:13" ht="20.25" customHeight="1">
      <c r="A87" s="1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18"/>
    </row>
    <row r="88" spans="1:13" ht="20.25" customHeight="1">
      <c r="A88" s="1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18"/>
    </row>
    <row r="89" spans="1:13" ht="20.25" customHeight="1">
      <c r="A89" s="1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18"/>
    </row>
    <row r="90" spans="1:13" ht="20.25" customHeight="1">
      <c r="A90" s="1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18"/>
    </row>
    <row r="91" spans="1:13" ht="20.25" customHeight="1">
      <c r="A91" s="1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18"/>
    </row>
    <row r="92" spans="1:13" ht="20.25" customHeight="1">
      <c r="A92" s="1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18"/>
    </row>
    <row r="93" spans="1:13" ht="20.25" customHeight="1">
      <c r="A93" s="1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18"/>
    </row>
    <row r="94" spans="1:13" ht="20.25" customHeight="1">
      <c r="A94" s="1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18"/>
    </row>
    <row r="95" spans="1:13" ht="20.25" customHeight="1">
      <c r="A95" s="1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18"/>
    </row>
    <row r="96" spans="1:13" ht="20.25" customHeight="1">
      <c r="A96" s="1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18"/>
    </row>
    <row r="97" spans="1:13" ht="20.25" customHeight="1">
      <c r="A97" s="1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18"/>
    </row>
    <row r="98" spans="1:13" ht="20.25" customHeight="1">
      <c r="A98" s="1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18"/>
    </row>
    <row r="99" spans="1:13" ht="20.25" customHeight="1">
      <c r="A99" s="1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18"/>
    </row>
    <row r="100" spans="1:13" ht="20.25" customHeight="1">
      <c r="A100" s="1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18"/>
    </row>
    <row r="101" spans="1:13" ht="20.25" customHeight="1">
      <c r="A101" s="1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18"/>
    </row>
    <row r="102" spans="1:13" ht="20.25" customHeight="1">
      <c r="A102" s="1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18"/>
    </row>
    <row r="103" spans="1:13" ht="20.25" customHeight="1">
      <c r="A103" s="1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18"/>
    </row>
    <row r="104" spans="1:13" ht="20.25" customHeight="1">
      <c r="A104" s="1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18"/>
    </row>
    <row r="105" spans="1:13" ht="20.25" customHeight="1" thickBot="1">
      <c r="A105" s="19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1"/>
    </row>
  </sheetData>
  <mergeCells count="27">
    <mergeCell ref="D3:E3"/>
    <mergeCell ref="F3:H3"/>
    <mergeCell ref="I3:J3"/>
    <mergeCell ref="K3:M3"/>
    <mergeCell ref="A1:M1"/>
    <mergeCell ref="D2:E2"/>
    <mergeCell ref="F2:H2"/>
    <mergeCell ref="I2:J2"/>
    <mergeCell ref="K2:M2"/>
    <mergeCell ref="D4:E4"/>
    <mergeCell ref="F4:H4"/>
    <mergeCell ref="I4:J4"/>
    <mergeCell ref="K4:M4"/>
    <mergeCell ref="D5:E5"/>
    <mergeCell ref="F5:H5"/>
    <mergeCell ref="I5:J5"/>
    <mergeCell ref="K5:M5"/>
    <mergeCell ref="A8:M8"/>
    <mergeCell ref="A9:M9"/>
    <mergeCell ref="D6:E6"/>
    <mergeCell ref="F6:H6"/>
    <mergeCell ref="I6:J6"/>
    <mergeCell ref="K6:M6"/>
    <mergeCell ref="D7:E7"/>
    <mergeCell ref="F7:H7"/>
    <mergeCell ref="I7:J7"/>
    <mergeCell ref="K7:M7"/>
  </mergeCells>
  <printOptions horizontalCentered="1"/>
  <pageMargins left="0.25" right="0.25" top="0.75" bottom="0.75" header="0.3" footer="0.3"/>
  <pageSetup scale="48" fitToHeight="2" orientation="landscape" horizontalDpi="300" verticalDpi="300" r:id="rId1"/>
  <headerFooter>
    <oddFooter>&amp;L&amp;F&amp;C&amp;A&amp;R&amp;D&amp;T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E8A3-9FF1-4DDF-A200-12E20FE4619C}">
  <sheetPr>
    <tabColor theme="4" tint="0.59999389629810485"/>
    <pageSetUpPr fitToPage="1"/>
  </sheetPr>
  <dimension ref="A1:S31"/>
  <sheetViews>
    <sheetView tabSelected="1" topLeftCell="A9" zoomScale="65" zoomScaleNormal="65" zoomScalePageLayoutView="90" workbookViewId="0">
      <selection activeCell="O84" sqref="O84"/>
    </sheetView>
  </sheetViews>
  <sheetFormatPr defaultColWidth="11.1640625" defaultRowHeight="15.5"/>
  <cols>
    <col min="1" max="1" width="3.6640625" customWidth="1"/>
    <col min="2" max="2" width="39.1640625" customWidth="1"/>
    <col min="3" max="3" width="33.5" customWidth="1"/>
    <col min="4" max="4" width="42.25" customWidth="1"/>
    <col min="5" max="5" width="27" customWidth="1"/>
    <col min="6" max="6" width="6.6640625" customWidth="1"/>
    <col min="20" max="20" width="0.6640625" customWidth="1"/>
  </cols>
  <sheetData>
    <row r="1" spans="1:19" ht="16" thickBo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</row>
    <row r="2" spans="1:19" s="2" customFormat="1" ht="18.5">
      <c r="A2" s="126"/>
      <c r="B2" s="126"/>
      <c r="C2" s="126"/>
      <c r="D2" s="126"/>
      <c r="E2" s="126"/>
      <c r="F2" s="42"/>
      <c r="G2" s="5"/>
      <c r="H2" s="167" t="str">
        <f>'M-COVER PAGE'!D2</f>
        <v>Factory</v>
      </c>
      <c r="I2" s="168"/>
      <c r="J2" s="105">
        <f>'M-COVER PAGE'!F2</f>
        <v>0</v>
      </c>
      <c r="K2" s="106"/>
      <c r="L2" s="169"/>
      <c r="M2" s="170" t="str">
        <f>'M-COVER PAGE'!I2</f>
        <v>Sample size</v>
      </c>
      <c r="N2" s="168"/>
      <c r="O2" s="129" t="str">
        <f>'M-COVER PAGE'!K2</f>
        <v>S/M</v>
      </c>
      <c r="P2" s="129"/>
      <c r="Q2" s="195"/>
      <c r="R2" s="196" t="s">
        <v>22</v>
      </c>
      <c r="S2" s="197"/>
    </row>
    <row r="3" spans="1:19" s="2" customFormat="1" ht="18.5">
      <c r="A3" s="126"/>
      <c r="B3" s="126"/>
      <c r="C3" s="126"/>
      <c r="D3" s="126"/>
      <c r="E3" s="126"/>
      <c r="F3" s="42"/>
      <c r="G3" s="5"/>
      <c r="H3" s="143" t="str">
        <f>'M-COVER PAGE'!D3</f>
        <v>Style</v>
      </c>
      <c r="I3" s="144"/>
      <c r="J3" s="164" t="str">
        <f>'M-COVER PAGE'!F3</f>
        <v>MSCHF</v>
      </c>
      <c r="K3" s="165"/>
      <c r="L3" s="166"/>
      <c r="M3" s="148" t="str">
        <f>'M-COVER PAGE'!I3</f>
        <v xml:space="preserve">Size range </v>
      </c>
      <c r="N3" s="144"/>
      <c r="O3" s="117" t="str">
        <f>'M-COVER PAGE'!K3</f>
        <v>S/M, L/XL</v>
      </c>
      <c r="P3" s="117"/>
      <c r="Q3" s="194"/>
      <c r="R3" s="198"/>
      <c r="S3" s="199"/>
    </row>
    <row r="4" spans="1:19" s="2" customFormat="1" ht="18.5">
      <c r="A4" s="126"/>
      <c r="B4" s="126"/>
      <c r="C4" s="126"/>
      <c r="D4" s="126"/>
      <c r="E4" s="126"/>
      <c r="F4" s="42"/>
      <c r="G4" s="5"/>
      <c r="H4" s="143" t="str">
        <f>'M-COVER PAGE'!D4</f>
        <v xml:space="preserve"> Description</v>
      </c>
      <c r="I4" s="144"/>
      <c r="J4" s="108" t="str">
        <f>'M-COVER PAGE'!F4</f>
        <v>CINCHED TOP</v>
      </c>
      <c r="K4" s="109"/>
      <c r="L4" s="161"/>
      <c r="M4" s="148">
        <f>'M-COVER PAGE'!I4</f>
        <v>0</v>
      </c>
      <c r="N4" s="144"/>
      <c r="O4" s="117">
        <f>'M-COVER PAGE'!K4</f>
        <v>0</v>
      </c>
      <c r="P4" s="117"/>
      <c r="Q4" s="194"/>
      <c r="R4" s="200"/>
      <c r="S4" s="201"/>
    </row>
    <row r="5" spans="1:19" s="2" customFormat="1" ht="18.5">
      <c r="A5" s="126"/>
      <c r="B5" s="126"/>
      <c r="C5" s="126"/>
      <c r="D5" s="126"/>
      <c r="E5" s="126"/>
      <c r="F5" s="42"/>
      <c r="G5" s="6"/>
      <c r="H5" s="162" t="str">
        <f>'M-COVER PAGE'!D5</f>
        <v>Season</v>
      </c>
      <c r="I5" s="163"/>
      <c r="J5" s="108" t="str">
        <f>'M-COVER PAGE'!F5</f>
        <v>BIG TECH RUNNER</v>
      </c>
      <c r="K5" s="109"/>
      <c r="L5" s="161"/>
      <c r="M5" s="148" t="str">
        <f>'M-COVER PAGE'!I5</f>
        <v>Sample due date</v>
      </c>
      <c r="N5" s="144"/>
      <c r="O5" s="117">
        <f>'M-COVER PAGE'!K5</f>
        <v>0</v>
      </c>
      <c r="P5" s="117"/>
      <c r="Q5" s="194"/>
      <c r="R5" s="200"/>
      <c r="S5" s="201"/>
    </row>
    <row r="6" spans="1:19" s="2" customFormat="1" ht="18.5">
      <c r="A6" s="126"/>
      <c r="B6" s="126"/>
      <c r="C6" s="126"/>
      <c r="D6" s="126"/>
      <c r="E6" s="126"/>
      <c r="F6" s="42"/>
      <c r="G6" s="5"/>
      <c r="H6" s="143" t="str">
        <f>'M-COVER PAGE'!D6</f>
        <v>Date created</v>
      </c>
      <c r="I6" s="144"/>
      <c r="J6" s="145">
        <f>'M-COVER PAGE'!F6</f>
        <v>45367</v>
      </c>
      <c r="K6" s="146"/>
      <c r="L6" s="147"/>
      <c r="M6" s="148" t="str">
        <f>'M-COVER PAGE'!I6</f>
        <v>Reference style</v>
      </c>
      <c r="N6" s="144"/>
      <c r="O6" s="192">
        <f>'M-COVER PAGE'!K6</f>
        <v>0</v>
      </c>
      <c r="P6" s="192"/>
      <c r="Q6" s="193"/>
      <c r="R6" s="202"/>
      <c r="S6" s="203"/>
    </row>
    <row r="7" spans="1:19" s="2" customFormat="1" ht="19" thickBot="1">
      <c r="A7" s="126"/>
      <c r="B7" s="126"/>
      <c r="C7" s="126"/>
      <c r="D7" s="126"/>
      <c r="E7" s="126"/>
      <c r="F7" s="42"/>
      <c r="G7" s="5"/>
      <c r="H7" s="152" t="str">
        <f>'M-COVER PAGE'!D7</f>
        <v>Date revised</v>
      </c>
      <c r="I7" s="153"/>
      <c r="J7" s="154" t="str">
        <f>'M-COVER PAGE'!F7</f>
        <v>5/14/2024, 5/22/24</v>
      </c>
      <c r="K7" s="155"/>
      <c r="L7" s="156"/>
      <c r="M7" s="157" t="str">
        <f>'M-COVER PAGE'!I7</f>
        <v>STATUS</v>
      </c>
      <c r="N7" s="153"/>
      <c r="O7" s="180" t="str">
        <f>'M-COVER PAGE'!K7</f>
        <v>SUBMIT PROTO</v>
      </c>
      <c r="P7" s="180"/>
      <c r="Q7" s="181"/>
      <c r="R7" s="204"/>
      <c r="S7" s="205"/>
    </row>
    <row r="8" spans="1:19" ht="9" customHeight="1">
      <c r="A8" s="119"/>
      <c r="B8" s="119"/>
      <c r="C8" s="119"/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</row>
    <row r="9" spans="1:19" ht="24" thickBot="1">
      <c r="A9" s="182"/>
      <c r="B9" s="182"/>
      <c r="C9" s="182"/>
      <c r="D9" s="182"/>
      <c r="E9" s="182"/>
      <c r="F9" s="41"/>
      <c r="G9" s="121" t="s">
        <v>34</v>
      </c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19" s="3" customFormat="1">
      <c r="A10" s="183" t="s">
        <v>24</v>
      </c>
      <c r="B10" s="184"/>
      <c r="C10" s="189" t="s">
        <v>25</v>
      </c>
      <c r="D10" s="98"/>
      <c r="E10" s="189" t="s">
        <v>26</v>
      </c>
      <c r="F10" s="76"/>
      <c r="G10" s="22">
        <v>45426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3"/>
    </row>
    <row r="11" spans="1:19" ht="15.5" customHeight="1">
      <c r="A11" s="185"/>
      <c r="B11" s="186"/>
      <c r="C11" s="190"/>
      <c r="D11" s="99"/>
      <c r="E11" s="190"/>
      <c r="F11" s="79" t="s">
        <v>27</v>
      </c>
      <c r="G11" s="178" t="s">
        <v>121</v>
      </c>
      <c r="H11" s="178" t="s">
        <v>122</v>
      </c>
      <c r="I11" s="178" t="s">
        <v>123</v>
      </c>
      <c r="J11" s="178" t="s">
        <v>35</v>
      </c>
      <c r="K11" s="178" t="s">
        <v>36</v>
      </c>
      <c r="L11" s="178" t="s">
        <v>37</v>
      </c>
      <c r="M11" s="178" t="s">
        <v>38</v>
      </c>
      <c r="N11" s="178" t="s">
        <v>39</v>
      </c>
      <c r="O11" s="178" t="s">
        <v>40</v>
      </c>
      <c r="P11" s="178" t="s">
        <v>41</v>
      </c>
      <c r="Q11" s="174" t="s">
        <v>42</v>
      </c>
      <c r="R11" s="174" t="s">
        <v>42</v>
      </c>
      <c r="S11" s="176" t="s">
        <v>43</v>
      </c>
    </row>
    <row r="12" spans="1:19">
      <c r="A12" s="187"/>
      <c r="B12" s="188"/>
      <c r="C12" s="191"/>
      <c r="D12" s="100"/>
      <c r="E12" s="191"/>
      <c r="F12" s="80" t="s">
        <v>85</v>
      </c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5"/>
      <c r="R12" s="175"/>
      <c r="S12" s="177"/>
    </row>
    <row r="13" spans="1:19">
      <c r="A13" s="46"/>
      <c r="B13" s="1" t="s">
        <v>67</v>
      </c>
      <c r="C13" s="11" t="s">
        <v>111</v>
      </c>
      <c r="D13" s="11" t="s">
        <v>155</v>
      </c>
      <c r="E13" s="11" t="s">
        <v>112</v>
      </c>
      <c r="F13" s="78">
        <v>0.625</v>
      </c>
      <c r="G13" s="93">
        <f>27+15.5+5</f>
        <v>47.5</v>
      </c>
      <c r="H13" s="9"/>
      <c r="I13" s="93"/>
      <c r="J13" s="93"/>
      <c r="K13" s="9"/>
      <c r="L13" s="9"/>
      <c r="M13" s="9"/>
      <c r="N13" s="9"/>
      <c r="O13" s="9"/>
      <c r="P13" s="9"/>
      <c r="Q13" s="9"/>
      <c r="R13" s="9"/>
      <c r="S13" s="25"/>
    </row>
    <row r="14" spans="1:19">
      <c r="A14" s="24"/>
      <c r="B14" s="1" t="s">
        <v>117</v>
      </c>
      <c r="C14" s="11" t="s">
        <v>45</v>
      </c>
      <c r="D14" s="11" t="s">
        <v>156</v>
      </c>
      <c r="E14" s="11" t="s">
        <v>46</v>
      </c>
      <c r="F14" s="78">
        <v>1</v>
      </c>
      <c r="G14" s="93">
        <v>50</v>
      </c>
      <c r="H14" s="9"/>
      <c r="I14" s="93"/>
      <c r="J14" s="93"/>
      <c r="K14" s="9"/>
      <c r="L14" s="9"/>
      <c r="M14" s="9"/>
      <c r="N14" s="9"/>
      <c r="O14" s="9"/>
      <c r="P14" s="9"/>
      <c r="Q14" s="9"/>
      <c r="R14" s="9"/>
      <c r="S14" s="25"/>
    </row>
    <row r="15" spans="1:19">
      <c r="A15" s="24"/>
      <c r="B15" s="1" t="s">
        <v>47</v>
      </c>
      <c r="C15" s="11" t="s">
        <v>48</v>
      </c>
      <c r="D15" s="11" t="s">
        <v>157</v>
      </c>
      <c r="E15" s="11" t="s">
        <v>49</v>
      </c>
      <c r="F15" s="78">
        <v>1</v>
      </c>
      <c r="G15" s="93">
        <v>50</v>
      </c>
      <c r="H15" s="9"/>
      <c r="I15" s="93"/>
      <c r="J15" s="93"/>
      <c r="K15" s="9"/>
      <c r="L15" s="9"/>
      <c r="M15" s="9"/>
      <c r="N15" s="9"/>
      <c r="O15" s="9"/>
      <c r="P15" s="9"/>
      <c r="Q15" s="9"/>
      <c r="R15" s="9"/>
      <c r="S15" s="25"/>
    </row>
    <row r="16" spans="1:19">
      <c r="A16" s="24"/>
      <c r="B16" s="1" t="s">
        <v>116</v>
      </c>
      <c r="C16" s="11"/>
      <c r="D16" s="11" t="s">
        <v>164</v>
      </c>
      <c r="E16" s="11" t="s">
        <v>50</v>
      </c>
      <c r="F16" s="78">
        <v>0.125</v>
      </c>
      <c r="G16" s="9">
        <v>1.25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25"/>
    </row>
    <row r="17" spans="1:19">
      <c r="A17" s="24"/>
      <c r="B17" s="1" t="s">
        <v>119</v>
      </c>
      <c r="C17" s="11" t="s">
        <v>118</v>
      </c>
      <c r="D17" s="11" t="s">
        <v>165</v>
      </c>
      <c r="E17" s="11"/>
      <c r="F17" s="78"/>
      <c r="G17" s="9">
        <v>2</v>
      </c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25"/>
    </row>
    <row r="18" spans="1:19">
      <c r="A18" s="24"/>
      <c r="B18" s="1" t="s">
        <v>83</v>
      </c>
      <c r="C18" s="11" t="s">
        <v>113</v>
      </c>
      <c r="D18" s="11" t="s">
        <v>158</v>
      </c>
      <c r="E18" s="11" t="s">
        <v>114</v>
      </c>
      <c r="F18" s="78">
        <v>0.5</v>
      </c>
      <c r="G18" s="93">
        <v>23</v>
      </c>
      <c r="H18" s="9"/>
      <c r="I18" s="93"/>
      <c r="J18" s="93"/>
      <c r="K18" s="9"/>
      <c r="L18" s="9"/>
      <c r="M18" s="9"/>
      <c r="N18" s="9"/>
      <c r="O18" s="9"/>
      <c r="P18" s="9"/>
      <c r="Q18" s="9"/>
      <c r="R18" s="9"/>
      <c r="S18" s="25"/>
    </row>
    <row r="19" spans="1:19">
      <c r="A19" s="24"/>
      <c r="B19" s="1" t="s">
        <v>84</v>
      </c>
      <c r="C19" s="11" t="s">
        <v>113</v>
      </c>
      <c r="D19" s="11" t="s">
        <v>159</v>
      </c>
      <c r="E19" s="11" t="s">
        <v>115</v>
      </c>
      <c r="F19" s="78">
        <v>0.5</v>
      </c>
      <c r="G19" s="93">
        <v>23</v>
      </c>
      <c r="H19" s="9"/>
      <c r="I19" s="93"/>
      <c r="J19" s="93"/>
      <c r="K19" s="9"/>
      <c r="L19" s="9"/>
      <c r="M19" s="9"/>
      <c r="N19" s="9"/>
      <c r="O19" s="9"/>
      <c r="P19" s="9"/>
      <c r="Q19" s="9"/>
      <c r="R19" s="9"/>
      <c r="S19" s="25"/>
    </row>
    <row r="20" spans="1:19">
      <c r="A20" s="24"/>
      <c r="B20" s="1" t="s">
        <v>52</v>
      </c>
      <c r="C20" s="11" t="s">
        <v>124</v>
      </c>
      <c r="D20" s="11" t="s">
        <v>166</v>
      </c>
      <c r="E20" s="13" t="s">
        <v>51</v>
      </c>
      <c r="F20" s="78">
        <v>0.625</v>
      </c>
      <c r="G20" s="93">
        <v>26.5</v>
      </c>
      <c r="H20" s="9"/>
      <c r="I20" s="93"/>
      <c r="J20" s="93"/>
      <c r="K20" s="9"/>
      <c r="L20" s="9"/>
      <c r="M20" s="9"/>
      <c r="N20" s="9"/>
      <c r="O20" s="9"/>
      <c r="P20" s="9"/>
      <c r="Q20" s="9"/>
      <c r="R20" s="9"/>
      <c r="S20" s="25"/>
    </row>
    <row r="21" spans="1:19">
      <c r="A21" s="24"/>
      <c r="B21" s="1" t="s">
        <v>69</v>
      </c>
      <c r="C21" s="11" t="s">
        <v>53</v>
      </c>
      <c r="D21" s="11" t="s">
        <v>160</v>
      </c>
      <c r="E21" s="13" t="s">
        <v>54</v>
      </c>
      <c r="F21" s="78">
        <v>0.375</v>
      </c>
      <c r="G21" s="93">
        <v>12.5</v>
      </c>
      <c r="H21" s="9"/>
      <c r="I21" s="93"/>
      <c r="J21" s="93"/>
      <c r="K21" s="9"/>
      <c r="L21" s="9"/>
      <c r="M21" s="9"/>
      <c r="N21" s="9"/>
      <c r="O21" s="9"/>
      <c r="P21" s="9"/>
      <c r="Q21" s="9"/>
      <c r="R21" s="9"/>
      <c r="S21" s="25"/>
    </row>
    <row r="22" spans="1:19">
      <c r="A22" s="24"/>
      <c r="B22" s="1" t="s">
        <v>55</v>
      </c>
      <c r="C22" s="11" t="s">
        <v>45</v>
      </c>
      <c r="D22" s="11" t="s">
        <v>161</v>
      </c>
      <c r="E22" s="13" t="s">
        <v>56</v>
      </c>
      <c r="F22" s="78">
        <v>0.5</v>
      </c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25"/>
    </row>
    <row r="23" spans="1:19">
      <c r="A23" s="24"/>
      <c r="B23" s="12" t="s">
        <v>93</v>
      </c>
      <c r="C23" s="11" t="s">
        <v>57</v>
      </c>
      <c r="D23" s="84" t="s">
        <v>162</v>
      </c>
      <c r="E23" s="13" t="s">
        <v>58</v>
      </c>
      <c r="F23" s="78">
        <v>0.375</v>
      </c>
      <c r="G23" s="9">
        <v>15.4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25"/>
    </row>
    <row r="24" spans="1:19">
      <c r="A24" s="24"/>
      <c r="B24" s="1" t="s">
        <v>68</v>
      </c>
      <c r="C24" s="11"/>
      <c r="D24" s="84" t="s">
        <v>163</v>
      </c>
      <c r="E24" s="13" t="s">
        <v>59</v>
      </c>
      <c r="F24" s="78">
        <v>0.125</v>
      </c>
      <c r="G24" s="9">
        <v>1.25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25"/>
    </row>
    <row r="25" spans="1:19">
      <c r="A25" s="82"/>
      <c r="B25" s="83" t="s">
        <v>120</v>
      </c>
      <c r="C25" s="84"/>
      <c r="D25" s="84" t="s">
        <v>167</v>
      </c>
      <c r="E25" s="85"/>
      <c r="F25" s="86"/>
      <c r="G25" s="87">
        <v>2</v>
      </c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8"/>
    </row>
    <row r="26" spans="1:19">
      <c r="A26" s="82"/>
      <c r="B26" s="83" t="s">
        <v>149</v>
      </c>
      <c r="C26" s="84"/>
      <c r="D26" s="84" t="s">
        <v>168</v>
      </c>
      <c r="E26" s="85"/>
      <c r="F26" s="86"/>
      <c r="G26" s="87">
        <v>10</v>
      </c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8"/>
    </row>
    <row r="27" spans="1:19">
      <c r="A27" s="82"/>
      <c r="B27" s="83" t="s">
        <v>150</v>
      </c>
      <c r="C27" s="84" t="s">
        <v>118</v>
      </c>
      <c r="D27" s="84" t="s">
        <v>169</v>
      </c>
      <c r="E27" s="85"/>
      <c r="F27" s="86"/>
      <c r="G27" s="87">
        <v>0.5</v>
      </c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8"/>
    </row>
    <row r="28" spans="1:19">
      <c r="A28" s="82"/>
      <c r="B28" s="83" t="s">
        <v>151</v>
      </c>
      <c r="C28" s="84"/>
      <c r="D28" s="84" t="s">
        <v>170</v>
      </c>
      <c r="E28" s="85"/>
      <c r="F28" s="86"/>
      <c r="G28" s="87">
        <v>8.75</v>
      </c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8"/>
    </row>
    <row r="29" spans="1:19">
      <c r="A29" s="82"/>
      <c r="B29" s="83" t="s">
        <v>152</v>
      </c>
      <c r="C29" s="84"/>
      <c r="D29" s="84" t="s">
        <v>171</v>
      </c>
      <c r="E29" s="85"/>
      <c r="F29" s="86"/>
      <c r="G29" s="87">
        <v>11.25</v>
      </c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8"/>
    </row>
    <row r="30" spans="1:19">
      <c r="A30" s="82"/>
      <c r="B30" s="83" t="s">
        <v>153</v>
      </c>
      <c r="C30" s="84" t="s">
        <v>154</v>
      </c>
      <c r="D30" s="84" t="s">
        <v>172</v>
      </c>
      <c r="E30" s="85"/>
      <c r="F30" s="86"/>
      <c r="G30" s="87">
        <v>1.75</v>
      </c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8"/>
    </row>
    <row r="31" spans="1:19" ht="16" thickBot="1">
      <c r="A31" s="26"/>
      <c r="B31" s="27"/>
      <c r="C31" s="28"/>
      <c r="D31" s="28"/>
      <c r="E31" s="29"/>
      <c r="F31" s="81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1"/>
    </row>
  </sheetData>
  <mergeCells count="46">
    <mergeCell ref="A1:S1"/>
    <mergeCell ref="A2:E7"/>
    <mergeCell ref="H2:I2"/>
    <mergeCell ref="J2:L2"/>
    <mergeCell ref="M2:N2"/>
    <mergeCell ref="O2:Q2"/>
    <mergeCell ref="R2:S7"/>
    <mergeCell ref="H3:I3"/>
    <mergeCell ref="J3:L3"/>
    <mergeCell ref="M3:N3"/>
    <mergeCell ref="O3:Q3"/>
    <mergeCell ref="H4:I4"/>
    <mergeCell ref="J4:L4"/>
    <mergeCell ref="M4:N4"/>
    <mergeCell ref="O4:Q4"/>
    <mergeCell ref="H6:I6"/>
    <mergeCell ref="J6:L6"/>
    <mergeCell ref="M6:N6"/>
    <mergeCell ref="O6:Q6"/>
    <mergeCell ref="H5:I5"/>
    <mergeCell ref="J5:L5"/>
    <mergeCell ref="M5:N5"/>
    <mergeCell ref="O5:Q5"/>
    <mergeCell ref="H7:I7"/>
    <mergeCell ref="J7:L7"/>
    <mergeCell ref="M7:N7"/>
    <mergeCell ref="O7:Q7"/>
    <mergeCell ref="O11:O12"/>
    <mergeCell ref="A8:S8"/>
    <mergeCell ref="A9:E9"/>
    <mergeCell ref="G9:S9"/>
    <mergeCell ref="A10:B12"/>
    <mergeCell ref="C10:C12"/>
    <mergeCell ref="E10:E12"/>
    <mergeCell ref="G11:G12"/>
    <mergeCell ref="H11:H12"/>
    <mergeCell ref="I11:I12"/>
    <mergeCell ref="J11:J12"/>
    <mergeCell ref="Q11:Q12"/>
    <mergeCell ref="R11:R12"/>
    <mergeCell ref="S11:S12"/>
    <mergeCell ref="K11:K12"/>
    <mergeCell ref="L11:L12"/>
    <mergeCell ref="M11:M12"/>
    <mergeCell ref="N11:N12"/>
    <mergeCell ref="P11:P12"/>
  </mergeCells>
  <printOptions horizontalCentered="1" verticalCentered="1"/>
  <pageMargins left="0.25" right="0.25" top="0.75" bottom="0.75" header="0.3" footer="0.3"/>
  <pageSetup scale="47" fitToHeight="2" orientation="landscape" r:id="rId1"/>
  <headerFooter>
    <oddHeader>&amp;LTOP _ LS</oddHeader>
    <oddFooter>&amp;L&amp;F&amp;C&amp;A&amp;R&amp;D&amp;T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2267A-6C95-41F6-9E20-F8EC002C1E21}">
  <sheetPr>
    <tabColor theme="4" tint="0.59999389629810485"/>
    <pageSetUpPr fitToPage="1"/>
  </sheetPr>
  <dimension ref="A1:S31"/>
  <sheetViews>
    <sheetView tabSelected="1" view="pageBreakPreview" topLeftCell="A11" zoomScale="60" zoomScaleNormal="100" zoomScalePageLayoutView="65" workbookViewId="0">
      <selection activeCell="O84" sqref="O84"/>
    </sheetView>
  </sheetViews>
  <sheetFormatPr defaultColWidth="11.1640625" defaultRowHeight="15.5"/>
  <cols>
    <col min="1" max="1" width="3.6640625" customWidth="1"/>
    <col min="2" max="2" width="36.6640625" customWidth="1"/>
    <col min="3" max="3" width="27" customWidth="1"/>
    <col min="4" max="4" width="42.25" customWidth="1"/>
    <col min="5" max="5" width="28.1640625" customWidth="1"/>
    <col min="6" max="6" width="6.6640625" customWidth="1"/>
  </cols>
  <sheetData>
    <row r="1" spans="1:19" ht="16" thickBot="1">
      <c r="A1" s="208"/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</row>
    <row r="2" spans="1:19" s="2" customFormat="1" ht="18.5">
      <c r="A2" s="126"/>
      <c r="B2" s="126"/>
      <c r="C2" s="126"/>
      <c r="D2" s="126"/>
      <c r="E2" s="126"/>
      <c r="F2" s="42"/>
      <c r="G2" s="5"/>
      <c r="H2" s="167" t="str">
        <f>'M-COVER PAGE'!D2</f>
        <v>Factory</v>
      </c>
      <c r="I2" s="168"/>
      <c r="J2" s="105">
        <f>'M-COVER PAGE'!F2</f>
        <v>0</v>
      </c>
      <c r="K2" s="106"/>
      <c r="L2" s="169"/>
      <c r="M2" s="170" t="str">
        <f>'M-COVER PAGE'!I2</f>
        <v>Sample size</v>
      </c>
      <c r="N2" s="168"/>
      <c r="O2" s="129" t="str">
        <f>'M-COVER PAGE'!K2</f>
        <v>S/M</v>
      </c>
      <c r="P2" s="129"/>
      <c r="Q2" s="195"/>
      <c r="R2" s="209" t="s">
        <v>22</v>
      </c>
      <c r="S2" s="210"/>
    </row>
    <row r="3" spans="1:19" s="2" customFormat="1" ht="18.5">
      <c r="A3" s="126"/>
      <c r="B3" s="126"/>
      <c r="C3" s="126"/>
      <c r="D3" s="126"/>
      <c r="E3" s="126"/>
      <c r="F3" s="42"/>
      <c r="G3" s="5"/>
      <c r="H3" s="143" t="str">
        <f>'M-COVER PAGE'!D3</f>
        <v>Style</v>
      </c>
      <c r="I3" s="144"/>
      <c r="J3" s="164" t="str">
        <f>'M-COVER PAGE'!F3</f>
        <v>MSCHF</v>
      </c>
      <c r="K3" s="165"/>
      <c r="L3" s="166"/>
      <c r="M3" s="148" t="str">
        <f>'M-COVER PAGE'!I3</f>
        <v xml:space="preserve">Size range </v>
      </c>
      <c r="N3" s="144"/>
      <c r="O3" s="117" t="str">
        <f>'M-COVER PAGE'!K3</f>
        <v>S/M, L/XL</v>
      </c>
      <c r="P3" s="117"/>
      <c r="Q3" s="194"/>
      <c r="R3" s="211"/>
      <c r="S3" s="212"/>
    </row>
    <row r="4" spans="1:19" s="2" customFormat="1" ht="18.5">
      <c r="A4" s="126"/>
      <c r="B4" s="126"/>
      <c r="C4" s="126"/>
      <c r="D4" s="126"/>
      <c r="E4" s="126"/>
      <c r="F4" s="42"/>
      <c r="G4" s="5"/>
      <c r="H4" s="143" t="str">
        <f>'M-COVER PAGE'!D4</f>
        <v xml:space="preserve"> Description</v>
      </c>
      <c r="I4" s="144"/>
      <c r="J4" s="108" t="str">
        <f>'M-COVER PAGE'!F4</f>
        <v>CINCHED TOP</v>
      </c>
      <c r="K4" s="109"/>
      <c r="L4" s="161"/>
      <c r="M4" s="148">
        <f>'M-COVER PAGE'!I4</f>
        <v>0</v>
      </c>
      <c r="N4" s="144"/>
      <c r="O4" s="117">
        <f>'M-COVER PAGE'!K4</f>
        <v>0</v>
      </c>
      <c r="P4" s="117"/>
      <c r="Q4" s="194"/>
      <c r="R4" s="213"/>
      <c r="S4" s="214"/>
    </row>
    <row r="5" spans="1:19" s="2" customFormat="1" ht="18.5">
      <c r="A5" s="126"/>
      <c r="B5" s="126"/>
      <c r="C5" s="126"/>
      <c r="D5" s="126"/>
      <c r="E5" s="126"/>
      <c r="F5" s="42"/>
      <c r="G5" s="6"/>
      <c r="H5" s="162" t="str">
        <f>'M-COVER PAGE'!D5</f>
        <v>Season</v>
      </c>
      <c r="I5" s="163"/>
      <c r="J5" s="108" t="str">
        <f>'M-COVER PAGE'!F5</f>
        <v>BIG TECH RUNNER</v>
      </c>
      <c r="K5" s="109"/>
      <c r="L5" s="161"/>
      <c r="M5" s="148" t="str">
        <f>'M-COVER PAGE'!I5</f>
        <v>Sample due date</v>
      </c>
      <c r="N5" s="144"/>
      <c r="O5" s="117">
        <f>'M-COVER PAGE'!K5</f>
        <v>0</v>
      </c>
      <c r="P5" s="117"/>
      <c r="Q5" s="194"/>
      <c r="R5" s="213"/>
      <c r="S5" s="214"/>
    </row>
    <row r="6" spans="1:19" s="2" customFormat="1" ht="18.5">
      <c r="A6" s="126"/>
      <c r="B6" s="126"/>
      <c r="C6" s="126"/>
      <c r="D6" s="126"/>
      <c r="E6" s="126"/>
      <c r="F6" s="42"/>
      <c r="G6" s="5"/>
      <c r="H6" s="143" t="str">
        <f>'M-COVER PAGE'!D6</f>
        <v>Date created</v>
      </c>
      <c r="I6" s="144"/>
      <c r="J6" s="145">
        <f>'M-COVER PAGE'!F6</f>
        <v>45367</v>
      </c>
      <c r="K6" s="146"/>
      <c r="L6" s="147"/>
      <c r="M6" s="148" t="str">
        <f>'M-COVER PAGE'!I6</f>
        <v>Reference style</v>
      </c>
      <c r="N6" s="144"/>
      <c r="O6" s="192">
        <f>'M-COVER PAGE'!K6</f>
        <v>0</v>
      </c>
      <c r="P6" s="192"/>
      <c r="Q6" s="193"/>
      <c r="R6" s="215"/>
      <c r="S6" s="216"/>
    </row>
    <row r="7" spans="1:19" s="2" customFormat="1" ht="19" thickBot="1">
      <c r="A7" s="126"/>
      <c r="B7" s="126"/>
      <c r="C7" s="126"/>
      <c r="D7" s="126"/>
      <c r="E7" s="126"/>
      <c r="F7" s="42"/>
      <c r="G7" s="5"/>
      <c r="H7" s="152" t="str">
        <f>'M-COVER PAGE'!D7</f>
        <v>Date revised</v>
      </c>
      <c r="I7" s="153"/>
      <c r="J7" s="154" t="str">
        <f>'M-COVER PAGE'!F7</f>
        <v>5/14/2024, 5/22/24</v>
      </c>
      <c r="K7" s="155"/>
      <c r="L7" s="156"/>
      <c r="M7" s="157" t="str">
        <f>'M-COVER PAGE'!I7</f>
        <v>STATUS</v>
      </c>
      <c r="N7" s="153"/>
      <c r="O7" s="180" t="str">
        <f>'M-COVER PAGE'!K7</f>
        <v>SUBMIT PROTO</v>
      </c>
      <c r="P7" s="180"/>
      <c r="Q7" s="181"/>
      <c r="R7" s="217"/>
      <c r="S7" s="218"/>
    </row>
    <row r="8" spans="1:19" ht="9" customHeight="1">
      <c r="A8" s="119"/>
      <c r="B8" s="119"/>
      <c r="C8" s="119"/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</row>
    <row r="9" spans="1:19" ht="24" thickBot="1">
      <c r="A9" s="182"/>
      <c r="B9" s="182"/>
      <c r="C9" s="182"/>
      <c r="D9" s="182"/>
      <c r="E9" s="182"/>
      <c r="F9" s="41"/>
      <c r="G9" s="121" t="s">
        <v>60</v>
      </c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19" s="3" customFormat="1">
      <c r="A10" s="183" t="s">
        <v>24</v>
      </c>
      <c r="B10" s="184"/>
      <c r="C10" s="189" t="s">
        <v>25</v>
      </c>
      <c r="D10" s="98"/>
      <c r="E10" s="189" t="s">
        <v>26</v>
      </c>
      <c r="F10" s="77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3"/>
    </row>
    <row r="11" spans="1:19">
      <c r="A11" s="185"/>
      <c r="B11" s="186"/>
      <c r="C11" s="190"/>
      <c r="D11" s="99"/>
      <c r="E11" s="190"/>
      <c r="F11" s="79" t="s">
        <v>27</v>
      </c>
      <c r="G11" s="206" t="s">
        <v>28</v>
      </c>
      <c r="H11" s="206"/>
      <c r="I11" s="206" t="s">
        <v>29</v>
      </c>
      <c r="J11" s="206"/>
      <c r="K11" s="206" t="s">
        <v>30</v>
      </c>
      <c r="L11" s="43"/>
      <c r="M11" s="206" t="s">
        <v>31</v>
      </c>
      <c r="N11" s="43"/>
      <c r="O11" s="206" t="s">
        <v>32</v>
      </c>
      <c r="P11" s="43"/>
      <c r="Q11" s="206" t="s">
        <v>33</v>
      </c>
      <c r="R11" s="43"/>
      <c r="S11" s="176" t="s">
        <v>61</v>
      </c>
    </row>
    <row r="12" spans="1:19">
      <c r="A12" s="187"/>
      <c r="B12" s="188"/>
      <c r="C12" s="191"/>
      <c r="D12" s="100"/>
      <c r="E12" s="191"/>
      <c r="F12" s="80" t="s">
        <v>44</v>
      </c>
      <c r="G12" s="207"/>
      <c r="H12" s="207"/>
      <c r="I12" s="207"/>
      <c r="J12" s="207"/>
      <c r="K12" s="207"/>
      <c r="L12" s="44"/>
      <c r="M12" s="207"/>
      <c r="N12" s="44"/>
      <c r="O12" s="207"/>
      <c r="P12" s="44"/>
      <c r="Q12" s="207"/>
      <c r="R12" s="44"/>
      <c r="S12" s="177"/>
    </row>
    <row r="13" spans="1:19">
      <c r="A13" s="24">
        <f>'M-SPEC'!A13</f>
        <v>0</v>
      </c>
      <c r="B13" s="1" t="str">
        <f>'M-SPEC'!B13</f>
        <v>BODY LENGTH</v>
      </c>
      <c r="C13" s="1" t="str">
        <f>'M-SPEC'!C13</f>
        <v xml:space="preserve">from top edge to bottom edge </v>
      </c>
      <c r="D13" s="11" t="s">
        <v>155</v>
      </c>
      <c r="E13" s="1" t="str">
        <f>'M-SPEC'!E13</f>
        <v>身长高点到边</v>
      </c>
      <c r="F13" s="78">
        <f>'M-SPEC'!F13</f>
        <v>0.625</v>
      </c>
      <c r="G13" s="75">
        <f>I13-1/2</f>
        <v>-2.5</v>
      </c>
      <c r="H13" s="70"/>
      <c r="I13" s="70">
        <f>K13-1</f>
        <v>-2</v>
      </c>
      <c r="J13" s="70"/>
      <c r="K13" s="70">
        <f>M13-1</f>
        <v>-1</v>
      </c>
      <c r="L13" s="70"/>
      <c r="M13" s="10">
        <f>'M-SPEC'!S13</f>
        <v>0</v>
      </c>
      <c r="N13" s="70"/>
      <c r="O13" s="70">
        <f>M13+1</f>
        <v>1</v>
      </c>
      <c r="P13" s="70"/>
      <c r="Q13" s="70">
        <f>O13+1</f>
        <v>2</v>
      </c>
      <c r="R13" s="70"/>
      <c r="S13" s="74">
        <f>Q13+1</f>
        <v>3</v>
      </c>
    </row>
    <row r="14" spans="1:19">
      <c r="A14" s="24">
        <f>'M-SPEC'!A14</f>
        <v>0</v>
      </c>
      <c r="B14" s="1" t="str">
        <f>'M-SPEC'!B14</f>
        <v>BODY CIRCUMFERENCE</v>
      </c>
      <c r="C14" s="1" t="str">
        <f>'M-SPEC'!C14</f>
        <v>at 1" below AH</v>
      </c>
      <c r="D14" s="11" t="s">
        <v>156</v>
      </c>
      <c r="E14" s="1" t="str">
        <f>'M-SPEC'!E14</f>
        <v>胸围-1"距夹</v>
      </c>
      <c r="F14" s="78">
        <f>'M-SPEC'!F14</f>
        <v>1</v>
      </c>
      <c r="G14" s="75">
        <f>I14-1.5</f>
        <v>-5.5</v>
      </c>
      <c r="H14" s="70"/>
      <c r="I14" s="70">
        <f>K14-2</f>
        <v>-4</v>
      </c>
      <c r="J14" s="70"/>
      <c r="K14" s="70">
        <f>M14-2</f>
        <v>-2</v>
      </c>
      <c r="L14" s="70"/>
      <c r="M14" s="10">
        <f>'M-SPEC'!S14</f>
        <v>0</v>
      </c>
      <c r="N14" s="70"/>
      <c r="O14" s="70">
        <f>M14+2.5</f>
        <v>2.5</v>
      </c>
      <c r="P14" s="70"/>
      <c r="Q14" s="70">
        <f>O14+3</f>
        <v>5.5</v>
      </c>
      <c r="R14" s="70"/>
      <c r="S14" s="74">
        <f>Q14+3</f>
        <v>8.5</v>
      </c>
    </row>
    <row r="15" spans="1:19">
      <c r="A15" s="24">
        <f>'M-SPEC'!A15</f>
        <v>0</v>
      </c>
      <c r="B15" s="1" t="str">
        <f>'M-SPEC'!B15</f>
        <v>SWEEP CIRCUMFERENCE</v>
      </c>
      <c r="C15" s="1" t="str">
        <f>'M-SPEC'!C15</f>
        <v>along the edge</v>
      </c>
      <c r="D15" s="11" t="s">
        <v>157</v>
      </c>
      <c r="E15" s="1" t="str">
        <f>'M-SPEC'!E15</f>
        <v>下摆-沿边量</v>
      </c>
      <c r="F15" s="78">
        <f>'M-SPEC'!F15</f>
        <v>1</v>
      </c>
      <c r="G15" s="75">
        <f>I15-1.5</f>
        <v>-5.5</v>
      </c>
      <c r="H15" s="70"/>
      <c r="I15" s="70">
        <f>K15-2</f>
        <v>-4</v>
      </c>
      <c r="J15" s="70"/>
      <c r="K15" s="70">
        <f>M15-2</f>
        <v>-2</v>
      </c>
      <c r="L15" s="70"/>
      <c r="M15" s="10">
        <f>'M-SPEC'!S15</f>
        <v>0</v>
      </c>
      <c r="N15" s="70"/>
      <c r="O15" s="70">
        <f>M15+2.5</f>
        <v>2.5</v>
      </c>
      <c r="P15" s="70"/>
      <c r="Q15" s="70">
        <f>O15+3</f>
        <v>5.5</v>
      </c>
      <c r="R15" s="70"/>
      <c r="S15" s="74">
        <f>Q15+3</f>
        <v>8.5</v>
      </c>
    </row>
    <row r="16" spans="1:19">
      <c r="A16" s="24">
        <f>'M-SPEC'!A16</f>
        <v>0</v>
      </c>
      <c r="B16" s="1" t="str">
        <f>'M-SPEC'!B16</f>
        <v>TOP &amp; SWEEP HEM HEIGHT</v>
      </c>
      <c r="C16" s="1">
        <f>'M-SPEC'!C16</f>
        <v>0</v>
      </c>
      <c r="D16" s="11" t="s">
        <v>164</v>
      </c>
      <c r="E16" s="1" t="str">
        <f>'M-SPEC'!E16</f>
        <v>下摆脚边高</v>
      </c>
      <c r="F16" s="78">
        <f>'M-SPEC'!F16</f>
        <v>0.125</v>
      </c>
      <c r="G16" s="70">
        <f>I16-0</f>
        <v>0</v>
      </c>
      <c r="H16" s="70"/>
      <c r="I16" s="70">
        <f>K16-0</f>
        <v>0</v>
      </c>
      <c r="J16" s="70"/>
      <c r="K16" s="70">
        <f>M16-0</f>
        <v>0</v>
      </c>
      <c r="L16" s="70"/>
      <c r="M16" s="10">
        <f>'M-SPEC'!S16</f>
        <v>0</v>
      </c>
      <c r="N16" s="70"/>
      <c r="O16" s="70">
        <f>M16+0</f>
        <v>0</v>
      </c>
      <c r="P16" s="70"/>
      <c r="Q16" s="70">
        <f>O16+0</f>
        <v>0</v>
      </c>
      <c r="R16" s="70"/>
      <c r="S16" s="74">
        <f>Q16+0</f>
        <v>0</v>
      </c>
    </row>
    <row r="17" spans="1:19">
      <c r="A17" s="24">
        <f>'M-SPEC'!A17</f>
        <v>0</v>
      </c>
      <c r="B17" s="1" t="str">
        <f>'M-SPEC'!B17</f>
        <v>TOP &amp; SWEEP HEM BUNGEE HEIGHT</v>
      </c>
      <c r="C17" s="1" t="str">
        <f>'M-SPEC'!C17</f>
        <v>exposed</v>
      </c>
      <c r="D17" s="11" t="s">
        <v>165</v>
      </c>
      <c r="E17" s="1">
        <f>'M-SPEC'!E17</f>
        <v>0</v>
      </c>
      <c r="F17" s="78">
        <f>'M-SPEC'!F17</f>
        <v>0</v>
      </c>
      <c r="G17" s="70"/>
      <c r="H17" s="70"/>
      <c r="I17" s="70"/>
      <c r="J17" s="70"/>
      <c r="K17" s="70"/>
      <c r="L17" s="70"/>
      <c r="M17" s="10"/>
      <c r="N17" s="70"/>
      <c r="O17" s="70"/>
      <c r="P17" s="70"/>
      <c r="Q17" s="70"/>
      <c r="R17" s="70"/>
      <c r="S17" s="92"/>
    </row>
    <row r="18" spans="1:19">
      <c r="A18" s="24">
        <f>'M-SPEC'!A18</f>
        <v>0</v>
      </c>
      <c r="B18" s="1" t="str">
        <f>'M-SPEC'!B18</f>
        <v>ACROSS FRONT - SET-IN</v>
      </c>
      <c r="C18" s="1" t="str">
        <f>'M-SPEC'!C18</f>
        <v xml:space="preserve">at center of armhole </v>
      </c>
      <c r="D18" s="11" t="s">
        <v>158</v>
      </c>
      <c r="E18" s="1" t="str">
        <f>'M-SPEC'!E18</f>
        <v>前宽</v>
      </c>
      <c r="F18" s="78">
        <f>'M-SPEC'!F18</f>
        <v>0.5</v>
      </c>
      <c r="G18" s="70">
        <f>I18-0.5</f>
        <v>-2</v>
      </c>
      <c r="H18" s="70"/>
      <c r="I18" s="70">
        <f>K18-0.75</f>
        <v>-1.5</v>
      </c>
      <c r="J18" s="70"/>
      <c r="K18" s="70">
        <f>M18-0.75</f>
        <v>-0.75</v>
      </c>
      <c r="L18" s="70"/>
      <c r="M18" s="10">
        <f>'M-SPEC'!S18</f>
        <v>0</v>
      </c>
      <c r="N18" s="70"/>
      <c r="O18" s="70">
        <f>M18+0.75</f>
        <v>0.75</v>
      </c>
      <c r="P18" s="70"/>
      <c r="Q18" s="70">
        <f>O18+1</f>
        <v>1.75</v>
      </c>
      <c r="R18" s="70"/>
      <c r="S18" s="70">
        <f>Q18+1</f>
        <v>2.75</v>
      </c>
    </row>
    <row r="19" spans="1:19">
      <c r="A19" s="24">
        <f>'M-SPEC'!A19</f>
        <v>0</v>
      </c>
      <c r="B19" s="1" t="str">
        <f>'M-SPEC'!B19</f>
        <v>ACROSS BACK - SET-IN</v>
      </c>
      <c r="C19" s="1" t="str">
        <f>'M-SPEC'!C19</f>
        <v xml:space="preserve">at center of armhole </v>
      </c>
      <c r="D19" s="11" t="s">
        <v>159</v>
      </c>
      <c r="E19" s="1" t="str">
        <f>'M-SPEC'!E19</f>
        <v>后宽</v>
      </c>
      <c r="F19" s="78">
        <f>'M-SPEC'!F19</f>
        <v>0.5</v>
      </c>
      <c r="G19" s="70">
        <f>I19-0.5</f>
        <v>-2</v>
      </c>
      <c r="H19" s="70"/>
      <c r="I19" s="70">
        <f>K19-0.75</f>
        <v>-1.5</v>
      </c>
      <c r="J19" s="70"/>
      <c r="K19" s="70">
        <f>M19-0.75</f>
        <v>-0.75</v>
      </c>
      <c r="L19" s="70"/>
      <c r="M19" s="10">
        <f>'M-SPEC'!S19</f>
        <v>0</v>
      </c>
      <c r="N19" s="70"/>
      <c r="O19" s="70">
        <f>M19+0.75</f>
        <v>0.75</v>
      </c>
      <c r="P19" s="70"/>
      <c r="Q19" s="70">
        <f>O19+1</f>
        <v>1.75</v>
      </c>
      <c r="R19" s="70"/>
      <c r="S19" s="70">
        <f>Q19+1</f>
        <v>2.75</v>
      </c>
    </row>
    <row r="20" spans="1:19">
      <c r="A20" s="24">
        <f>'M-SPEC'!A20</f>
        <v>0</v>
      </c>
      <c r="B20" s="1" t="str">
        <f>'M-SPEC'!B20</f>
        <v>SLEEVE LENGTH - LONG SLEEVES</v>
      </c>
      <c r="C20" s="1" t="str">
        <f>'M-SPEC'!C20</f>
        <v>from AH</v>
      </c>
      <c r="D20" s="11" t="s">
        <v>166</v>
      </c>
      <c r="E20" s="1" t="str">
        <f>'M-SPEC'!E20</f>
        <v>袖长</v>
      </c>
      <c r="F20" s="78">
        <f>'M-SPEC'!F20</f>
        <v>0.625</v>
      </c>
      <c r="G20" s="70">
        <f>I20-0.875</f>
        <v>-2.625</v>
      </c>
      <c r="H20" s="70"/>
      <c r="I20" s="70">
        <f>K20-0.875</f>
        <v>-1.75</v>
      </c>
      <c r="J20" s="70"/>
      <c r="K20" s="70">
        <f>M20-0.875</f>
        <v>-0.875</v>
      </c>
      <c r="L20" s="70"/>
      <c r="M20" s="10">
        <f>'M-SPEC'!S20</f>
        <v>0</v>
      </c>
      <c r="N20" s="70"/>
      <c r="O20" s="70">
        <f>M20+1</f>
        <v>1</v>
      </c>
      <c r="P20" s="70"/>
      <c r="Q20" s="70">
        <f>O20+1</f>
        <v>2</v>
      </c>
      <c r="R20" s="70"/>
      <c r="S20" s="74">
        <f>Q20+1</f>
        <v>3</v>
      </c>
    </row>
    <row r="21" spans="1:19">
      <c r="A21" s="24">
        <f>'M-SPEC'!A21</f>
        <v>0</v>
      </c>
      <c r="B21" s="1" t="str">
        <f>'M-SPEC'!B21</f>
        <v xml:space="preserve">ARMHOLE HEIGHT </v>
      </c>
      <c r="C21" s="1" t="str">
        <f>'M-SPEC'!C21</f>
        <v>straight</v>
      </c>
      <c r="D21" s="11" t="s">
        <v>160</v>
      </c>
      <c r="E21" s="1" t="str">
        <f>'M-SPEC'!E21</f>
        <v>夹直-从袖肩点到袖笼底直量</v>
      </c>
      <c r="F21" s="78">
        <f>'M-SPEC'!F21</f>
        <v>0.375</v>
      </c>
      <c r="G21" s="70">
        <f>I21-0.375</f>
        <v>-1.125</v>
      </c>
      <c r="H21" s="70"/>
      <c r="I21" s="70">
        <f>K21-0.375</f>
        <v>-0.75</v>
      </c>
      <c r="J21" s="70"/>
      <c r="K21" s="70">
        <f>M21-0.375</f>
        <v>-0.375</v>
      </c>
      <c r="L21" s="70"/>
      <c r="M21" s="10">
        <f>'M-SPEC'!S21</f>
        <v>0</v>
      </c>
      <c r="N21" s="70"/>
      <c r="O21" s="70">
        <f>M21+0.5</f>
        <v>0.5</v>
      </c>
      <c r="P21" s="70"/>
      <c r="Q21" s="70">
        <f>O21+0.5</f>
        <v>1</v>
      </c>
      <c r="R21" s="70"/>
      <c r="S21" s="74">
        <f>Q21+0.5</f>
        <v>1.5</v>
      </c>
    </row>
    <row r="22" spans="1:19">
      <c r="A22" s="24">
        <f>'M-SPEC'!A22</f>
        <v>0</v>
      </c>
      <c r="B22" s="1" t="str">
        <f>'M-SPEC'!B22</f>
        <v>MUSCLE CIRCUMFERENCE</v>
      </c>
      <c r="C22" s="1" t="str">
        <f>'M-SPEC'!C22</f>
        <v>at 1" below AH</v>
      </c>
      <c r="D22" s="11" t="s">
        <v>161</v>
      </c>
      <c r="E22" s="1" t="str">
        <f>'M-SPEC'!E22</f>
        <v>臂围-1"距夹</v>
      </c>
      <c r="F22" s="78">
        <f>'M-SPEC'!F22</f>
        <v>0.5</v>
      </c>
      <c r="G22" s="70">
        <f>I22-0.625</f>
        <v>-1.875</v>
      </c>
      <c r="H22" s="70"/>
      <c r="I22" s="70">
        <f>K22-0.625</f>
        <v>-1.25</v>
      </c>
      <c r="J22" s="70"/>
      <c r="K22" s="70">
        <f>M22-0.625</f>
        <v>-0.625</v>
      </c>
      <c r="L22" s="70"/>
      <c r="M22" s="10">
        <f>'M-SPEC'!S22</f>
        <v>0</v>
      </c>
      <c r="N22" s="70"/>
      <c r="O22" s="70">
        <f>M22+0.75</f>
        <v>0.75</v>
      </c>
      <c r="P22" s="70"/>
      <c r="Q22" s="70">
        <f>O22+0.75</f>
        <v>1.5</v>
      </c>
      <c r="R22" s="70"/>
      <c r="S22" s="74">
        <f>Q22+0.75</f>
        <v>2.25</v>
      </c>
    </row>
    <row r="23" spans="1:19">
      <c r="A23" s="24">
        <f>'M-SPEC'!A23</f>
        <v>0</v>
      </c>
      <c r="B23" s="1" t="str">
        <f>'M-SPEC'!B23</f>
        <v>CUFF CIRCUMFERENCE - LONG SLEEVES</v>
      </c>
      <c r="C23" s="1" t="str">
        <f>'M-SPEC'!C23</f>
        <v>at edge</v>
      </c>
      <c r="D23" s="84" t="s">
        <v>162</v>
      </c>
      <c r="E23" s="1" t="str">
        <f>'M-SPEC'!E23</f>
        <v>袖口围</v>
      </c>
      <c r="F23" s="78">
        <f>'M-SPEC'!F23</f>
        <v>0.375</v>
      </c>
      <c r="G23" s="70">
        <f>I23-0.25</f>
        <v>-0.75</v>
      </c>
      <c r="H23" s="70"/>
      <c r="I23" s="70">
        <f>K23-0.25</f>
        <v>-0.5</v>
      </c>
      <c r="J23" s="70"/>
      <c r="K23" s="70">
        <f>M23-0.25</f>
        <v>-0.25</v>
      </c>
      <c r="L23" s="70"/>
      <c r="M23" s="10">
        <f>'M-SPEC'!S23</f>
        <v>0</v>
      </c>
      <c r="N23" s="70"/>
      <c r="O23" s="70">
        <f>M23+0.375</f>
        <v>0.375</v>
      </c>
      <c r="P23" s="70"/>
      <c r="Q23" s="70">
        <f>O23+0.375</f>
        <v>0.75</v>
      </c>
      <c r="R23" s="70"/>
      <c r="S23" s="74">
        <f>Q23+0.375</f>
        <v>1.125</v>
      </c>
    </row>
    <row r="24" spans="1:19">
      <c r="A24" s="24">
        <f>'M-SPEC'!A24</f>
        <v>0</v>
      </c>
      <c r="B24" s="1" t="str">
        <f>'M-SPEC'!B24</f>
        <v>CUFF HEM HEIGHT</v>
      </c>
      <c r="C24" s="1">
        <f>'M-SPEC'!C24</f>
        <v>0</v>
      </c>
      <c r="D24" s="84" t="s">
        <v>163</v>
      </c>
      <c r="E24" s="1" t="str">
        <f>'M-SPEC'!E24</f>
        <v>袖克夫高</v>
      </c>
      <c r="F24" s="78">
        <f>'M-SPEC'!F24</f>
        <v>0.125</v>
      </c>
      <c r="G24" s="70">
        <f>I24-0</f>
        <v>0</v>
      </c>
      <c r="H24" s="70"/>
      <c r="I24" s="70">
        <f>K24-0</f>
        <v>0</v>
      </c>
      <c r="J24" s="70"/>
      <c r="K24" s="70">
        <f>M24-0</f>
        <v>0</v>
      </c>
      <c r="L24" s="70"/>
      <c r="M24" s="10">
        <f>'M-SPEC'!S24</f>
        <v>0</v>
      </c>
      <c r="N24" s="70"/>
      <c r="O24" s="70">
        <f>M24+0</f>
        <v>0</v>
      </c>
      <c r="P24" s="70"/>
      <c r="Q24" s="70">
        <f>O24+0</f>
        <v>0</v>
      </c>
      <c r="R24" s="70"/>
      <c r="S24" s="74">
        <f>Q24+0</f>
        <v>0</v>
      </c>
    </row>
    <row r="25" spans="1:19">
      <c r="A25" s="82"/>
      <c r="B25" s="83"/>
      <c r="C25" s="83"/>
      <c r="D25" s="84" t="s">
        <v>167</v>
      </c>
      <c r="E25" s="83"/>
      <c r="F25" s="86"/>
      <c r="G25" s="89"/>
      <c r="H25" s="89"/>
      <c r="I25" s="89"/>
      <c r="J25" s="89"/>
      <c r="K25" s="89"/>
      <c r="L25" s="89"/>
      <c r="M25" s="90"/>
      <c r="N25" s="89"/>
      <c r="O25" s="89"/>
      <c r="P25" s="89"/>
      <c r="Q25" s="89"/>
      <c r="R25" s="89"/>
      <c r="S25" s="91"/>
    </row>
    <row r="26" spans="1:19">
      <c r="A26" s="82"/>
      <c r="B26" s="83"/>
      <c r="C26" s="83"/>
      <c r="D26" s="84" t="s">
        <v>168</v>
      </c>
      <c r="E26" s="83"/>
      <c r="F26" s="86"/>
      <c r="G26" s="89"/>
      <c r="H26" s="89"/>
      <c r="I26" s="89"/>
      <c r="J26" s="89"/>
      <c r="K26" s="89"/>
      <c r="L26" s="89"/>
      <c r="M26" s="90"/>
      <c r="N26" s="89"/>
      <c r="O26" s="89"/>
      <c r="P26" s="89"/>
      <c r="Q26" s="89"/>
      <c r="R26" s="89"/>
      <c r="S26" s="91"/>
    </row>
    <row r="27" spans="1:19">
      <c r="A27" s="82"/>
      <c r="B27" s="83"/>
      <c r="C27" s="83"/>
      <c r="D27" s="84" t="s">
        <v>169</v>
      </c>
      <c r="E27" s="83"/>
      <c r="F27" s="86"/>
      <c r="G27" s="89"/>
      <c r="H27" s="89"/>
      <c r="I27" s="89"/>
      <c r="J27" s="89"/>
      <c r="K27" s="89"/>
      <c r="L27" s="89"/>
      <c r="M27" s="90"/>
      <c r="N27" s="89"/>
      <c r="O27" s="89"/>
      <c r="P27" s="89"/>
      <c r="Q27" s="89"/>
      <c r="R27" s="89"/>
      <c r="S27" s="91"/>
    </row>
    <row r="28" spans="1:19">
      <c r="A28" s="82"/>
      <c r="B28" s="83"/>
      <c r="C28" s="83"/>
      <c r="D28" s="84" t="s">
        <v>170</v>
      </c>
      <c r="E28" s="83"/>
      <c r="F28" s="86"/>
      <c r="G28" s="89"/>
      <c r="H28" s="89"/>
      <c r="I28" s="89"/>
      <c r="J28" s="89"/>
      <c r="K28" s="89"/>
      <c r="L28" s="89"/>
      <c r="M28" s="90"/>
      <c r="N28" s="89"/>
      <c r="O28" s="89"/>
      <c r="P28" s="89"/>
      <c r="Q28" s="89"/>
      <c r="R28" s="89"/>
      <c r="S28" s="91"/>
    </row>
    <row r="29" spans="1:19">
      <c r="A29" s="82"/>
      <c r="B29" s="83"/>
      <c r="C29" s="83"/>
      <c r="D29" s="84" t="s">
        <v>171</v>
      </c>
      <c r="E29" s="83"/>
      <c r="F29" s="86"/>
      <c r="G29" s="89"/>
      <c r="H29" s="89"/>
      <c r="I29" s="89"/>
      <c r="J29" s="89"/>
      <c r="K29" s="89"/>
      <c r="L29" s="89"/>
      <c r="M29" s="90"/>
      <c r="N29" s="89"/>
      <c r="O29" s="89"/>
      <c r="P29" s="89"/>
      <c r="Q29" s="89"/>
      <c r="R29" s="89"/>
      <c r="S29" s="91"/>
    </row>
    <row r="30" spans="1:19">
      <c r="A30" s="82"/>
      <c r="B30" s="83"/>
      <c r="C30" s="83"/>
      <c r="D30" s="84" t="s">
        <v>172</v>
      </c>
      <c r="E30" s="83"/>
      <c r="F30" s="86"/>
      <c r="G30" s="89"/>
      <c r="H30" s="89"/>
      <c r="I30" s="89"/>
      <c r="J30" s="89"/>
      <c r="K30" s="89"/>
      <c r="L30" s="89"/>
      <c r="M30" s="90"/>
      <c r="N30" s="89"/>
      <c r="O30" s="89"/>
      <c r="P30" s="89"/>
      <c r="Q30" s="89"/>
      <c r="R30" s="89"/>
      <c r="S30" s="91"/>
    </row>
    <row r="31" spans="1:19" ht="16" thickBot="1">
      <c r="A31" s="26">
        <f>'M-SPEC'!A31</f>
        <v>0</v>
      </c>
      <c r="B31" s="27">
        <f>'M-SPEC'!B31</f>
        <v>0</v>
      </c>
      <c r="C31" s="27">
        <f>'M-SPEC'!C31</f>
        <v>0</v>
      </c>
      <c r="D31" s="28"/>
      <c r="E31" s="29">
        <f>'M-SPEC'!E31</f>
        <v>0</v>
      </c>
      <c r="F31" s="81">
        <f>'M-SPEC'!F31</f>
        <v>0</v>
      </c>
      <c r="G31" s="73"/>
      <c r="H31" s="71"/>
      <c r="I31" s="71"/>
      <c r="J31" s="71"/>
      <c r="K31" s="71"/>
      <c r="L31" s="71"/>
      <c r="M31" s="32"/>
      <c r="N31" s="71"/>
      <c r="O31" s="71"/>
      <c r="P31" s="71"/>
      <c r="Q31" s="71"/>
      <c r="R31" s="71"/>
      <c r="S31" s="72"/>
    </row>
  </sheetData>
  <mergeCells count="42">
    <mergeCell ref="A1:S1"/>
    <mergeCell ref="A2:E7"/>
    <mergeCell ref="H2:I2"/>
    <mergeCell ref="J2:L2"/>
    <mergeCell ref="M2:N2"/>
    <mergeCell ref="O2:Q2"/>
    <mergeCell ref="R2:S7"/>
    <mergeCell ref="H3:I3"/>
    <mergeCell ref="J3:L3"/>
    <mergeCell ref="M3:N3"/>
    <mergeCell ref="O3:Q3"/>
    <mergeCell ref="H4:I4"/>
    <mergeCell ref="J4:L4"/>
    <mergeCell ref="M4:N4"/>
    <mergeCell ref="O4:Q4"/>
    <mergeCell ref="H6:I6"/>
    <mergeCell ref="J6:L6"/>
    <mergeCell ref="M6:N6"/>
    <mergeCell ref="O6:Q6"/>
    <mergeCell ref="H5:I5"/>
    <mergeCell ref="J5:L5"/>
    <mergeCell ref="M5:N5"/>
    <mergeCell ref="O5:Q5"/>
    <mergeCell ref="H7:I7"/>
    <mergeCell ref="J7:L7"/>
    <mergeCell ref="M7:N7"/>
    <mergeCell ref="O7:Q7"/>
    <mergeCell ref="Q11:Q12"/>
    <mergeCell ref="S11:S12"/>
    <mergeCell ref="J11:J12"/>
    <mergeCell ref="A8:S8"/>
    <mergeCell ref="A9:E9"/>
    <mergeCell ref="G9:S9"/>
    <mergeCell ref="A10:B12"/>
    <mergeCell ref="C10:C12"/>
    <mergeCell ref="E10:E12"/>
    <mergeCell ref="G11:G12"/>
    <mergeCell ref="H11:H12"/>
    <mergeCell ref="I11:I12"/>
    <mergeCell ref="K11:K12"/>
    <mergeCell ref="M11:M12"/>
    <mergeCell ref="O11:O12"/>
  </mergeCells>
  <printOptions horizontalCentered="1" verticalCentered="1"/>
  <pageMargins left="0.25" right="0.25" top="0.75" bottom="0.75" header="0.3" footer="0.3"/>
  <pageSetup scale="42" fitToHeight="3" orientation="landscape" r:id="rId1"/>
  <headerFooter>
    <oddHeader xml:space="preserve">&amp;L TOP _ LS&amp;R7/21/23 UPDATED / JIAO
</oddHeader>
    <oddFooter>&amp;L&amp;F&amp;C&amp;A&amp;R&amp;D&amp;T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59999389629810485"/>
    <pageSetUpPr fitToPage="1"/>
  </sheetPr>
  <dimension ref="A1:S51"/>
  <sheetViews>
    <sheetView zoomScale="65" zoomScaleNormal="65" zoomScalePageLayoutView="90" workbookViewId="0">
      <selection activeCell="Q32" sqref="Q32"/>
    </sheetView>
  </sheetViews>
  <sheetFormatPr defaultColWidth="11.1640625" defaultRowHeight="15.5"/>
  <cols>
    <col min="1" max="1" width="3.6640625" customWidth="1"/>
    <col min="2" max="2" width="27" customWidth="1"/>
    <col min="3" max="4" width="15.6640625" customWidth="1"/>
  </cols>
  <sheetData>
    <row r="1" spans="1:19" ht="16" thickBo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</row>
    <row r="2" spans="1:19" s="2" customFormat="1" ht="18.5">
      <c r="A2" s="126"/>
      <c r="B2" s="126"/>
      <c r="C2" s="126"/>
      <c r="D2" s="126"/>
      <c r="E2" s="126"/>
      <c r="F2" s="42"/>
      <c r="G2" s="5"/>
      <c r="H2" s="167" t="str">
        <f>'M-COVER PAGE'!D2</f>
        <v>Factory</v>
      </c>
      <c r="I2" s="168"/>
      <c r="J2" s="105">
        <f>'M-COVER PAGE'!F2</f>
        <v>0</v>
      </c>
      <c r="K2" s="106"/>
      <c r="L2" s="169"/>
      <c r="M2" s="170" t="str">
        <f>'M-COVER PAGE'!I2</f>
        <v>Sample size</v>
      </c>
      <c r="N2" s="168"/>
      <c r="O2" s="129" t="str">
        <f>'M-COVER PAGE'!K2</f>
        <v>S/M</v>
      </c>
      <c r="P2" s="129"/>
      <c r="Q2" s="195"/>
      <c r="R2" s="209" t="s">
        <v>22</v>
      </c>
      <c r="S2" s="210"/>
    </row>
    <row r="3" spans="1:19" s="2" customFormat="1" ht="18.5">
      <c r="A3" s="126"/>
      <c r="B3" s="126"/>
      <c r="C3" s="126"/>
      <c r="D3" s="126"/>
      <c r="E3" s="126"/>
      <c r="F3" s="42"/>
      <c r="G3" s="5"/>
      <c r="H3" s="143" t="str">
        <f>'M-COVER PAGE'!D3</f>
        <v>Style</v>
      </c>
      <c r="I3" s="144"/>
      <c r="J3" s="164" t="str">
        <f>'M-COVER PAGE'!F3</f>
        <v>MSCHF</v>
      </c>
      <c r="K3" s="165"/>
      <c r="L3" s="166"/>
      <c r="M3" s="148" t="str">
        <f>'M-COVER PAGE'!I3</f>
        <v xml:space="preserve">Size range </v>
      </c>
      <c r="N3" s="144"/>
      <c r="O3" s="117" t="str">
        <f>'M-COVER PAGE'!K3</f>
        <v>S/M, L/XL</v>
      </c>
      <c r="P3" s="117"/>
      <c r="Q3" s="194"/>
      <c r="R3" s="211"/>
      <c r="S3" s="212"/>
    </row>
    <row r="4" spans="1:19" s="2" customFormat="1" ht="18.5">
      <c r="A4" s="126"/>
      <c r="B4" s="126"/>
      <c r="C4" s="126"/>
      <c r="D4" s="126"/>
      <c r="E4" s="126"/>
      <c r="F4" s="42"/>
      <c r="G4" s="5"/>
      <c r="H4" s="143" t="str">
        <f>'M-COVER PAGE'!D4</f>
        <v xml:space="preserve"> Description</v>
      </c>
      <c r="I4" s="144"/>
      <c r="J4" s="108" t="str">
        <f>'M-COVER PAGE'!F4</f>
        <v>CINCHED TOP</v>
      </c>
      <c r="K4" s="109"/>
      <c r="L4" s="161"/>
      <c r="M4" s="148">
        <f>'M-COVER PAGE'!I4</f>
        <v>0</v>
      </c>
      <c r="N4" s="144"/>
      <c r="O4" s="117">
        <f>'M-COVER PAGE'!K4</f>
        <v>0</v>
      </c>
      <c r="P4" s="117"/>
      <c r="Q4" s="194"/>
      <c r="R4" s="213"/>
      <c r="S4" s="214"/>
    </row>
    <row r="5" spans="1:19" s="2" customFormat="1" ht="18.5">
      <c r="A5" s="126"/>
      <c r="B5" s="126"/>
      <c r="C5" s="126"/>
      <c r="D5" s="126"/>
      <c r="E5" s="126"/>
      <c r="F5" s="42"/>
      <c r="G5" s="6"/>
      <c r="H5" s="162" t="str">
        <f>'M-COVER PAGE'!D5</f>
        <v>Season</v>
      </c>
      <c r="I5" s="163"/>
      <c r="J5" s="108" t="str">
        <f>'M-COVER PAGE'!F5</f>
        <v>BIG TECH RUNNER</v>
      </c>
      <c r="K5" s="109"/>
      <c r="L5" s="161"/>
      <c r="M5" s="148" t="str">
        <f>'M-COVER PAGE'!I5</f>
        <v>Sample due date</v>
      </c>
      <c r="N5" s="144"/>
      <c r="O5" s="117">
        <f>'M-COVER PAGE'!K5</f>
        <v>0</v>
      </c>
      <c r="P5" s="117"/>
      <c r="Q5" s="194"/>
      <c r="R5" s="213"/>
      <c r="S5" s="214"/>
    </row>
    <row r="6" spans="1:19" s="2" customFormat="1" ht="18.5">
      <c r="A6" s="126"/>
      <c r="B6" s="126"/>
      <c r="C6" s="126"/>
      <c r="D6" s="126"/>
      <c r="E6" s="126"/>
      <c r="F6" s="42"/>
      <c r="G6" s="5"/>
      <c r="H6" s="143" t="str">
        <f>'M-COVER PAGE'!D6</f>
        <v>Date created</v>
      </c>
      <c r="I6" s="144"/>
      <c r="J6" s="145">
        <f>'M-COVER PAGE'!F6</f>
        <v>45367</v>
      </c>
      <c r="K6" s="146"/>
      <c r="L6" s="147"/>
      <c r="M6" s="148" t="str">
        <f>'M-COVER PAGE'!I6</f>
        <v>Reference style</v>
      </c>
      <c r="N6" s="144"/>
      <c r="O6" s="192">
        <f>'M-COVER PAGE'!K6</f>
        <v>0</v>
      </c>
      <c r="P6" s="192"/>
      <c r="Q6" s="193"/>
      <c r="R6" s="215"/>
      <c r="S6" s="216"/>
    </row>
    <row r="7" spans="1:19" s="2" customFormat="1" ht="19" thickBot="1">
      <c r="A7" s="126"/>
      <c r="B7" s="126"/>
      <c r="C7" s="126"/>
      <c r="D7" s="126"/>
      <c r="E7" s="126"/>
      <c r="F7" s="42"/>
      <c r="G7" s="5"/>
      <c r="H7" s="152" t="str">
        <f>'M-COVER PAGE'!D7</f>
        <v>Date revised</v>
      </c>
      <c r="I7" s="153"/>
      <c r="J7" s="154" t="str">
        <f>'M-COVER PAGE'!F7</f>
        <v>5/14/2024, 5/22/24</v>
      </c>
      <c r="K7" s="155"/>
      <c r="L7" s="156"/>
      <c r="M7" s="157" t="str">
        <f>'M-COVER PAGE'!I7</f>
        <v>STATUS</v>
      </c>
      <c r="N7" s="153"/>
      <c r="O7" s="180" t="str">
        <f>'M-COVER PAGE'!K7</f>
        <v>SUBMIT PROTO</v>
      </c>
      <c r="P7" s="180"/>
      <c r="Q7" s="181"/>
      <c r="R7" s="217"/>
      <c r="S7" s="218"/>
    </row>
    <row r="8" spans="1:19" ht="9" customHeight="1">
      <c r="A8" s="119"/>
      <c r="B8" s="119"/>
      <c r="C8" s="119"/>
      <c r="D8" s="119"/>
      <c r="E8" s="119"/>
      <c r="F8" s="119"/>
      <c r="G8" s="119"/>
      <c r="H8" s="120"/>
      <c r="I8" s="120"/>
      <c r="J8" s="120"/>
      <c r="K8" s="120"/>
      <c r="L8" s="120"/>
      <c r="M8" s="120"/>
      <c r="N8" s="120"/>
      <c r="O8" s="119"/>
      <c r="P8" s="119"/>
      <c r="Q8" s="119"/>
      <c r="R8" s="119"/>
      <c r="S8" s="119"/>
    </row>
    <row r="9" spans="1:19" ht="24" thickBot="1">
      <c r="A9" s="121" t="s">
        <v>62</v>
      </c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19" s="3" customFormat="1">
      <c r="A10" s="33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5"/>
    </row>
    <row r="11" spans="1:19">
      <c r="A11" s="36"/>
      <c r="B11" s="4" t="s">
        <v>63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7"/>
    </row>
    <row r="12" spans="1:19">
      <c r="A12" s="36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7"/>
    </row>
    <row r="13" spans="1:19">
      <c r="A13" s="36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7"/>
    </row>
    <row r="14" spans="1:19">
      <c r="A14" s="36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7"/>
    </row>
    <row r="15" spans="1:19">
      <c r="A15" s="36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7"/>
    </row>
    <row r="16" spans="1:19">
      <c r="A16" s="36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7"/>
    </row>
    <row r="17" spans="1:19">
      <c r="A17" s="36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7"/>
    </row>
    <row r="18" spans="1:19">
      <c r="A18" s="36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7"/>
    </row>
    <row r="19" spans="1:19">
      <c r="A19" s="36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7"/>
    </row>
    <row r="20" spans="1:19">
      <c r="A20" s="36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7"/>
    </row>
    <row r="21" spans="1:19">
      <c r="A21" s="36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7"/>
    </row>
    <row r="22" spans="1:19">
      <c r="A22" s="36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7"/>
    </row>
    <row r="23" spans="1:19">
      <c r="A23" s="36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7"/>
    </row>
    <row r="24" spans="1:19">
      <c r="A24" s="36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37"/>
    </row>
    <row r="25" spans="1:19">
      <c r="A25" s="36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7"/>
    </row>
    <row r="26" spans="1:19">
      <c r="A26" s="36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7"/>
    </row>
    <row r="27" spans="1:19">
      <c r="A27" s="36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7"/>
    </row>
    <row r="28" spans="1:19">
      <c r="A28" s="36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7"/>
    </row>
    <row r="29" spans="1:19">
      <c r="A29" s="36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7"/>
    </row>
    <row r="30" spans="1:19">
      <c r="A30" s="36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7"/>
    </row>
    <row r="31" spans="1:19">
      <c r="A31" s="36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7"/>
    </row>
    <row r="32" spans="1:19">
      <c r="A32" s="36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7"/>
    </row>
    <row r="33" spans="1:19">
      <c r="A33" s="36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7"/>
    </row>
    <row r="34" spans="1:19">
      <c r="A34" s="36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7"/>
    </row>
    <row r="35" spans="1:19">
      <c r="A35" s="36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7"/>
    </row>
    <row r="36" spans="1:19">
      <c r="A36" s="36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7"/>
    </row>
    <row r="37" spans="1:19">
      <c r="A37" s="36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7"/>
    </row>
    <row r="38" spans="1:19">
      <c r="A38" s="36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7"/>
    </row>
    <row r="39" spans="1:19">
      <c r="A39" s="36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37"/>
    </row>
    <row r="40" spans="1:19">
      <c r="A40" s="36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37"/>
    </row>
    <row r="41" spans="1:19">
      <c r="A41" s="36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37"/>
    </row>
    <row r="42" spans="1:19">
      <c r="A42" s="36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37"/>
    </row>
    <row r="43" spans="1:19">
      <c r="A43" s="36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37"/>
    </row>
    <row r="44" spans="1:19">
      <c r="A44" s="36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37"/>
    </row>
    <row r="45" spans="1:19">
      <c r="A45" s="36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37"/>
    </row>
    <row r="46" spans="1:19">
      <c r="A46" s="36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37"/>
    </row>
    <row r="47" spans="1:19">
      <c r="A47" s="36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37"/>
    </row>
    <row r="48" spans="1:19">
      <c r="A48" s="36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37"/>
    </row>
    <row r="49" spans="1:19">
      <c r="A49" s="36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37"/>
    </row>
    <row r="50" spans="1:19">
      <c r="A50" s="36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37"/>
    </row>
    <row r="51" spans="1:19" ht="16" thickBot="1">
      <c r="A51" s="38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40"/>
    </row>
  </sheetData>
  <mergeCells count="29">
    <mergeCell ref="A9:S9"/>
    <mergeCell ref="O4:Q4"/>
    <mergeCell ref="H5:I5"/>
    <mergeCell ref="J5:L5"/>
    <mergeCell ref="M5:N5"/>
    <mergeCell ref="O5:Q5"/>
    <mergeCell ref="H6:I6"/>
    <mergeCell ref="J6:L6"/>
    <mergeCell ref="M6:N6"/>
    <mergeCell ref="O6:Q6"/>
    <mergeCell ref="H7:I7"/>
    <mergeCell ref="J7:L7"/>
    <mergeCell ref="M7:N7"/>
    <mergeCell ref="O7:Q7"/>
    <mergeCell ref="A8:S8"/>
    <mergeCell ref="A1:S1"/>
    <mergeCell ref="A2:E7"/>
    <mergeCell ref="H2:I2"/>
    <mergeCell ref="J2:L2"/>
    <mergeCell ref="M2:N2"/>
    <mergeCell ref="O2:Q2"/>
    <mergeCell ref="R2:S7"/>
    <mergeCell ref="H4:I4"/>
    <mergeCell ref="J4:L4"/>
    <mergeCell ref="M4:N4"/>
    <mergeCell ref="H3:I3"/>
    <mergeCell ref="J3:L3"/>
    <mergeCell ref="M3:N3"/>
    <mergeCell ref="O3:Q3"/>
  </mergeCells>
  <phoneticPr fontId="2" type="noConversion"/>
  <printOptions horizontalCentered="1"/>
  <pageMargins left="0.25" right="0.25" top="0.75" bottom="0.75" header="0.3" footer="0.3"/>
  <pageSetup scale="57" orientation="landscape" horizontalDpi="300" verticalDpi="300" r:id="rId1"/>
  <headerFooter>
    <oddFooter>&amp;L&amp;F&amp;C&amp;A&amp;R&amp;D&amp;T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1AF51-CD5F-4728-897D-E49E032F2D3E}">
  <sheetPr>
    <tabColor theme="4" tint="0.59999389629810485"/>
    <pageSetUpPr fitToPage="1"/>
  </sheetPr>
  <dimension ref="A1:S51"/>
  <sheetViews>
    <sheetView zoomScale="65" zoomScaleNormal="65" zoomScalePageLayoutView="90" workbookViewId="0">
      <selection activeCell="Q32" sqref="Q32"/>
    </sheetView>
  </sheetViews>
  <sheetFormatPr defaultColWidth="11.1640625" defaultRowHeight="15.5"/>
  <cols>
    <col min="1" max="1" width="3.6640625" customWidth="1"/>
    <col min="2" max="2" width="27" customWidth="1"/>
    <col min="3" max="4" width="15.6640625" customWidth="1"/>
  </cols>
  <sheetData>
    <row r="1" spans="1:19" ht="16" thickBo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</row>
    <row r="2" spans="1:19" s="2" customFormat="1" ht="18.5">
      <c r="A2" s="126"/>
      <c r="B2" s="126"/>
      <c r="C2" s="126"/>
      <c r="D2" s="126"/>
      <c r="E2" s="126"/>
      <c r="F2" s="42"/>
      <c r="G2" s="5"/>
      <c r="H2" s="167" t="str">
        <f>'M-COVER PAGE'!D2</f>
        <v>Factory</v>
      </c>
      <c r="I2" s="168"/>
      <c r="J2" s="105">
        <f>'M-COVER PAGE'!F2</f>
        <v>0</v>
      </c>
      <c r="K2" s="106"/>
      <c r="L2" s="169"/>
      <c r="M2" s="170" t="str">
        <f>'M-COVER PAGE'!I2</f>
        <v>Sample size</v>
      </c>
      <c r="N2" s="168"/>
      <c r="O2" s="129" t="str">
        <f>'M-COVER PAGE'!K2</f>
        <v>S/M</v>
      </c>
      <c r="P2" s="129"/>
      <c r="Q2" s="195"/>
      <c r="R2" s="209" t="s">
        <v>22</v>
      </c>
      <c r="S2" s="210"/>
    </row>
    <row r="3" spans="1:19" s="2" customFormat="1" ht="18.5">
      <c r="A3" s="126"/>
      <c r="B3" s="126"/>
      <c r="C3" s="126"/>
      <c r="D3" s="126"/>
      <c r="E3" s="126"/>
      <c r="F3" s="42"/>
      <c r="G3" s="5"/>
      <c r="H3" s="143" t="str">
        <f>'M-COVER PAGE'!D3</f>
        <v>Style</v>
      </c>
      <c r="I3" s="144"/>
      <c r="J3" s="164" t="str">
        <f>'M-COVER PAGE'!F3</f>
        <v>MSCHF</v>
      </c>
      <c r="K3" s="165"/>
      <c r="L3" s="166"/>
      <c r="M3" s="148" t="str">
        <f>'M-COVER PAGE'!I3</f>
        <v xml:space="preserve">Size range </v>
      </c>
      <c r="N3" s="144"/>
      <c r="O3" s="117" t="str">
        <f>'M-COVER PAGE'!K3</f>
        <v>S/M, L/XL</v>
      </c>
      <c r="P3" s="117"/>
      <c r="Q3" s="194"/>
      <c r="R3" s="211"/>
      <c r="S3" s="212"/>
    </row>
    <row r="4" spans="1:19" s="2" customFormat="1" ht="18.5">
      <c r="A4" s="126"/>
      <c r="B4" s="126"/>
      <c r="C4" s="126"/>
      <c r="D4" s="126"/>
      <c r="E4" s="126"/>
      <c r="F4" s="42"/>
      <c r="G4" s="5"/>
      <c r="H4" s="143" t="str">
        <f>'M-COVER PAGE'!D4</f>
        <v xml:space="preserve"> Description</v>
      </c>
      <c r="I4" s="144"/>
      <c r="J4" s="108" t="str">
        <f>'M-COVER PAGE'!F4</f>
        <v>CINCHED TOP</v>
      </c>
      <c r="K4" s="109"/>
      <c r="L4" s="161"/>
      <c r="M4" s="148">
        <f>'M-COVER PAGE'!I4</f>
        <v>0</v>
      </c>
      <c r="N4" s="144"/>
      <c r="O4" s="117">
        <f>'M-COVER PAGE'!K4</f>
        <v>0</v>
      </c>
      <c r="P4" s="117"/>
      <c r="Q4" s="194"/>
      <c r="R4" s="213"/>
      <c r="S4" s="214"/>
    </row>
    <row r="5" spans="1:19" s="2" customFormat="1" ht="18.5">
      <c r="A5" s="126"/>
      <c r="B5" s="126"/>
      <c r="C5" s="126"/>
      <c r="D5" s="126"/>
      <c r="E5" s="126"/>
      <c r="F5" s="42"/>
      <c r="G5" s="6"/>
      <c r="H5" s="162" t="str">
        <f>'M-COVER PAGE'!D5</f>
        <v>Season</v>
      </c>
      <c r="I5" s="163"/>
      <c r="J5" s="108" t="str">
        <f>'M-COVER PAGE'!F5</f>
        <v>BIG TECH RUNNER</v>
      </c>
      <c r="K5" s="109"/>
      <c r="L5" s="161"/>
      <c r="M5" s="148" t="str">
        <f>'M-COVER PAGE'!I5</f>
        <v>Sample due date</v>
      </c>
      <c r="N5" s="144"/>
      <c r="O5" s="117">
        <f>'M-COVER PAGE'!K5</f>
        <v>0</v>
      </c>
      <c r="P5" s="117"/>
      <c r="Q5" s="194"/>
      <c r="R5" s="213"/>
      <c r="S5" s="214"/>
    </row>
    <row r="6" spans="1:19" s="2" customFormat="1" ht="18.5">
      <c r="A6" s="126"/>
      <c r="B6" s="126"/>
      <c r="C6" s="126"/>
      <c r="D6" s="126"/>
      <c r="E6" s="126"/>
      <c r="F6" s="42"/>
      <c r="G6" s="5"/>
      <c r="H6" s="143" t="str">
        <f>'M-COVER PAGE'!D6</f>
        <v>Date created</v>
      </c>
      <c r="I6" s="144"/>
      <c r="J6" s="145">
        <f>'M-COVER PAGE'!F6</f>
        <v>45367</v>
      </c>
      <c r="K6" s="146"/>
      <c r="L6" s="147"/>
      <c r="M6" s="148" t="str">
        <f>'M-COVER PAGE'!I6</f>
        <v>Reference style</v>
      </c>
      <c r="N6" s="144"/>
      <c r="O6" s="192">
        <f>'M-COVER PAGE'!K6</f>
        <v>0</v>
      </c>
      <c r="P6" s="192"/>
      <c r="Q6" s="193"/>
      <c r="R6" s="215"/>
      <c r="S6" s="216"/>
    </row>
    <row r="7" spans="1:19" s="2" customFormat="1" ht="19" thickBot="1">
      <c r="A7" s="126"/>
      <c r="B7" s="126"/>
      <c r="C7" s="126"/>
      <c r="D7" s="126"/>
      <c r="E7" s="126"/>
      <c r="F7" s="42"/>
      <c r="G7" s="5"/>
      <c r="H7" s="152" t="str">
        <f>'M-COVER PAGE'!D7</f>
        <v>Date revised</v>
      </c>
      <c r="I7" s="153"/>
      <c r="J7" s="154" t="str">
        <f>'M-COVER PAGE'!F7</f>
        <v>5/14/2024, 5/22/24</v>
      </c>
      <c r="K7" s="155"/>
      <c r="L7" s="156"/>
      <c r="M7" s="157" t="str">
        <f>'M-COVER PAGE'!I7</f>
        <v>STATUS</v>
      </c>
      <c r="N7" s="153"/>
      <c r="O7" s="180" t="str">
        <f>'M-COVER PAGE'!K7</f>
        <v>SUBMIT PROTO</v>
      </c>
      <c r="P7" s="180"/>
      <c r="Q7" s="181"/>
      <c r="R7" s="217"/>
      <c r="S7" s="218"/>
    </row>
    <row r="8" spans="1:19" ht="9" customHeight="1">
      <c r="A8" s="119"/>
      <c r="B8" s="119"/>
      <c r="C8" s="119"/>
      <c r="D8" s="119"/>
      <c r="E8" s="119"/>
      <c r="F8" s="119"/>
      <c r="G8" s="119"/>
      <c r="H8" s="120"/>
      <c r="I8" s="120"/>
      <c r="J8" s="120"/>
      <c r="K8" s="120"/>
      <c r="L8" s="120"/>
      <c r="M8" s="120"/>
      <c r="N8" s="120"/>
      <c r="O8" s="119"/>
      <c r="P8" s="119"/>
      <c r="Q8" s="119"/>
      <c r="R8" s="119"/>
      <c r="S8" s="119"/>
    </row>
    <row r="9" spans="1:19" ht="24" thickBot="1">
      <c r="A9" s="121" t="s">
        <v>62</v>
      </c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19" s="3" customFormat="1">
      <c r="A10" s="33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5"/>
    </row>
    <row r="11" spans="1:19">
      <c r="A11" s="36"/>
      <c r="B11" s="4" t="s">
        <v>63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7"/>
    </row>
    <row r="12" spans="1:19">
      <c r="A12" s="36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7"/>
    </row>
    <row r="13" spans="1:19">
      <c r="A13" s="36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7"/>
    </row>
    <row r="14" spans="1:19">
      <c r="A14" s="36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7"/>
    </row>
    <row r="15" spans="1:19">
      <c r="A15" s="36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7"/>
    </row>
    <row r="16" spans="1:19">
      <c r="A16" s="36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7"/>
    </row>
    <row r="17" spans="1:19">
      <c r="A17" s="36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7"/>
    </row>
    <row r="18" spans="1:19">
      <c r="A18" s="36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7"/>
    </row>
    <row r="19" spans="1:19">
      <c r="A19" s="36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7"/>
    </row>
    <row r="20" spans="1:19">
      <c r="A20" s="36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7"/>
    </row>
    <row r="21" spans="1:19">
      <c r="A21" s="36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7"/>
    </row>
    <row r="22" spans="1:19">
      <c r="A22" s="36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7"/>
    </row>
    <row r="23" spans="1:19">
      <c r="A23" s="36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7"/>
    </row>
    <row r="24" spans="1:19">
      <c r="A24" s="36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37"/>
    </row>
    <row r="25" spans="1:19">
      <c r="A25" s="36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7"/>
    </row>
    <row r="26" spans="1:19">
      <c r="A26" s="36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7"/>
    </row>
    <row r="27" spans="1:19">
      <c r="A27" s="36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7"/>
    </row>
    <row r="28" spans="1:19">
      <c r="A28" s="36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7"/>
    </row>
    <row r="29" spans="1:19">
      <c r="A29" s="36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7"/>
    </row>
    <row r="30" spans="1:19">
      <c r="A30" s="36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7"/>
    </row>
    <row r="31" spans="1:19">
      <c r="A31" s="36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7"/>
    </row>
    <row r="32" spans="1:19">
      <c r="A32" s="36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7"/>
    </row>
    <row r="33" spans="1:19">
      <c r="A33" s="36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7"/>
    </row>
    <row r="34" spans="1:19">
      <c r="A34" s="36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7"/>
    </row>
    <row r="35" spans="1:19">
      <c r="A35" s="36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7"/>
    </row>
    <row r="36" spans="1:19">
      <c r="A36" s="36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7"/>
    </row>
    <row r="37" spans="1:19">
      <c r="A37" s="36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7"/>
    </row>
    <row r="38" spans="1:19">
      <c r="A38" s="36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7"/>
    </row>
    <row r="39" spans="1:19">
      <c r="A39" s="36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37"/>
    </row>
    <row r="40" spans="1:19">
      <c r="A40" s="36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37"/>
    </row>
    <row r="41" spans="1:19">
      <c r="A41" s="36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37"/>
    </row>
    <row r="42" spans="1:19">
      <c r="A42" s="36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37"/>
    </row>
    <row r="43" spans="1:19">
      <c r="A43" s="36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37"/>
    </row>
    <row r="44" spans="1:19">
      <c r="A44" s="36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37"/>
    </row>
    <row r="45" spans="1:19">
      <c r="A45" s="36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37"/>
    </row>
    <row r="46" spans="1:19">
      <c r="A46" s="36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37"/>
    </row>
    <row r="47" spans="1:19">
      <c r="A47" s="36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37"/>
    </row>
    <row r="48" spans="1:19">
      <c r="A48" s="36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37"/>
    </row>
    <row r="49" spans="1:19">
      <c r="A49" s="36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37"/>
    </row>
    <row r="50" spans="1:19">
      <c r="A50" s="36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37"/>
    </row>
    <row r="51" spans="1:19" ht="16" thickBot="1">
      <c r="A51" s="38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40"/>
    </row>
  </sheetData>
  <mergeCells count="29">
    <mergeCell ref="J5:L5"/>
    <mergeCell ref="M5:N5"/>
    <mergeCell ref="A8:S8"/>
    <mergeCell ref="A9:S9"/>
    <mergeCell ref="H6:I6"/>
    <mergeCell ref="J6:L6"/>
    <mergeCell ref="M6:N6"/>
    <mergeCell ref="O6:Q6"/>
    <mergeCell ref="H7:I7"/>
    <mergeCell ref="J7:L7"/>
    <mergeCell ref="M7:N7"/>
    <mergeCell ref="O7:Q7"/>
    <mergeCell ref="O5:Q5"/>
    <mergeCell ref="A1:S1"/>
    <mergeCell ref="A2:E7"/>
    <mergeCell ref="H2:I2"/>
    <mergeCell ref="J2:L2"/>
    <mergeCell ref="M2:N2"/>
    <mergeCell ref="O2:Q2"/>
    <mergeCell ref="R2:S7"/>
    <mergeCell ref="H3:I3"/>
    <mergeCell ref="J3:L3"/>
    <mergeCell ref="M3:N3"/>
    <mergeCell ref="O3:Q3"/>
    <mergeCell ref="H4:I4"/>
    <mergeCell ref="J4:L4"/>
    <mergeCell ref="M4:N4"/>
    <mergeCell ref="O4:Q4"/>
    <mergeCell ref="H5:I5"/>
  </mergeCells>
  <printOptions horizontalCentered="1"/>
  <pageMargins left="0.25" right="0.25" top="0.75" bottom="0.75" header="0.3" footer="0.3"/>
  <pageSetup scale="57" orientation="landscape" horizontalDpi="300" verticalDpi="300" r:id="rId1"/>
  <headerFooter>
    <oddFooter>&amp;L&amp;F&amp;C&amp;A&amp;R&amp;D&amp;T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2b5f02d8b8a43ffa0858a10ac1deca57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1d701c6042d3886e8ead8bc1cb08d60f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3E6CEEC-3088-4F88-B269-1E1594A8F4A1}">
  <ds:schemaRefs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elements/1.1/"/>
    <ds:schemaRef ds:uri="http://schemas.microsoft.com/office/infopath/2007/PartnerControls"/>
    <ds:schemaRef ds:uri="8acacb1a-d766-4a03-bc0c-a95b168db3c7"/>
    <ds:schemaRef ds:uri="1972f4fa-a3a2-4010-a47e-cf3d6c5d1421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E5D49CE-8229-4FF0-B33B-F6CEAB7AE3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E539BBA-12A8-44FB-A117-FF8EC1F1918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M-COVER PAGE</vt:lpstr>
      <vt:lpstr>(OPTION 1) M-BOM</vt:lpstr>
      <vt:lpstr>(OPTION 1) M-DESIGN</vt:lpstr>
      <vt:lpstr>M-BOM</vt:lpstr>
      <vt:lpstr>M-DESIGN</vt:lpstr>
      <vt:lpstr>M-SPEC</vt:lpstr>
      <vt:lpstr>M-GRADING ALPHA(S.M)</vt:lpstr>
      <vt:lpstr>M-Proto COMMENT-NYC</vt:lpstr>
      <vt:lpstr>M-Mock COMMENT-NYC</vt:lpstr>
      <vt:lpstr>M-SMS COMMENT-NYC</vt:lpstr>
      <vt:lpstr>M-PP COMMENT-NYC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Ngan Vo Thi Anh</cp:lastModifiedBy>
  <cp:revision/>
  <cp:lastPrinted>2024-03-17T02:35:15Z</cp:lastPrinted>
  <dcterms:created xsi:type="dcterms:W3CDTF">2016-08-01T18:06:44Z</dcterms:created>
  <dcterms:modified xsi:type="dcterms:W3CDTF">2024-05-31T06:15:16Z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0x010100860B5223DC73FB4F94B03CE9BB59FFEB</vt:lpwstr>
  </property>
  <property fmtid="{D5CDD505-2E9C-101B-9397-08002B2CF9AE}" pid="4" name="_dlc_DocIdItemGuid">
    <vt:lpwstr>4f3d2ee2-56b9-4533-8bff-f6df57322820</vt:lpwstr>
  </property>
</Properties>
</file>