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ink/ink1.xml" ContentType="application/inkml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https://d.docs.live.net/dad4e2769fa09808/Desktop/MSCHF/CONCEPT _ BIG TECH RUNNER/"/>
    </mc:Choice>
  </mc:AlternateContent>
  <xr:revisionPtr revIDLastSave="343" documentId="8_{D102A75C-A237-48BE-BC12-2BB81E98593D}" xr6:coauthVersionLast="47" xr6:coauthVersionMax="47" xr10:uidLastSave="{6B66ABD3-2790-413C-8676-0E44C6053FD6}"/>
  <bookViews>
    <workbookView xWindow="-108" yWindow="-108" windowWidth="23256" windowHeight="12456" tabRatio="672" activeTab="5" xr2:uid="{00000000-000D-0000-FFFF-FFFF00000000}"/>
  </bookViews>
  <sheets>
    <sheet name="M-COVER PAGE" sheetId="23" r:id="rId1"/>
    <sheet name="(OPTION1) M-BOM" sheetId="24" state="hidden" r:id="rId2"/>
    <sheet name="(OPTION1) M-DESIGN" sheetId="7" state="hidden" r:id="rId3"/>
    <sheet name="(OPTION2) M-BOM" sheetId="25" r:id="rId4"/>
    <sheet name="(OPTION2) M-DESIGN" sheetId="26" r:id="rId5"/>
    <sheet name="M-SPEC" sheetId="20" r:id="rId6"/>
    <sheet name="M-GRADING ALPHA(M)" sheetId="21" r:id="rId7"/>
    <sheet name="M-Proto COMMENT-NYC" sheetId="4" state="hidden" r:id="rId8"/>
    <sheet name="M-SMS COMMENT-NYC" sheetId="5" state="hidden" r:id="rId9"/>
    <sheet name="M-PP COMMENT-NYC" sheetId="6" state="hidden" r:id="rId1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7" i="26" l="1"/>
  <c r="I7" i="26"/>
  <c r="F7" i="26"/>
  <c r="D7" i="26"/>
  <c r="K6" i="26"/>
  <c r="I6" i="26"/>
  <c r="F6" i="26"/>
  <c r="D6" i="26"/>
  <c r="K5" i="26"/>
  <c r="I5" i="26"/>
  <c r="F5" i="26"/>
  <c r="D5" i="26"/>
  <c r="K4" i="26"/>
  <c r="I4" i="26"/>
  <c r="F4" i="26"/>
  <c r="D4" i="26"/>
  <c r="K3" i="26"/>
  <c r="I3" i="26"/>
  <c r="F3" i="26"/>
  <c r="D3" i="26"/>
  <c r="K2" i="26"/>
  <c r="I2" i="26"/>
  <c r="F2" i="26"/>
  <c r="D2" i="26"/>
  <c r="K7" i="25"/>
  <c r="I7" i="25"/>
  <c r="F7" i="25"/>
  <c r="D7" i="25"/>
  <c r="K6" i="25"/>
  <c r="I6" i="25"/>
  <c r="F6" i="25"/>
  <c r="D6" i="25"/>
  <c r="K5" i="25"/>
  <c r="I5" i="25"/>
  <c r="F5" i="25"/>
  <c r="D5" i="25"/>
  <c r="K4" i="25"/>
  <c r="I4" i="25"/>
  <c r="F4" i="25"/>
  <c r="D4" i="25"/>
  <c r="K3" i="25"/>
  <c r="I3" i="25"/>
  <c r="F3" i="25"/>
  <c r="D3" i="25"/>
  <c r="K2" i="25"/>
  <c r="I2" i="25"/>
  <c r="F2" i="25"/>
  <c r="D2" i="25"/>
  <c r="L15" i="21"/>
  <c r="N15" i="21" s="1"/>
  <c r="P15" i="21" s="1"/>
  <c r="R15" i="21" s="1"/>
  <c r="J15" i="21"/>
  <c r="H15" i="21" s="1"/>
  <c r="F15" i="21" s="1"/>
  <c r="E15" i="21"/>
  <c r="D15" i="21"/>
  <c r="C15" i="21"/>
  <c r="B15" i="21"/>
  <c r="A15" i="21"/>
  <c r="L19" i="21"/>
  <c r="N19" i="21" s="1"/>
  <c r="P19" i="21" s="1"/>
  <c r="R19" i="21" s="1"/>
  <c r="L18" i="21"/>
  <c r="J18" i="21" s="1"/>
  <c r="H18" i="21" s="1"/>
  <c r="F18" i="21" s="1"/>
  <c r="O7" i="6"/>
  <c r="M7" i="6"/>
  <c r="J7" i="6"/>
  <c r="H7" i="6"/>
  <c r="O6" i="6"/>
  <c r="M6" i="6"/>
  <c r="J6" i="6"/>
  <c r="H6" i="6"/>
  <c r="O5" i="6"/>
  <c r="M5" i="6"/>
  <c r="J5" i="6"/>
  <c r="H5" i="6"/>
  <c r="O4" i="6"/>
  <c r="M4" i="6"/>
  <c r="J4" i="6"/>
  <c r="H4" i="6"/>
  <c r="O3" i="6"/>
  <c r="M3" i="6"/>
  <c r="J3" i="6"/>
  <c r="H3" i="6"/>
  <c r="O2" i="6"/>
  <c r="M2" i="6"/>
  <c r="J2" i="6"/>
  <c r="H2" i="6"/>
  <c r="O7" i="5"/>
  <c r="M7" i="5"/>
  <c r="J7" i="5"/>
  <c r="H7" i="5"/>
  <c r="O6" i="5"/>
  <c r="M6" i="5"/>
  <c r="J6" i="5"/>
  <c r="H6" i="5"/>
  <c r="O5" i="5"/>
  <c r="M5" i="5"/>
  <c r="J5" i="5"/>
  <c r="H5" i="5"/>
  <c r="O4" i="5"/>
  <c r="M4" i="5"/>
  <c r="J4" i="5"/>
  <c r="H4" i="5"/>
  <c r="O3" i="5"/>
  <c r="M3" i="5"/>
  <c r="J3" i="5"/>
  <c r="H3" i="5"/>
  <c r="O2" i="5"/>
  <c r="M2" i="5"/>
  <c r="J2" i="5"/>
  <c r="H2" i="5"/>
  <c r="O7" i="4"/>
  <c r="M7" i="4"/>
  <c r="J7" i="4"/>
  <c r="H7" i="4"/>
  <c r="O6" i="4"/>
  <c r="M6" i="4"/>
  <c r="J6" i="4"/>
  <c r="H6" i="4"/>
  <c r="O5" i="4"/>
  <c r="M5" i="4"/>
  <c r="J5" i="4"/>
  <c r="H5" i="4"/>
  <c r="O4" i="4"/>
  <c r="M4" i="4"/>
  <c r="J4" i="4"/>
  <c r="H4" i="4"/>
  <c r="O3" i="4"/>
  <c r="M3" i="4"/>
  <c r="J3" i="4"/>
  <c r="H3" i="4"/>
  <c r="O2" i="4"/>
  <c r="M2" i="4"/>
  <c r="J2" i="4"/>
  <c r="H2" i="4"/>
  <c r="N18" i="21" l="1"/>
  <c r="P18" i="21" s="1"/>
  <c r="R18" i="21" s="1"/>
  <c r="J19" i="21"/>
  <c r="H19" i="21" s="1"/>
  <c r="F19" i="21" s="1"/>
  <c r="L14" i="21" l="1"/>
  <c r="L16" i="21"/>
  <c r="L17" i="21"/>
  <c r="L20" i="21"/>
  <c r="J20" i="21" s="1"/>
  <c r="L21" i="21"/>
  <c r="J21" i="21" s="1"/>
  <c r="L22" i="21"/>
  <c r="J22" i="21" s="1"/>
  <c r="L23" i="21"/>
  <c r="J23" i="21" s="1"/>
  <c r="L24" i="21"/>
  <c r="J24" i="21" s="1"/>
  <c r="L25" i="21"/>
  <c r="J25" i="21" s="1"/>
  <c r="L26" i="21"/>
  <c r="J26" i="21" s="1"/>
  <c r="L27" i="21"/>
  <c r="J27" i="21" s="1"/>
  <c r="L28" i="21"/>
  <c r="L29" i="21"/>
  <c r="J29" i="21" s="1"/>
  <c r="L30" i="21"/>
  <c r="J30" i="21" s="1"/>
  <c r="L31" i="21"/>
  <c r="J31" i="21" s="1"/>
  <c r="L32" i="21"/>
  <c r="J32" i="21" s="1"/>
  <c r="L33" i="21"/>
  <c r="J33" i="21" s="1"/>
  <c r="L34" i="21"/>
  <c r="J34" i="21" s="1"/>
  <c r="L13" i="21"/>
  <c r="K7" i="7"/>
  <c r="I7" i="7"/>
  <c r="F7" i="7"/>
  <c r="D7" i="7"/>
  <c r="K6" i="7"/>
  <c r="I6" i="7"/>
  <c r="F6" i="7"/>
  <c r="D6" i="7"/>
  <c r="K5" i="7"/>
  <c r="I5" i="7"/>
  <c r="F5" i="7"/>
  <c r="D5" i="7"/>
  <c r="K4" i="7"/>
  <c r="I4" i="7"/>
  <c r="F4" i="7"/>
  <c r="D4" i="7"/>
  <c r="K3" i="7"/>
  <c r="I3" i="7"/>
  <c r="F3" i="7"/>
  <c r="D3" i="7"/>
  <c r="K2" i="7"/>
  <c r="I2" i="7"/>
  <c r="F2" i="7"/>
  <c r="D2" i="7"/>
  <c r="L7" i="21"/>
  <c r="I7" i="21"/>
  <c r="G7" i="21"/>
  <c r="L6" i="21"/>
  <c r="I6" i="21"/>
  <c r="G6" i="21"/>
  <c r="L5" i="21"/>
  <c r="I5" i="21"/>
  <c r="G5" i="21"/>
  <c r="L4" i="21"/>
  <c r="I4" i="21"/>
  <c r="G4" i="21"/>
  <c r="L3" i="21"/>
  <c r="I3" i="21"/>
  <c r="G3" i="21"/>
  <c r="L2" i="21"/>
  <c r="I2" i="21"/>
  <c r="G2" i="21"/>
  <c r="N2" i="20"/>
  <c r="L7" i="20"/>
  <c r="L6" i="20"/>
  <c r="L5" i="20"/>
  <c r="L4" i="20"/>
  <c r="L3" i="20"/>
  <c r="L2" i="20"/>
  <c r="I7" i="20"/>
  <c r="I6" i="20"/>
  <c r="I5" i="20"/>
  <c r="I4" i="20"/>
  <c r="I3" i="20"/>
  <c r="I2" i="20"/>
  <c r="G7" i="20"/>
  <c r="G6" i="20"/>
  <c r="G5" i="20"/>
  <c r="G4" i="20"/>
  <c r="G3" i="20"/>
  <c r="G2" i="20"/>
  <c r="I7" i="24"/>
  <c r="I6" i="24"/>
  <c r="I4" i="24"/>
  <c r="I5" i="24"/>
  <c r="I3" i="24"/>
  <c r="I2" i="24"/>
  <c r="D7" i="24"/>
  <c r="D6" i="24"/>
  <c r="D5" i="24"/>
  <c r="D4" i="24"/>
  <c r="D3" i="24"/>
  <c r="D2" i="24"/>
  <c r="K7" i="24"/>
  <c r="K6" i="24"/>
  <c r="K5" i="24"/>
  <c r="K4" i="24"/>
  <c r="K3" i="24"/>
  <c r="K2" i="24"/>
  <c r="F7" i="24"/>
  <c r="F6" i="24"/>
  <c r="F5" i="24"/>
  <c r="F4" i="24"/>
  <c r="F3" i="24"/>
  <c r="F2" i="24"/>
  <c r="N7" i="21"/>
  <c r="N6" i="21"/>
  <c r="N5" i="21"/>
  <c r="N4" i="21"/>
  <c r="N3" i="21"/>
  <c r="N2" i="21"/>
  <c r="N7" i="20"/>
  <c r="N6" i="20"/>
  <c r="N5" i="20"/>
  <c r="N4" i="20"/>
  <c r="N3" i="20"/>
  <c r="E14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13" i="21"/>
  <c r="N25" i="21" l="1"/>
  <c r="P25" i="21" s="1"/>
  <c r="R25" i="21" s="1"/>
  <c r="J28" i="21"/>
  <c r="H28" i="21" s="1"/>
  <c r="F28" i="21" s="1"/>
  <c r="N17" i="21"/>
  <c r="P17" i="21" s="1"/>
  <c r="R17" i="21" s="1"/>
  <c r="J17" i="21"/>
  <c r="H17" i="21" s="1"/>
  <c r="F17" i="21" s="1"/>
  <c r="H22" i="21"/>
  <c r="F22" i="21" s="1"/>
  <c r="N22" i="21"/>
  <c r="P22" i="21" s="1"/>
  <c r="R22" i="21" s="1"/>
  <c r="H25" i="21"/>
  <c r="F25" i="21" s="1"/>
  <c r="J13" i="21" l="1"/>
  <c r="H13" i="21" s="1"/>
  <c r="F13" i="21" s="1"/>
  <c r="J16" i="21"/>
  <c r="H16" i="21" s="1"/>
  <c r="H20" i="21"/>
  <c r="H21" i="21"/>
  <c r="F21" i="21" s="1"/>
  <c r="N26" i="21"/>
  <c r="P26" i="21" s="1"/>
  <c r="R26" i="21" s="1"/>
  <c r="H27" i="21"/>
  <c r="F27" i="21" s="1"/>
  <c r="N28" i="21"/>
  <c r="P28" i="21" s="1"/>
  <c r="R28" i="21" s="1"/>
  <c r="H29" i="21"/>
  <c r="N30" i="21"/>
  <c r="P30" i="21" s="1"/>
  <c r="R30" i="21" s="1"/>
  <c r="H31" i="21"/>
  <c r="F31" i="21" s="1"/>
  <c r="N32" i="21"/>
  <c r="P32" i="21" s="1"/>
  <c r="R32" i="21" s="1"/>
  <c r="H33" i="21"/>
  <c r="F33" i="21" s="1"/>
  <c r="N34" i="21"/>
  <c r="P34" i="21" s="1"/>
  <c r="R34" i="21" s="1"/>
  <c r="E35" i="21"/>
  <c r="D35" i="21"/>
  <c r="C35" i="21"/>
  <c r="B35" i="21"/>
  <c r="A35" i="21"/>
  <c r="D34" i="21"/>
  <c r="C34" i="21"/>
  <c r="B34" i="21"/>
  <c r="A34" i="21"/>
  <c r="D33" i="21"/>
  <c r="C33" i="21"/>
  <c r="B33" i="21"/>
  <c r="A33" i="21"/>
  <c r="D32" i="21"/>
  <c r="C32" i="21"/>
  <c r="B32" i="21"/>
  <c r="A32" i="21"/>
  <c r="D31" i="21"/>
  <c r="C31" i="21"/>
  <c r="B31" i="21"/>
  <c r="A31" i="21"/>
  <c r="D30" i="21"/>
  <c r="C30" i="21"/>
  <c r="B30" i="21"/>
  <c r="A30" i="21"/>
  <c r="D29" i="21"/>
  <c r="C29" i="21"/>
  <c r="B29" i="21"/>
  <c r="A29" i="21"/>
  <c r="D28" i="21"/>
  <c r="C28" i="21"/>
  <c r="B28" i="21"/>
  <c r="A28" i="21"/>
  <c r="D27" i="21"/>
  <c r="C27" i="21"/>
  <c r="B27" i="21"/>
  <c r="A27" i="21"/>
  <c r="D26" i="21"/>
  <c r="C26" i="21"/>
  <c r="B26" i="21"/>
  <c r="A26" i="21"/>
  <c r="D25" i="21"/>
  <c r="C25" i="21"/>
  <c r="B25" i="21"/>
  <c r="A25" i="21"/>
  <c r="D24" i="21"/>
  <c r="C24" i="21"/>
  <c r="B24" i="21"/>
  <c r="A24" i="21"/>
  <c r="D23" i="21"/>
  <c r="C23" i="21"/>
  <c r="B23" i="21"/>
  <c r="A23" i="21"/>
  <c r="D22" i="21"/>
  <c r="C22" i="21"/>
  <c r="B22" i="21"/>
  <c r="A22" i="21"/>
  <c r="D21" i="21"/>
  <c r="C21" i="21"/>
  <c r="B21" i="21"/>
  <c r="A21" i="21"/>
  <c r="D20" i="21"/>
  <c r="C20" i="21"/>
  <c r="B20" i="21"/>
  <c r="A20" i="21"/>
  <c r="D19" i="21"/>
  <c r="C19" i="21"/>
  <c r="B19" i="21"/>
  <c r="A19" i="21"/>
  <c r="D18" i="21"/>
  <c r="C18" i="21"/>
  <c r="B18" i="21"/>
  <c r="A18" i="21"/>
  <c r="D17" i="21"/>
  <c r="C17" i="21"/>
  <c r="B17" i="21"/>
  <c r="A17" i="21"/>
  <c r="D16" i="21"/>
  <c r="C16" i="21"/>
  <c r="B16" i="21"/>
  <c r="A16" i="21"/>
  <c r="D14" i="21"/>
  <c r="C14" i="21"/>
  <c r="B14" i="21"/>
  <c r="A14" i="21"/>
  <c r="D13" i="21"/>
  <c r="C13" i="21"/>
  <c r="B13" i="21"/>
  <c r="A13" i="21"/>
  <c r="N24" i="21" l="1"/>
  <c r="P24" i="21" s="1"/>
  <c r="R24" i="21" s="1"/>
  <c r="H24" i="21"/>
  <c r="F24" i="21" s="1"/>
  <c r="H23" i="21"/>
  <c r="F23" i="21" s="1"/>
  <c r="N23" i="21"/>
  <c r="P23" i="21" s="1"/>
  <c r="R23" i="21" s="1"/>
  <c r="J14" i="21"/>
  <c r="H14" i="21" s="1"/>
  <c r="F14" i="21" s="1"/>
  <c r="N14" i="21"/>
  <c r="P14" i="21" s="1"/>
  <c r="R14" i="21" s="1"/>
  <c r="N33" i="21"/>
  <c r="P33" i="21" s="1"/>
  <c r="R33" i="21" s="1"/>
  <c r="N29" i="21"/>
  <c r="P29" i="21" s="1"/>
  <c r="R29" i="21" s="1"/>
  <c r="N20" i="21"/>
  <c r="P20" i="21" s="1"/>
  <c r="R20" i="21" s="1"/>
  <c r="N16" i="21"/>
  <c r="P16" i="21" s="1"/>
  <c r="R16" i="21" s="1"/>
  <c r="H32" i="21"/>
  <c r="F32" i="21" s="1"/>
  <c r="H34" i="21"/>
  <c r="F34" i="21" s="1"/>
  <c r="N31" i="21"/>
  <c r="P31" i="21" s="1"/>
  <c r="R31" i="21" s="1"/>
  <c r="H30" i="21"/>
  <c r="F30" i="21" s="1"/>
  <c r="N27" i="21"/>
  <c r="P27" i="21" s="1"/>
  <c r="R27" i="21" s="1"/>
  <c r="H26" i="21"/>
  <c r="F26" i="21" s="1"/>
  <c r="N21" i="21"/>
  <c r="P21" i="21" s="1"/>
  <c r="R21" i="21" s="1"/>
  <c r="N13" i="21"/>
  <c r="P13" i="21" s="1"/>
  <c r="R13" i="21" s="1"/>
  <c r="F29" i="21"/>
  <c r="F16" i="21"/>
  <c r="F20" i="21"/>
</calcChain>
</file>

<file path=xl/sharedStrings.xml><?xml version="1.0" encoding="utf-8"?>
<sst xmlns="http://schemas.openxmlformats.org/spreadsheetml/2006/main" count="214" uniqueCount="148">
  <si>
    <t>Sample size</t>
  </si>
  <si>
    <t>Date created</t>
  </si>
  <si>
    <t>Reference style</t>
  </si>
  <si>
    <t>STATUS</t>
  </si>
  <si>
    <t>BILL OF MATERIALS</t>
  </si>
  <si>
    <t>FABRIC</t>
  </si>
  <si>
    <t>CODE / DESCRIPTION / CONTENT / WEIGHT</t>
  </si>
  <si>
    <t>SUPPLIER</t>
  </si>
  <si>
    <t>PLACEMENT</t>
  </si>
  <si>
    <t>SELF 主料</t>
  </si>
  <si>
    <t>TRIM</t>
  </si>
  <si>
    <t>CODE / DESCRIPTION</t>
  </si>
  <si>
    <t>LABELING</t>
  </si>
  <si>
    <t>MAIN LABEL</t>
  </si>
  <si>
    <t>REVISION NOTES</t>
  </si>
  <si>
    <t>COLORWAY 1</t>
  </si>
  <si>
    <t>COLORWAY 2</t>
  </si>
  <si>
    <t>COLORWAY 3</t>
  </si>
  <si>
    <t>COLORWAY 4</t>
  </si>
  <si>
    <t>COLORWAY 5</t>
  </si>
  <si>
    <t>DESIGN DETAILS</t>
  </si>
  <si>
    <t>Sketch</t>
  </si>
  <si>
    <t>Factory</t>
  </si>
  <si>
    <t>POM</t>
  </si>
  <si>
    <t>Measurement description</t>
  </si>
  <si>
    <t>POM / CHINESE</t>
  </si>
  <si>
    <t>tol + / -</t>
  </si>
  <si>
    <t>XXS</t>
  </si>
  <si>
    <t>XS</t>
  </si>
  <si>
    <t>S</t>
  </si>
  <si>
    <t>M</t>
  </si>
  <si>
    <t>L</t>
  </si>
  <si>
    <t>XL</t>
  </si>
  <si>
    <t>SPEC</t>
  </si>
  <si>
    <t>Proto request</t>
  </si>
  <si>
    <t>Proto msmt factory</t>
  </si>
  <si>
    <t>Proto msmt difference</t>
  </si>
  <si>
    <t>1st sample request</t>
  </si>
  <si>
    <t>1st msmt factory</t>
  </si>
  <si>
    <t>1st msmt difference</t>
  </si>
  <si>
    <t>2nd msmt request</t>
  </si>
  <si>
    <t>2nd msmt factory</t>
  </si>
  <si>
    <t>2nd msmt difference</t>
  </si>
  <si>
    <t>TOP measures</t>
  </si>
  <si>
    <t>/</t>
  </si>
  <si>
    <t>FINAL     SPEC</t>
  </si>
  <si>
    <t>KNITS</t>
  </si>
  <si>
    <t>from HPS</t>
  </si>
  <si>
    <t>前身长从肩高点到边</t>
  </si>
  <si>
    <t>CHEST CIRCUMFERENCE</t>
  </si>
  <si>
    <t>at 1" below AH</t>
  </si>
  <si>
    <t>胸围-1"距夹</t>
  </si>
  <si>
    <t>下摆</t>
  </si>
  <si>
    <t>SWEEP HEM HEIGHT</t>
  </si>
  <si>
    <t>肩宽</t>
  </si>
  <si>
    <t>FORWARD SHOULDER SEAM</t>
  </si>
  <si>
    <t>肩缝朝前</t>
  </si>
  <si>
    <t>SHOULDER SLOPE</t>
  </si>
  <si>
    <t>肩斜</t>
  </si>
  <si>
    <r>
      <t xml:space="preserve">SLEEVE LENGTH </t>
    </r>
    <r>
      <rPr>
        <sz val="12"/>
        <color rgb="FFFF0000"/>
        <rFont val="Calibri"/>
        <family val="2"/>
        <scheme val="minor"/>
      </rPr>
      <t>- SHORT SLEEVES</t>
    </r>
  </si>
  <si>
    <t>from CB</t>
  </si>
  <si>
    <t>袖长</t>
  </si>
  <si>
    <t>straight</t>
  </si>
  <si>
    <t>夹直-从袖肩点到袖笼底直量</t>
    <phoneticPr fontId="2" type="noConversion"/>
  </si>
  <si>
    <t>MUSCLE CIRCUMFERENCE</t>
  </si>
  <si>
    <t>臂围-1"距夹</t>
  </si>
  <si>
    <r>
      <rPr>
        <sz val="12"/>
        <rFont val="Calibri"/>
        <family val="2"/>
        <scheme val="minor"/>
      </rPr>
      <t>CUFF CIRCUMFERENCE</t>
    </r>
    <r>
      <rPr>
        <sz val="12"/>
        <color rgb="FFFF0000"/>
        <rFont val="Calibri"/>
        <family val="2"/>
        <scheme val="minor"/>
      </rPr>
      <t xml:space="preserve"> - SHORT SLEEVES</t>
    </r>
  </si>
  <si>
    <t>at edge</t>
  </si>
  <si>
    <t>袖口围</t>
  </si>
  <si>
    <t>袖克夫高</t>
  </si>
  <si>
    <t>NECK WIDTH</t>
  </si>
  <si>
    <t>seam to seam</t>
  </si>
  <si>
    <t>领宽</t>
  </si>
  <si>
    <t>FRONT NECK DROP</t>
  </si>
  <si>
    <t>HPS to seam</t>
  </si>
  <si>
    <t>前领深-肩高点到</t>
    <phoneticPr fontId="2" type="noConversion"/>
  </si>
  <si>
    <t>BACK NECK DROP</t>
  </si>
  <si>
    <t>后领深-肩高点到</t>
  </si>
  <si>
    <t>NECK TRIM HEIGHT</t>
  </si>
  <si>
    <t>领捆边高</t>
  </si>
  <si>
    <t>BACK NECK TAPE</t>
  </si>
  <si>
    <t>后领捆</t>
    <phoneticPr fontId="2" type="noConversion"/>
  </si>
  <si>
    <t>ALPHA GRADING</t>
  </si>
  <si>
    <t>XXL</t>
  </si>
  <si>
    <t>PROTO COMMENTS</t>
  </si>
  <si>
    <r>
      <t xml:space="preserve">1. Please bring all out of tolerance spec back to spec, and update all updated specs in </t>
    </r>
    <r>
      <rPr>
        <b/>
        <sz val="12"/>
        <color rgb="FFFF0000"/>
        <rFont val="Calibri (Body)"/>
      </rPr>
      <t>RED</t>
    </r>
  </si>
  <si>
    <t>PP FIT COMMENTS</t>
  </si>
  <si>
    <t>SMS FIT COMMENTS</t>
  </si>
  <si>
    <t>COVER PAGE</t>
  </si>
  <si>
    <t>from CF</t>
  </si>
  <si>
    <t>BODY LENGTH</t>
  </si>
  <si>
    <t>CUFF HEM HEIGHT</t>
  </si>
  <si>
    <t>FRONT GRAPHIC PLACEMENT</t>
  </si>
  <si>
    <t>below neck seam</t>
  </si>
  <si>
    <t>前车花/印花位置-领骨下</t>
    <phoneticPr fontId="2" type="noConversion"/>
  </si>
  <si>
    <t>below HPS</t>
  </si>
  <si>
    <t>FRONT GRAPHIC PLACEMENT</t>
    <phoneticPr fontId="2" type="noConversion"/>
  </si>
  <si>
    <t>前车花/印花位置-前中</t>
    <phoneticPr fontId="2" type="noConversion"/>
  </si>
  <si>
    <t xml:space="preserve">ARMHOLE HEIGHT </t>
  </si>
  <si>
    <t>IMAGE</t>
  </si>
  <si>
    <t>THREAD</t>
  </si>
  <si>
    <t>CODE / DESCRIPTION / SIZE / QUANTITY</t>
  </si>
  <si>
    <t>notes</t>
  </si>
  <si>
    <t>STITCHING</t>
  </si>
  <si>
    <t>ALLOVER</t>
  </si>
  <si>
    <t>VENDOR SOURCE</t>
  </si>
  <si>
    <t>SIZE LABEL</t>
  </si>
  <si>
    <t>CARE LABEL</t>
  </si>
  <si>
    <t>GRAPHIC / ARTWORK</t>
  </si>
  <si>
    <t>Date revised</t>
  </si>
  <si>
    <t xml:space="preserve">Size range </t>
  </si>
  <si>
    <t>Sample due date</t>
  </si>
  <si>
    <r>
      <t>ACROSS SHOULDER</t>
    </r>
    <r>
      <rPr>
        <sz val="12"/>
        <color rgb="FFFF0000"/>
        <rFont val="Calibri"/>
        <family val="2"/>
        <scheme val="minor"/>
      </rPr>
      <t xml:space="preserve"> - SET-IN</t>
    </r>
  </si>
  <si>
    <r>
      <t xml:space="preserve">ACROSS FRONT </t>
    </r>
    <r>
      <rPr>
        <sz val="12"/>
        <color rgb="FFFF0000"/>
        <rFont val="Calibri"/>
        <family val="2"/>
        <scheme val="minor"/>
      </rPr>
      <t>- SET-IN</t>
    </r>
  </si>
  <si>
    <r>
      <t xml:space="preserve">ACROSS BACK </t>
    </r>
    <r>
      <rPr>
        <sz val="12"/>
        <color rgb="FFFF0000"/>
        <rFont val="Calibri"/>
        <family val="2"/>
        <scheme val="minor"/>
      </rPr>
      <t>- SET-IN</t>
    </r>
  </si>
  <si>
    <t>at 6" below HPS</t>
  </si>
  <si>
    <t>前宽-6"距夹</t>
  </si>
  <si>
    <t>后宽-6"距夹</t>
  </si>
  <si>
    <t xml:space="preserve">Style </t>
  </si>
  <si>
    <t>Description</t>
  </si>
  <si>
    <t>MSCHF</t>
  </si>
  <si>
    <t>CONCEPT</t>
  </si>
  <si>
    <t>XS - XL</t>
  </si>
  <si>
    <t>WHITE</t>
  </si>
  <si>
    <t>RIB TRIM</t>
  </si>
  <si>
    <t>STANDARD THREAD</t>
  </si>
  <si>
    <t>DTM GROUND</t>
  </si>
  <si>
    <t>TBD - IN DEVELOPMENT</t>
  </si>
  <si>
    <t>"AG" Ref SMPL</t>
  </si>
  <si>
    <t>SWEEP  CIRCUMFERENCE</t>
  </si>
  <si>
    <t>下摆脚边高</t>
  </si>
  <si>
    <t>GAIP DROP TEE</t>
  </si>
  <si>
    <t>BIG TECH RUNNER</t>
  </si>
  <si>
    <t>SUBMIT PROTO</t>
  </si>
  <si>
    <t>REF HEELSLIDE BLOCK</t>
  </si>
  <si>
    <t>JERSEY 100% COTTON 230 GSM</t>
  </si>
  <si>
    <t>BODY</t>
  </si>
  <si>
    <t>COMBO</t>
  </si>
  <si>
    <t>TRANSLUCENT VINYL / TPU (SOURCE AS PER IMAGE)</t>
  </si>
  <si>
    <t>SHOULDER</t>
  </si>
  <si>
    <t>1X1 RIB (WEIGHT COMPARABLE TO SELF)</t>
  </si>
  <si>
    <t>OPTION 1 - BODY</t>
  </si>
  <si>
    <t>OPTION 2 - BODY</t>
  </si>
  <si>
    <t>LIGHT WEIGHT NYLON RIP STOP</t>
  </si>
  <si>
    <t>3/30/24 - UPDATED COLOR CALLOUT</t>
  </si>
  <si>
    <t>SEE-THRU / TRANSLUCENT ORANGE WATER DROP</t>
  </si>
  <si>
    <t>OPAQUE WHITE / TRANSLUCENT BLUE WATER DROP</t>
  </si>
  <si>
    <t>5/14/24 - REMOVED OPTION 1, ADJUSTED SPECS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</si>
</sst>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;@"/>
    <numFmt numFmtId="165" formatCode="#\ ??/16"/>
  </numFmts>
  <fonts count="22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 tint="-0.499984740745262"/>
      <name val="Calibri (Body)"/>
    </font>
    <font>
      <i/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color rgb="FFFF0000"/>
      <name val="Calibri (Body)"/>
    </font>
    <font>
      <b/>
      <sz val="14"/>
      <color theme="0" tint="-0.499984740745262"/>
      <name val="Calibri (Body)"/>
    </font>
    <font>
      <b/>
      <sz val="12"/>
      <color rgb="FFFF0000"/>
      <name val="Calibri (Body)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2"/>
      <color theme="0" tint="-0.14999847407452621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4"/>
      <color rgb="FF0070C0"/>
      <name val="Calibri"/>
      <family val="2"/>
      <scheme val="minor"/>
    </font>
    <font>
      <sz val="12"/>
      <color rgb="FF0070C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D7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09">
    <xf numFmtId="0" fontId="0" fillId="0" borderId="0" xfId="0"/>
    <xf numFmtId="0" fontId="0" fillId="0" borderId="1" xfId="0" applyBorder="1"/>
    <xf numFmtId="0" fontId="4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5" fillId="0" borderId="6" xfId="0" applyFont="1" applyBorder="1"/>
    <xf numFmtId="0" fontId="5" fillId="0" borderId="6" xfId="0" quotePrefix="1" applyFont="1" applyBorder="1"/>
    <xf numFmtId="164" fontId="1" fillId="0" borderId="0" xfId="0" applyNumberFormat="1" applyFont="1"/>
    <xf numFmtId="0" fontId="7" fillId="0" borderId="0" xfId="0" applyFont="1"/>
    <xf numFmtId="12" fontId="0" fillId="0" borderId="1" xfId="0" applyNumberFormat="1" applyBorder="1" applyAlignment="1">
      <alignment horizontal="center"/>
    </xf>
    <xf numFmtId="12" fontId="0" fillId="2" borderId="1" xfId="0" applyNumberFormat="1" applyFill="1" applyBorder="1" applyAlignment="1">
      <alignment horizontal="center"/>
    </xf>
    <xf numFmtId="0" fontId="0" fillId="0" borderId="2" xfId="0" applyBorder="1"/>
    <xf numFmtId="0" fontId="13" fillId="0" borderId="1" xfId="0" applyFont="1" applyBorder="1"/>
    <xf numFmtId="0" fontId="0" fillId="5" borderId="2" xfId="0" applyFill="1" applyBorder="1"/>
    <xf numFmtId="0" fontId="0" fillId="5" borderId="1" xfId="0" applyFill="1" applyBorder="1"/>
    <xf numFmtId="164" fontId="1" fillId="0" borderId="35" xfId="0" applyNumberFormat="1" applyFont="1" applyBorder="1"/>
    <xf numFmtId="164" fontId="1" fillId="0" borderId="33" xfId="0" applyNumberFormat="1" applyFont="1" applyBorder="1"/>
    <xf numFmtId="164" fontId="1" fillId="0" borderId="36" xfId="0" applyNumberFormat="1" applyFont="1" applyBorder="1"/>
    <xf numFmtId="164" fontId="1" fillId="0" borderId="37" xfId="0" applyNumberFormat="1" applyFont="1" applyBorder="1"/>
    <xf numFmtId="164" fontId="1" fillId="0" borderId="34" xfId="0" applyNumberFormat="1" applyFont="1" applyBorder="1"/>
    <xf numFmtId="164" fontId="1" fillId="0" borderId="38" xfId="0" applyNumberFormat="1" applyFont="1" applyBorder="1"/>
    <xf numFmtId="164" fontId="1" fillId="0" borderId="39" xfId="0" applyNumberFormat="1" applyFont="1" applyBorder="1"/>
    <xf numFmtId="164" fontId="1" fillId="0" borderId="40" xfId="0" applyNumberFormat="1" applyFont="1" applyBorder="1"/>
    <xf numFmtId="164" fontId="1" fillId="0" borderId="14" xfId="0" applyNumberFormat="1" applyFont="1" applyBorder="1" applyAlignment="1">
      <alignment horizontal="center"/>
    </xf>
    <xf numFmtId="164" fontId="1" fillId="0" borderId="15" xfId="0" applyNumberFormat="1" applyFont="1" applyBorder="1" applyAlignment="1">
      <alignment horizontal="center"/>
    </xf>
    <xf numFmtId="0" fontId="0" fillId="0" borderId="16" xfId="0" applyBorder="1"/>
    <xf numFmtId="12" fontId="0" fillId="2" borderId="17" xfId="0" applyNumberFormat="1" applyFill="1" applyBorder="1" applyAlignment="1">
      <alignment horizontal="center"/>
    </xf>
    <xf numFmtId="0" fontId="0" fillId="0" borderId="18" xfId="0" applyBorder="1"/>
    <xf numFmtId="0" fontId="0" fillId="0" borderId="19" xfId="0" applyBorder="1"/>
    <xf numFmtId="0" fontId="0" fillId="0" borderId="30" xfId="0" applyBorder="1"/>
    <xf numFmtId="0" fontId="0" fillId="5" borderId="19" xfId="0" applyFill="1" applyBorder="1"/>
    <xf numFmtId="12" fontId="0" fillId="0" borderId="19" xfId="0" applyNumberFormat="1" applyBorder="1" applyAlignment="1">
      <alignment horizontal="center"/>
    </xf>
    <xf numFmtId="12" fontId="0" fillId="2" borderId="20" xfId="0" applyNumberFormat="1" applyFill="1" applyBorder="1" applyAlignment="1">
      <alignment horizontal="center"/>
    </xf>
    <xf numFmtId="12" fontId="0" fillId="2" borderId="19" xfId="0" applyNumberFormat="1" applyFill="1" applyBorder="1" applyAlignment="1">
      <alignment horizontal="center"/>
    </xf>
    <xf numFmtId="0" fontId="1" fillId="0" borderId="35" xfId="0" applyFont="1" applyBorder="1" applyAlignment="1">
      <alignment vertical="center"/>
    </xf>
    <xf numFmtId="0" fontId="1" fillId="0" borderId="33" xfId="0" applyFont="1" applyBorder="1" applyAlignment="1">
      <alignment vertical="center"/>
    </xf>
    <xf numFmtId="0" fontId="1" fillId="0" borderId="36" xfId="0" applyFont="1" applyBorder="1" applyAlignment="1">
      <alignment vertical="center"/>
    </xf>
    <xf numFmtId="0" fontId="1" fillId="0" borderId="37" xfId="0" applyFont="1" applyBorder="1" applyAlignment="1">
      <alignment vertical="center"/>
    </xf>
    <xf numFmtId="0" fontId="1" fillId="0" borderId="34" xfId="0" applyFont="1" applyBorder="1" applyAlignment="1">
      <alignment vertical="center"/>
    </xf>
    <xf numFmtId="0" fontId="1" fillId="0" borderId="38" xfId="0" applyFont="1" applyBorder="1" applyAlignment="1">
      <alignment vertical="center"/>
    </xf>
    <xf numFmtId="0" fontId="1" fillId="0" borderId="39" xfId="0" applyFont="1" applyBorder="1" applyAlignment="1">
      <alignment vertical="center"/>
    </xf>
    <xf numFmtId="0" fontId="1" fillId="0" borderId="40" xfId="0" applyFont="1" applyBorder="1" applyAlignment="1">
      <alignment vertical="center"/>
    </xf>
    <xf numFmtId="0" fontId="15" fillId="3" borderId="0" xfId="0" applyFont="1" applyFill="1" applyAlignment="1">
      <alignment horizontal="left"/>
    </xf>
    <xf numFmtId="0" fontId="4" fillId="5" borderId="0" xfId="0" applyFont="1" applyFill="1" applyAlignment="1">
      <alignment horizontal="center" vertical="center"/>
    </xf>
    <xf numFmtId="0" fontId="1" fillId="6" borderId="10" xfId="0" applyFont="1" applyFill="1" applyBorder="1" applyAlignment="1">
      <alignment vertical="center"/>
    </xf>
    <xf numFmtId="0" fontId="1" fillId="6" borderId="11" xfId="0" applyFont="1" applyFill="1" applyBorder="1" applyAlignment="1">
      <alignment horizontal="center" vertical="center"/>
    </xf>
    <xf numFmtId="12" fontId="0" fillId="6" borderId="1" xfId="0" applyNumberFormat="1" applyFill="1" applyBorder="1" applyAlignment="1">
      <alignment horizontal="center"/>
    </xf>
    <xf numFmtId="12" fontId="0" fillId="6" borderId="19" xfId="0" applyNumberFormat="1" applyFill="1" applyBorder="1" applyAlignment="1">
      <alignment horizontal="center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vertical="center"/>
    </xf>
    <xf numFmtId="0" fontId="0" fillId="5" borderId="16" xfId="0" applyFill="1" applyBorder="1"/>
    <xf numFmtId="0" fontId="0" fillId="0" borderId="37" xfId="0" applyBorder="1"/>
    <xf numFmtId="164" fontId="18" fillId="7" borderId="13" xfId="0" applyNumberFormat="1" applyFont="1" applyFill="1" applyBorder="1" applyAlignment="1">
      <alignment horizontal="left"/>
    </xf>
    <xf numFmtId="164" fontId="18" fillId="7" borderId="21" xfId="0" applyNumberFormat="1" applyFont="1" applyFill="1" applyBorder="1"/>
    <xf numFmtId="164" fontId="18" fillId="7" borderId="23" xfId="0" applyNumberFormat="1" applyFont="1" applyFill="1" applyBorder="1"/>
    <xf numFmtId="164" fontId="18" fillId="7" borderId="22" xfId="0" applyNumberFormat="1" applyFont="1" applyFill="1" applyBorder="1"/>
    <xf numFmtId="0" fontId="5" fillId="4" borderId="16" xfId="0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vertical="top" wrapText="1"/>
    </xf>
    <xf numFmtId="164" fontId="4" fillId="0" borderId="1" xfId="0" applyNumberFormat="1" applyFont="1" applyBorder="1" applyAlignment="1">
      <alignment vertical="top" wrapText="1"/>
    </xf>
    <xf numFmtId="164" fontId="18" fillId="7" borderId="46" xfId="0" applyNumberFormat="1" applyFont="1" applyFill="1" applyBorder="1" applyAlignment="1">
      <alignment horizontal="left"/>
    </xf>
    <xf numFmtId="164" fontId="18" fillId="7" borderId="7" xfId="0" applyNumberFormat="1" applyFont="1" applyFill="1" applyBorder="1"/>
    <xf numFmtId="164" fontId="18" fillId="7" borderId="8" xfId="0" applyNumberFormat="1" applyFont="1" applyFill="1" applyBorder="1"/>
    <xf numFmtId="0" fontId="18" fillId="7" borderId="8" xfId="0" applyFont="1" applyFill="1" applyBorder="1"/>
    <xf numFmtId="164" fontId="18" fillId="7" borderId="47" xfId="0" applyNumberFormat="1" applyFont="1" applyFill="1" applyBorder="1"/>
    <xf numFmtId="0" fontId="4" fillId="0" borderId="1" xfId="0" applyFont="1" applyBorder="1" applyAlignment="1">
      <alignment vertical="top" wrapText="1"/>
    </xf>
    <xf numFmtId="164" fontId="18" fillId="7" borderId="8" xfId="0" applyNumberFormat="1" applyFont="1" applyFill="1" applyBorder="1" applyAlignment="1">
      <alignment vertical="top"/>
    </xf>
    <xf numFmtId="164" fontId="18" fillId="7" borderId="47" xfId="0" applyNumberFormat="1" applyFont="1" applyFill="1" applyBorder="1" applyAlignment="1">
      <alignment vertical="top"/>
    </xf>
    <xf numFmtId="0" fontId="5" fillId="4" borderId="18" xfId="0" applyFont="1" applyFill="1" applyBorder="1" applyAlignment="1">
      <alignment horizontal="left" vertical="top" wrapText="1"/>
    </xf>
    <xf numFmtId="0" fontId="4" fillId="5" borderId="19" xfId="0" applyFont="1" applyFill="1" applyBorder="1" applyAlignment="1">
      <alignment vertical="top" wrapText="1"/>
    </xf>
    <xf numFmtId="164" fontId="4" fillId="0" borderId="19" xfId="0" applyNumberFormat="1" applyFont="1" applyBorder="1" applyAlignment="1">
      <alignment vertical="top" wrapText="1"/>
    </xf>
    <xf numFmtId="0" fontId="3" fillId="3" borderId="37" xfId="0" applyFont="1" applyFill="1" applyBorder="1" applyAlignment="1">
      <alignment horizontal="left"/>
    </xf>
    <xf numFmtId="0" fontId="3" fillId="3" borderId="0" xfId="0" applyFont="1" applyFill="1" applyAlignment="1">
      <alignment horizontal="left"/>
    </xf>
    <xf numFmtId="0" fontId="5" fillId="5" borderId="6" xfId="0" applyFont="1" applyFill="1" applyBorder="1"/>
    <xf numFmtId="0" fontId="5" fillId="5" borderId="6" xfId="0" quotePrefix="1" applyFont="1" applyFill="1" applyBorder="1"/>
    <xf numFmtId="165" fontId="0" fillId="6" borderId="1" xfId="0" applyNumberFormat="1" applyFill="1" applyBorder="1" applyAlignment="1">
      <alignment horizontal="center"/>
    </xf>
    <xf numFmtId="12" fontId="0" fillId="8" borderId="1" xfId="0" applyNumberFormat="1" applyFill="1" applyBorder="1" applyAlignment="1">
      <alignment horizontal="center"/>
    </xf>
    <xf numFmtId="12" fontId="0" fillId="8" borderId="19" xfId="0" applyNumberFormat="1" applyFill="1" applyBorder="1" applyAlignment="1">
      <alignment horizontal="center"/>
    </xf>
    <xf numFmtId="12" fontId="17" fillId="8" borderId="19" xfId="0" applyNumberFormat="1" applyFont="1" applyFill="1" applyBorder="1" applyAlignment="1">
      <alignment horizontal="center"/>
    </xf>
    <xf numFmtId="12" fontId="17" fillId="8" borderId="17" xfId="0" applyNumberFormat="1" applyFont="1" applyFill="1" applyBorder="1" applyAlignment="1">
      <alignment horizontal="center"/>
    </xf>
    <xf numFmtId="12" fontId="0" fillId="9" borderId="1" xfId="0" applyNumberFormat="1" applyFill="1" applyBorder="1" applyAlignment="1">
      <alignment horizontal="center"/>
    </xf>
    <xf numFmtId="12" fontId="17" fillId="8" borderId="1" xfId="0" applyNumberFormat="1" applyFont="1" applyFill="1" applyBorder="1" applyAlignment="1">
      <alignment horizontal="center"/>
    </xf>
    <xf numFmtId="0" fontId="1" fillId="3" borderId="24" xfId="0" applyFont="1" applyFill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9" fillId="5" borderId="1" xfId="0" applyFont="1" applyFill="1" applyBorder="1" applyAlignment="1">
      <alignment vertical="top" wrapText="1"/>
    </xf>
    <xf numFmtId="12" fontId="17" fillId="9" borderId="1" xfId="0" applyNumberFormat="1" applyFont="1" applyFill="1" applyBorder="1" applyAlignment="1">
      <alignment horizontal="center"/>
    </xf>
    <xf numFmtId="12" fontId="17" fillId="8" borderId="20" xfId="0" applyNumberFormat="1" applyFont="1" applyFill="1" applyBorder="1"/>
    <xf numFmtId="0" fontId="17" fillId="0" borderId="0" xfId="0" applyFont="1"/>
    <xf numFmtId="0" fontId="20" fillId="2" borderId="1" xfId="0" applyFont="1" applyFill="1" applyBorder="1" applyAlignment="1">
      <alignment vertical="top" wrapText="1"/>
    </xf>
    <xf numFmtId="0" fontId="0" fillId="0" borderId="0" xfId="0" applyAlignment="1">
      <alignment horizontal="center"/>
    </xf>
    <xf numFmtId="0" fontId="4" fillId="5" borderId="0" xfId="0" applyFont="1" applyFill="1" applyAlignment="1">
      <alignment horizontal="center" vertical="center"/>
    </xf>
    <xf numFmtId="0" fontId="5" fillId="3" borderId="13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3" borderId="16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3" borderId="18" xfId="0" applyFont="1" applyFill="1" applyBorder="1" applyAlignment="1">
      <alignment horizontal="center"/>
    </xf>
    <xf numFmtId="0" fontId="5" fillId="3" borderId="19" xfId="0" applyFont="1" applyFill="1" applyBorder="1" applyAlignment="1">
      <alignment horizontal="center"/>
    </xf>
    <xf numFmtId="14" fontId="4" fillId="0" borderId="19" xfId="0" applyNumberFormat="1" applyFont="1" applyBorder="1" applyAlignment="1">
      <alignment horizontal="center"/>
    </xf>
    <xf numFmtId="0" fontId="0" fillId="8" borderId="27" xfId="0" applyFill="1" applyBorder="1" applyAlignment="1">
      <alignment horizontal="left" vertical="top"/>
    </xf>
    <xf numFmtId="0" fontId="0" fillId="8" borderId="3" xfId="0" applyFill="1" applyBorder="1" applyAlignment="1">
      <alignment horizontal="left" vertical="top"/>
    </xf>
    <xf numFmtId="0" fontId="0" fillId="8" borderId="28" xfId="0" applyFill="1" applyBorder="1" applyAlignment="1">
      <alignment horizontal="left" vertical="top"/>
    </xf>
    <xf numFmtId="0" fontId="0" fillId="8" borderId="31" xfId="0" applyFill="1" applyBorder="1" applyAlignment="1">
      <alignment horizontal="left" vertical="top"/>
    </xf>
    <xf numFmtId="0" fontId="21" fillId="2" borderId="26" xfId="0" applyFont="1" applyFill="1" applyBorder="1" applyAlignment="1">
      <alignment horizontal="left" vertical="top"/>
    </xf>
    <xf numFmtId="0" fontId="21" fillId="2" borderId="23" xfId="0" applyFont="1" applyFill="1" applyBorder="1" applyAlignment="1">
      <alignment horizontal="left" vertical="top"/>
    </xf>
    <xf numFmtId="0" fontId="5" fillId="0" borderId="21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4" fillId="2" borderId="30" xfId="0" applyFont="1" applyFill="1" applyBorder="1" applyAlignment="1">
      <alignment horizontal="center"/>
    </xf>
    <xf numFmtId="0" fontId="4" fillId="2" borderId="31" xfId="0" applyFont="1" applyFill="1" applyBorder="1" applyAlignment="1">
      <alignment horizontal="center"/>
    </xf>
    <xf numFmtId="0" fontId="4" fillId="2" borderId="32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3" fillId="3" borderId="0" xfId="0" applyFont="1" applyFill="1" applyAlignment="1">
      <alignment horizontal="center"/>
    </xf>
    <xf numFmtId="14" fontId="4" fillId="0" borderId="1" xfId="0" applyNumberFormat="1" applyFon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26" xfId="0" applyFont="1" applyFill="1" applyBorder="1" applyAlignment="1">
      <alignment horizontal="center"/>
    </xf>
    <xf numFmtId="0" fontId="5" fillId="3" borderId="24" xfId="0" applyFont="1" applyFill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3" borderId="21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5" fillId="3" borderId="27" xfId="0" quotePrefix="1" applyFont="1" applyFill="1" applyBorder="1" applyAlignment="1">
      <alignment horizontal="center"/>
    </xf>
    <xf numFmtId="0" fontId="5" fillId="3" borderId="4" xfId="0" quotePrefix="1" applyFont="1" applyFill="1" applyBorder="1" applyAlignment="1">
      <alignment horizontal="center"/>
    </xf>
    <xf numFmtId="164" fontId="4" fillId="0" borderId="2" xfId="0" applyNumberFormat="1" applyFont="1" applyBorder="1" applyAlignment="1">
      <alignment horizontal="center" vertical="top" wrapText="1"/>
    </xf>
    <xf numFmtId="164" fontId="4" fillId="0" borderId="3" xfId="0" applyNumberFormat="1" applyFont="1" applyBorder="1" applyAlignment="1">
      <alignment horizontal="center" vertical="top" wrapText="1"/>
    </xf>
    <xf numFmtId="164" fontId="4" fillId="0" borderId="25" xfId="0" applyNumberFormat="1" applyFont="1" applyBorder="1" applyAlignment="1">
      <alignment horizontal="center" vertical="top" wrapText="1"/>
    </xf>
    <xf numFmtId="14" fontId="4" fillId="0" borderId="2" xfId="0" applyNumberFormat="1" applyFont="1" applyBorder="1" applyAlignment="1">
      <alignment horizontal="center"/>
    </xf>
    <xf numFmtId="14" fontId="4" fillId="0" borderId="3" xfId="0" applyNumberFormat="1" applyFont="1" applyBorder="1" applyAlignment="1">
      <alignment horizontal="center"/>
    </xf>
    <xf numFmtId="14" fontId="4" fillId="0" borderId="4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5" fillId="3" borderId="28" xfId="0" applyFont="1" applyFill="1" applyBorder="1" applyAlignment="1">
      <alignment horizontal="center"/>
    </xf>
    <xf numFmtId="0" fontId="5" fillId="3" borderId="29" xfId="0" applyFont="1" applyFill="1" applyBorder="1" applyAlignment="1">
      <alignment horizontal="center"/>
    </xf>
    <xf numFmtId="14" fontId="4" fillId="0" borderId="30" xfId="0" applyNumberFormat="1" applyFont="1" applyBorder="1" applyAlignment="1">
      <alignment horizontal="center"/>
    </xf>
    <xf numFmtId="14" fontId="4" fillId="0" borderId="31" xfId="0" applyNumberFormat="1" applyFont="1" applyBorder="1" applyAlignment="1">
      <alignment horizontal="center"/>
    </xf>
    <xf numFmtId="14" fontId="4" fillId="0" borderId="29" xfId="0" applyNumberFormat="1" applyFont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0" fontId="5" fillId="2" borderId="31" xfId="0" applyFont="1" applyFill="1" applyBorder="1" applyAlignment="1">
      <alignment horizontal="center"/>
    </xf>
    <xf numFmtId="0" fontId="5" fillId="2" borderId="32" xfId="0" applyFont="1" applyFill="1" applyBorder="1" applyAlignment="1">
      <alignment horizontal="center"/>
    </xf>
    <xf numFmtId="0" fontId="3" fillId="3" borderId="39" xfId="0" applyFont="1" applyFill="1" applyBorder="1" applyAlignment="1">
      <alignment horizontal="center"/>
    </xf>
    <xf numFmtId="164" fontId="4" fillId="0" borderId="30" xfId="0" applyNumberFormat="1" applyFont="1" applyBorder="1" applyAlignment="1">
      <alignment horizontal="center" vertical="top" wrapText="1"/>
    </xf>
    <xf numFmtId="164" fontId="4" fillId="0" borderId="31" xfId="0" applyNumberFormat="1" applyFont="1" applyBorder="1" applyAlignment="1">
      <alignment horizontal="center" vertical="top" wrapText="1"/>
    </xf>
    <xf numFmtId="164" fontId="4" fillId="0" borderId="32" xfId="0" applyNumberFormat="1" applyFont="1" applyBorder="1" applyAlignment="1">
      <alignment horizontal="center" vertical="top" wrapText="1"/>
    </xf>
    <xf numFmtId="164" fontId="19" fillId="2" borderId="2" xfId="0" applyNumberFormat="1" applyFont="1" applyFill="1" applyBorder="1" applyAlignment="1">
      <alignment horizontal="center" vertical="center" wrapText="1"/>
    </xf>
    <xf numFmtId="164" fontId="19" fillId="2" borderId="3" xfId="0" applyNumberFormat="1" applyFont="1" applyFill="1" applyBorder="1" applyAlignment="1">
      <alignment horizontal="center" vertical="center" wrapText="1"/>
    </xf>
    <xf numFmtId="164" fontId="19" fillId="2" borderId="25" xfId="0" applyNumberFormat="1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/>
    </xf>
    <xf numFmtId="0" fontId="11" fillId="0" borderId="35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4" fillId="2" borderId="19" xfId="0" applyFont="1" applyFill="1" applyBorder="1" applyAlignment="1">
      <alignment horizontal="center"/>
    </xf>
    <xf numFmtId="0" fontId="4" fillId="2" borderId="20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 wrapText="1"/>
    </xf>
    <xf numFmtId="0" fontId="1" fillId="3" borderId="11" xfId="0" applyFont="1" applyFill="1" applyBorder="1" applyAlignment="1">
      <alignment horizontal="center" wrapText="1"/>
    </xf>
    <xf numFmtId="0" fontId="15" fillId="3" borderId="0" xfId="0" applyFont="1" applyFill="1" applyAlignment="1">
      <alignment horizontal="left"/>
    </xf>
    <xf numFmtId="0" fontId="1" fillId="3" borderId="35" xfId="0" applyFont="1" applyFill="1" applyBorder="1" applyAlignment="1">
      <alignment horizontal="center" vertical="center"/>
    </xf>
    <xf numFmtId="0" fontId="1" fillId="3" borderId="41" xfId="0" applyFont="1" applyFill="1" applyBorder="1" applyAlignment="1">
      <alignment horizontal="center" vertical="center"/>
    </xf>
    <xf numFmtId="0" fontId="1" fillId="3" borderId="37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44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42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3" borderId="43" xfId="0" applyFont="1" applyFill="1" applyBorder="1" applyAlignment="1">
      <alignment horizontal="center" vertical="center" wrapText="1"/>
    </xf>
    <xf numFmtId="0" fontId="1" fillId="3" borderId="45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1" fillId="0" borderId="13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6" fillId="3" borderId="43" xfId="0" applyFont="1" applyFill="1" applyBorder="1" applyAlignment="1">
      <alignment horizontal="center" vertical="center" wrapText="1"/>
    </xf>
    <xf numFmtId="0" fontId="16" fillId="3" borderId="45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 wrapText="1"/>
    </xf>
    <xf numFmtId="0" fontId="16" fillId="3" borderId="11" xfId="0" applyFont="1" applyFill="1" applyBorder="1" applyAlignment="1">
      <alignment horizontal="center" vertical="center" wrapText="1"/>
    </xf>
    <xf numFmtId="12" fontId="13" fillId="2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Medium7"/>
  <colors>
    <mruColors>
      <color rgb="FFFFFD78"/>
      <color rgb="FFFFCCFF"/>
      <color rgb="FFCCFFFF"/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12.png"/><Relationship Id="rId5" Type="http://schemas.openxmlformats.org/officeDocument/2006/relationships/image" Target="../media/image110.png"/><Relationship Id="rId4" Type="http://schemas.openxmlformats.org/officeDocument/2006/relationships/customXml" Target="../ink/ink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241498</xdr:colOff>
      <xdr:row>1</xdr:row>
      <xdr:rowOff>130567</xdr:rowOff>
    </xdr:from>
    <xdr:to>
      <xdr:col>2</xdr:col>
      <xdr:colOff>1701167</xdr:colOff>
      <xdr:row>6</xdr:row>
      <xdr:rowOff>132434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F7B064-9071-49E0-A989-0B47AA53A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498" y="335721"/>
          <a:ext cx="5511751" cy="1174175"/>
        </a:xfrm>
        <a:prstGeom prst="rect">
          <a:avLst/>
        </a:prstGeom>
      </xdr:spPr>
    </xdr:pic>
    <xdr:clientData/>
  </xdr:twoCellAnchor>
  <xdr:twoCellAnchor editAs="oneCell">
    <xdr:from>
      <xdr:col>3</xdr:col>
      <xdr:colOff>852108</xdr:colOff>
      <xdr:row>18</xdr:row>
      <xdr:rowOff>209208</xdr:rowOff>
    </xdr:from>
    <xdr:to>
      <xdr:col>9</xdr:col>
      <xdr:colOff>730584</xdr:colOff>
      <xdr:row>36</xdr:row>
      <xdr:rowOff>251803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C3F08C0-6616-D097-E588-A7DCE5678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31895" y="4554229"/>
          <a:ext cx="7952434" cy="4711872"/>
        </a:xfrm>
        <a:prstGeom prst="rect">
          <a:avLst/>
        </a:prstGeom>
      </xdr:spPr>
    </xdr:pic>
    <xdr:clientData/>
  </xdr:twoCellAnchor>
  <xdr:twoCellAnchor editAs="oneCell">
    <xdr:from>
      <xdr:col>10</xdr:col>
      <xdr:colOff>422751</xdr:colOff>
      <xdr:row>19</xdr:row>
      <xdr:rowOff>106111</xdr:rowOff>
    </xdr:from>
    <xdr:to>
      <xdr:col>11</xdr:col>
      <xdr:colOff>915468</xdr:colOff>
      <xdr:row>36</xdr:row>
      <xdr:rowOff>30286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E21DC68-59EB-FDFD-BC7C-E4002478E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922155" y="4710537"/>
          <a:ext cx="1838377" cy="43340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245894</xdr:colOff>
      <xdr:row>1</xdr:row>
      <xdr:rowOff>128073</xdr:rowOff>
    </xdr:from>
    <xdr:to>
      <xdr:col>2</xdr:col>
      <xdr:colOff>1011704</xdr:colOff>
      <xdr:row>6</xdr:row>
      <xdr:rowOff>133750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31D783-80C5-42D8-B131-320CA11AD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5894" y="333227"/>
          <a:ext cx="5509846" cy="1174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6</xdr:col>
      <xdr:colOff>1307675</xdr:colOff>
      <xdr:row>51</xdr:row>
      <xdr:rowOff>58106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18DBC1-C568-41BC-4314-BD2E9C9E4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869615"/>
          <a:ext cx="11446232" cy="4267570"/>
        </a:xfrm>
        <a:prstGeom prst="rect">
          <a:avLst/>
        </a:prstGeom>
      </xdr:spPr>
    </xdr:pic>
    <xdr:clientData/>
  </xdr:twoCellAnchor>
  <xdr:twoCellAnchor editAs="oneCell">
    <xdr:from>
      <xdr:col>8</xdr:col>
      <xdr:colOff>661331</xdr:colOff>
      <xdr:row>10</xdr:row>
      <xdr:rowOff>53487</xdr:rowOff>
    </xdr:from>
    <xdr:to>
      <xdr:col>9</xdr:col>
      <xdr:colOff>1303049</xdr:colOff>
      <xdr:row>17</xdr:row>
      <xdr:rowOff>403318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195DCD-B83F-4F10-9487-72744797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98100" y="2324833"/>
          <a:ext cx="1987967" cy="4170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236369</xdr:colOff>
      <xdr:row>1</xdr:row>
      <xdr:rowOff>134377</xdr:rowOff>
    </xdr:from>
    <xdr:to>
      <xdr:col>2</xdr:col>
      <xdr:colOff>1731061</xdr:colOff>
      <xdr:row>6</xdr:row>
      <xdr:rowOff>130529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146EF8-ECA3-4B24-93AB-04BC5590D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369" y="339531"/>
          <a:ext cx="5506036" cy="1172270"/>
        </a:xfrm>
        <a:prstGeom prst="rect">
          <a:avLst/>
        </a:prstGeom>
      </xdr:spPr>
    </xdr:pic>
    <xdr:clientData/>
  </xdr:twoCellAnchor>
  <xdr:twoCellAnchor editAs="oneCell">
    <xdr:from>
      <xdr:col>0</xdr:col>
      <xdr:colOff>733386</xdr:colOff>
      <xdr:row>9</xdr:row>
      <xdr:rowOff>0</xdr:rowOff>
    </xdr:from>
    <xdr:to>
      <xdr:col>12</xdr:col>
      <xdr:colOff>388176</xdr:colOff>
      <xdr:row>49</xdr:row>
      <xdr:rowOff>947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4A02F9F-E353-01B1-33C9-AFEB99313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386" y="1986064"/>
          <a:ext cx="17711758" cy="9728606"/>
        </a:xfrm>
        <a:prstGeom prst="rect">
          <a:avLst/>
        </a:prstGeom>
      </xdr:spPr>
    </xdr:pic>
    <xdr:clientData/>
  </xdr:twoCellAnchor>
  <xdr:twoCellAnchor editAs="oneCell">
    <xdr:from>
      <xdr:col>0</xdr:col>
      <xdr:colOff>747937</xdr:colOff>
      <xdr:row>51</xdr:row>
      <xdr:rowOff>170965</xdr:rowOff>
    </xdr:from>
    <xdr:to>
      <xdr:col>11</xdr:col>
      <xdr:colOff>822596</xdr:colOff>
      <xdr:row>104</xdr:row>
      <xdr:rowOff>190417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39728F4-9E12-2DCE-3F3F-982C13410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7937" y="12371071"/>
          <a:ext cx="16794074" cy="129086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245894</xdr:colOff>
      <xdr:row>1</xdr:row>
      <xdr:rowOff>128073</xdr:rowOff>
    </xdr:from>
    <xdr:to>
      <xdr:col>2</xdr:col>
      <xdr:colOff>1011704</xdr:colOff>
      <xdr:row>6</xdr:row>
      <xdr:rowOff>133750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5ED19C-E0BE-4939-B732-CDFF5CB2B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704" y="341433"/>
          <a:ext cx="5505450" cy="1144867"/>
        </a:xfrm>
        <a:prstGeom prst="rect">
          <a:avLst/>
        </a:prstGeom>
      </xdr:spPr>
    </xdr:pic>
    <xdr:clientData/>
  </xdr:twoCellAnchor>
  <xdr:twoCellAnchor editAs="oneCell">
    <xdr:from>
      <xdr:col>8</xdr:col>
      <xdr:colOff>478448</xdr:colOff>
      <xdr:row>10</xdr:row>
      <xdr:rowOff>36342</xdr:rowOff>
    </xdr:from>
    <xdr:to>
      <xdr:col>9</xdr:col>
      <xdr:colOff>1284914</xdr:colOff>
      <xdr:row>18</xdr:row>
      <xdr:rowOff>488706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361F74-EF5A-475C-82E9-023F14F01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15217" y="2307688"/>
          <a:ext cx="2158430" cy="47752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236369</xdr:colOff>
      <xdr:row>1</xdr:row>
      <xdr:rowOff>134377</xdr:rowOff>
    </xdr:from>
    <xdr:to>
      <xdr:col>2</xdr:col>
      <xdr:colOff>1734871</xdr:colOff>
      <xdr:row>6</xdr:row>
      <xdr:rowOff>134339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B909DD-7CBF-4989-8509-7534F3C47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274" y="340117"/>
          <a:ext cx="5516147" cy="11467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243190</xdr:rowOff>
    </xdr:from>
    <xdr:to>
      <xdr:col>11</xdr:col>
      <xdr:colOff>1249557</xdr:colOff>
      <xdr:row>50</xdr:row>
      <xdr:rowOff>222924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E2D6D9E-C64B-B69C-2120-97C30D2FA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29254"/>
          <a:ext cx="17968972" cy="9950585"/>
        </a:xfrm>
        <a:prstGeom prst="rect">
          <a:avLst/>
        </a:prstGeom>
      </xdr:spPr>
    </xdr:pic>
    <xdr:clientData/>
  </xdr:twoCellAnchor>
  <xdr:twoCellAnchor editAs="oneCell">
    <xdr:from>
      <xdr:col>0</xdr:col>
      <xdr:colOff>468023</xdr:colOff>
      <xdr:row>53</xdr:row>
      <xdr:rowOff>55084</xdr:rowOff>
    </xdr:from>
    <xdr:to>
      <xdr:col>12</xdr:col>
      <xdr:colOff>895192</xdr:colOff>
      <xdr:row>101</xdr:row>
      <xdr:rowOff>132338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379557F-264A-29AD-6FB5-C659DE81C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8023" y="12741573"/>
          <a:ext cx="18484137" cy="117504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43960</xdr:colOff>
      <xdr:row>1</xdr:row>
      <xdr:rowOff>94958</xdr:rowOff>
    </xdr:from>
    <xdr:to>
      <xdr:col>3</xdr:col>
      <xdr:colOff>16557</xdr:colOff>
      <xdr:row>6</xdr:row>
      <xdr:rowOff>96825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8F9A82-ED93-4789-AEE8-1EE87D4C5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037" y="300112"/>
          <a:ext cx="5507941" cy="1170365"/>
        </a:xfrm>
        <a:prstGeom prst="rect">
          <a:avLst/>
        </a:prstGeom>
      </xdr:spPr>
    </xdr:pic>
    <xdr:clientData/>
  </xdr:twoCellAnchor>
  <xdr:twoCellAnchor editAs="oneCell">
    <xdr:from>
      <xdr:col>8</xdr:col>
      <xdr:colOff>464799</xdr:colOff>
      <xdr:row>35</xdr:row>
      <xdr:rowOff>21048</xdr:rowOff>
    </xdr:from>
    <xdr:to>
      <xdr:col>17</xdr:col>
      <xdr:colOff>816031</xdr:colOff>
      <xdr:row>59</xdr:row>
      <xdr:rowOff>151093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14B3F4-5A11-404B-BE73-F495FAE0C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47239" y="7124632"/>
          <a:ext cx="8091752" cy="4812214"/>
        </a:xfrm>
        <a:prstGeom prst="rect">
          <a:avLst/>
        </a:prstGeom>
      </xdr:spPr>
    </xdr:pic>
    <xdr:clientData/>
  </xdr:twoCellAnchor>
  <xdr:twoCellAnchor editAs="oneCell">
    <xdr:from>
      <xdr:col>1</xdr:col>
      <xdr:colOff>2137061</xdr:colOff>
      <xdr:row>35</xdr:row>
      <xdr:rowOff>93757</xdr:rowOff>
    </xdr:from>
    <xdr:to>
      <xdr:col>8</xdr:col>
      <xdr:colOff>563386</xdr:colOff>
      <xdr:row>59</xdr:row>
      <xdr:rowOff>1904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1A671B-9C58-8B0F-5B3D-728232BE5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23959" y="7197341"/>
          <a:ext cx="9121867" cy="4590316"/>
        </a:xfrm>
        <a:prstGeom prst="rect">
          <a:avLst/>
        </a:prstGeom>
      </xdr:spPr>
    </xdr:pic>
    <xdr:clientData/>
  </xdr:twoCellAnchor>
  <xdr:twoCellAnchor editAs="oneCell">
    <xdr:from>
      <xdr:col>9</xdr:col>
      <xdr:colOff>827787</xdr:colOff>
      <xdr:row>26</xdr:row>
      <xdr:rowOff>146269</xdr:rowOff>
    </xdr:from>
    <xdr:to>
      <xdr:col>9</xdr:col>
      <xdr:colOff>828147</xdr:colOff>
      <xdr:row>26</xdr:row>
      <xdr:rowOff>146629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3A1A1AD6-CA5D-D2E8-3F6E-2DC660908755}"/>
                </a:ext>
              </a:extLst>
            </xdr14:cNvPr>
            <xdr14:cNvContentPartPr/>
          </xdr14:nvContentPartPr>
          <xdr14:nvPr macro=""/>
          <xdr14:xfrm>
            <a:off x="12670920" y="5482564"/>
            <a:ext cx="360" cy="360"/>
          </xdr14:xfrm>
        </xdr:contentPart>
      </mc:Choice>
      <mc:Fallback xmlns="">
        <xdr:pic>
          <xdr:nvPicPr>
            <xdr:cNvPr id="5" name="Ink 4">
              <a:extLst>
                <a:ext uri="{FF2B5EF4-FFF2-40B4-BE49-F238E27FC236}">
                  <a16:creationId xmlns:a16="http://schemas.microsoft.com/office/drawing/2014/main" id="{3A1A1AD6-CA5D-D2E8-3F6E-2DC66090875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2664800" y="5476444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2120994</xdr:colOff>
      <xdr:row>35</xdr:row>
      <xdr:rowOff>54739</xdr:rowOff>
    </xdr:from>
    <xdr:to>
      <xdr:col>8</xdr:col>
      <xdr:colOff>705581</xdr:colOff>
      <xdr:row>59</xdr:row>
      <xdr:rowOff>9181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AF5E369-F409-1D38-96CF-D0B05DB20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5596" y="7298329"/>
          <a:ext cx="9252587" cy="48018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273297</xdr:colOff>
      <xdr:row>1</xdr:row>
      <xdr:rowOff>58616</xdr:rowOff>
    </xdr:from>
    <xdr:to>
      <xdr:col>3</xdr:col>
      <xdr:colOff>553625</xdr:colOff>
      <xdr:row>6</xdr:row>
      <xdr:rowOff>58578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C1C4B2-71BF-4ED4-AD48-0A496A488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297" y="263770"/>
          <a:ext cx="5500321" cy="11722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254000</xdr:colOff>
      <xdr:row>11</xdr:row>
      <xdr:rowOff>0</xdr:rowOff>
    </xdr:from>
    <xdr:ext cx="2994382" cy="6197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F393CBB-7264-4CA7-AFAE-F69A0C26187C}"/>
            </a:ext>
          </a:extLst>
        </xdr:cNvPr>
        <xdr:cNvSpPr txBox="1"/>
      </xdr:nvSpPr>
      <xdr:spPr>
        <a:xfrm>
          <a:off x="13543280" y="2184400"/>
          <a:ext cx="2994382" cy="61976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endParaRPr lang="en-US" sz="1800" b="1" baseline="0"/>
        </a:p>
        <a:p>
          <a:pPr algn="ctr"/>
          <a:endParaRPr lang="en-US" sz="2400" b="1"/>
        </a:p>
      </xdr:txBody>
    </xdr:sp>
    <xdr:clientData/>
  </xdr:oneCellAnchor>
  <xdr:twoCellAnchor>
    <xdr:from>
      <xdr:col>13</xdr:col>
      <xdr:colOff>416560</xdr:colOff>
      <xdr:row>12</xdr:row>
      <xdr:rowOff>106680</xdr:rowOff>
    </xdr:from>
    <xdr:to>
      <xdr:col>15</xdr:col>
      <xdr:colOff>254000</xdr:colOff>
      <xdr:row>14</xdr:row>
      <xdr:rowOff>121920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2476503E-D213-47A1-B6AC-049B06D636BF}"/>
            </a:ext>
          </a:extLst>
        </xdr:cNvPr>
        <xdr:cNvCxnSpPr>
          <a:stCxn id="2" idx="1"/>
        </xdr:cNvCxnSpPr>
      </xdr:nvCxnSpPr>
      <xdr:spPr>
        <a:xfrm flipH="1">
          <a:off x="11998960" y="2494280"/>
          <a:ext cx="1544320" cy="42164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254000</xdr:colOff>
      <xdr:row>14</xdr:row>
      <xdr:rowOff>132080</xdr:rowOff>
    </xdr:from>
    <xdr:ext cx="2994382" cy="6197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696D631-56F1-4EDF-BEF8-D0CF6077583F}"/>
            </a:ext>
          </a:extLst>
        </xdr:cNvPr>
        <xdr:cNvSpPr txBox="1"/>
      </xdr:nvSpPr>
      <xdr:spPr>
        <a:xfrm>
          <a:off x="13543280" y="2926080"/>
          <a:ext cx="2994382" cy="61976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endParaRPr lang="en-US" sz="1800" b="1" baseline="0"/>
        </a:p>
        <a:p>
          <a:pPr algn="ctr"/>
          <a:endParaRPr lang="en-US" sz="2400" b="1"/>
        </a:p>
      </xdr:txBody>
    </xdr:sp>
    <xdr:clientData/>
  </xdr:oneCellAnchor>
  <xdr:twoCellAnchor>
    <xdr:from>
      <xdr:col>13</xdr:col>
      <xdr:colOff>416560</xdr:colOff>
      <xdr:row>16</xdr:row>
      <xdr:rowOff>35560</xdr:rowOff>
    </xdr:from>
    <xdr:to>
      <xdr:col>15</xdr:col>
      <xdr:colOff>254000</xdr:colOff>
      <xdr:row>18</xdr:row>
      <xdr:rowOff>50800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23616EE2-1DA6-4B56-87AE-343D10D39825}"/>
            </a:ext>
          </a:extLst>
        </xdr:cNvPr>
        <xdr:cNvCxnSpPr>
          <a:stCxn id="4" idx="1"/>
        </xdr:cNvCxnSpPr>
      </xdr:nvCxnSpPr>
      <xdr:spPr>
        <a:xfrm flipH="1">
          <a:off x="11998960" y="3235960"/>
          <a:ext cx="1544320" cy="42164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284480</xdr:colOff>
      <xdr:row>18</xdr:row>
      <xdr:rowOff>0</xdr:rowOff>
    </xdr:from>
    <xdr:ext cx="2994382" cy="6197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04B8E5E-F0A3-4046-8076-999ED29F79A9}"/>
            </a:ext>
          </a:extLst>
        </xdr:cNvPr>
        <xdr:cNvSpPr txBox="1"/>
      </xdr:nvSpPr>
      <xdr:spPr>
        <a:xfrm>
          <a:off x="13573760" y="3606800"/>
          <a:ext cx="2994382" cy="61976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endParaRPr lang="en-US" sz="1800" b="1" baseline="0"/>
        </a:p>
        <a:p>
          <a:pPr algn="ctr"/>
          <a:endParaRPr lang="en-US" sz="2400" b="1"/>
        </a:p>
      </xdr:txBody>
    </xdr:sp>
    <xdr:clientData/>
  </xdr:oneCellAnchor>
  <xdr:twoCellAnchor>
    <xdr:from>
      <xdr:col>13</xdr:col>
      <xdr:colOff>447040</xdr:colOff>
      <xdr:row>19</xdr:row>
      <xdr:rowOff>106680</xdr:rowOff>
    </xdr:from>
    <xdr:to>
      <xdr:col>15</xdr:col>
      <xdr:colOff>284480</xdr:colOff>
      <xdr:row>21</xdr:row>
      <xdr:rowOff>121920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4CB4C6B-CA1D-4699-9815-4686F51FF14C}"/>
            </a:ext>
          </a:extLst>
        </xdr:cNvPr>
        <xdr:cNvCxnSpPr>
          <a:stCxn id="3" idx="1"/>
        </xdr:cNvCxnSpPr>
      </xdr:nvCxnSpPr>
      <xdr:spPr>
        <a:xfrm flipH="1">
          <a:off x="12029440" y="3916680"/>
          <a:ext cx="1544320" cy="42164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284480</xdr:colOff>
      <xdr:row>21</xdr:row>
      <xdr:rowOff>132080</xdr:rowOff>
    </xdr:from>
    <xdr:ext cx="2994382" cy="6197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1D78BCE-8010-4600-B9EF-EDC51F9D27C1}"/>
            </a:ext>
          </a:extLst>
        </xdr:cNvPr>
        <xdr:cNvSpPr txBox="1"/>
      </xdr:nvSpPr>
      <xdr:spPr>
        <a:xfrm>
          <a:off x="13573760" y="4348480"/>
          <a:ext cx="2994382" cy="619760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endParaRPr lang="en-US" sz="1800" b="1" baseline="0"/>
        </a:p>
        <a:p>
          <a:pPr algn="ctr"/>
          <a:endParaRPr lang="en-US" sz="2400" b="1"/>
        </a:p>
      </xdr:txBody>
    </xdr:sp>
    <xdr:clientData/>
  </xdr:oneCellAnchor>
  <xdr:twoCellAnchor>
    <xdr:from>
      <xdr:col>13</xdr:col>
      <xdr:colOff>447040</xdr:colOff>
      <xdr:row>23</xdr:row>
      <xdr:rowOff>35560</xdr:rowOff>
    </xdr:from>
    <xdr:to>
      <xdr:col>15</xdr:col>
      <xdr:colOff>284480</xdr:colOff>
      <xdr:row>25</xdr:row>
      <xdr:rowOff>50800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BB912ABB-21AF-4CF2-B0E8-1379023B47A9}"/>
            </a:ext>
          </a:extLst>
        </xdr:cNvPr>
        <xdr:cNvCxnSpPr>
          <a:stCxn id="5" idx="1"/>
        </xdr:cNvCxnSpPr>
      </xdr:nvCxnSpPr>
      <xdr:spPr>
        <a:xfrm flipH="1">
          <a:off x="12029440" y="4658360"/>
          <a:ext cx="1544320" cy="42164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8T03:04:28.674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0 0 7770,'0'0'1384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168E9-7A7F-4003-BBBD-C65737BBBCBD}">
  <sheetPr>
    <tabColor theme="4" tint="0.59999389629810485"/>
    <pageSetUpPr fitToPage="1"/>
  </sheetPr>
  <dimension ref="A1:M51"/>
  <sheetViews>
    <sheetView topLeftCell="A4" zoomScale="47" zoomScaleNormal="65" zoomScalePageLayoutView="90" workbookViewId="0">
      <selection activeCell="E41" sqref="E41"/>
    </sheetView>
  </sheetViews>
  <sheetFormatPr defaultColWidth="11.19921875" defaultRowHeight="15.6"/>
  <cols>
    <col min="1" max="3" width="26.5" customWidth="1"/>
    <col min="4" max="13" width="17.59765625" customWidth="1"/>
  </cols>
  <sheetData>
    <row r="1" spans="1:13" ht="16.2" thickBot="1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</row>
    <row r="2" spans="1:13" s="2" customFormat="1" ht="18">
      <c r="A2" s="90"/>
      <c r="B2" s="90"/>
      <c r="C2" s="90"/>
      <c r="D2" s="91" t="s">
        <v>22</v>
      </c>
      <c r="E2" s="92"/>
      <c r="F2" s="93"/>
      <c r="G2" s="93"/>
      <c r="H2" s="93"/>
      <c r="I2" s="92" t="s">
        <v>0</v>
      </c>
      <c r="J2" s="92"/>
      <c r="K2" s="106" t="s">
        <v>30</v>
      </c>
      <c r="L2" s="107"/>
      <c r="M2" s="108"/>
    </row>
    <row r="3" spans="1:13" s="2" customFormat="1" ht="18">
      <c r="A3" s="90"/>
      <c r="B3" s="90"/>
      <c r="C3" s="90"/>
      <c r="D3" s="94" t="s">
        <v>118</v>
      </c>
      <c r="E3" s="95"/>
      <c r="F3" s="96" t="s">
        <v>120</v>
      </c>
      <c r="G3" s="96"/>
      <c r="H3" s="96"/>
      <c r="I3" s="95" t="s">
        <v>110</v>
      </c>
      <c r="J3" s="95"/>
      <c r="K3" s="109" t="s">
        <v>122</v>
      </c>
      <c r="L3" s="110"/>
      <c r="M3" s="111"/>
    </row>
    <row r="4" spans="1:13" s="2" customFormat="1" ht="18">
      <c r="A4" s="90"/>
      <c r="B4" s="90"/>
      <c r="C4" s="90"/>
      <c r="D4" s="94" t="s">
        <v>119</v>
      </c>
      <c r="E4" s="95"/>
      <c r="F4" s="96" t="s">
        <v>131</v>
      </c>
      <c r="G4" s="96"/>
      <c r="H4" s="96"/>
      <c r="I4" s="95"/>
      <c r="J4" s="95"/>
      <c r="K4" s="109"/>
      <c r="L4" s="110"/>
      <c r="M4" s="111"/>
    </row>
    <row r="5" spans="1:13" s="2" customFormat="1" ht="18">
      <c r="A5" s="90"/>
      <c r="B5" s="90"/>
      <c r="C5" s="90"/>
      <c r="D5" s="94" t="s">
        <v>121</v>
      </c>
      <c r="E5" s="95"/>
      <c r="F5" s="96" t="s">
        <v>132</v>
      </c>
      <c r="G5" s="96"/>
      <c r="H5" s="96"/>
      <c r="I5" s="95" t="s">
        <v>111</v>
      </c>
      <c r="J5" s="95"/>
      <c r="K5" s="109"/>
      <c r="L5" s="110"/>
      <c r="M5" s="111"/>
    </row>
    <row r="6" spans="1:13" s="2" customFormat="1" ht="18">
      <c r="A6" s="90"/>
      <c r="B6" s="90"/>
      <c r="C6" s="90"/>
      <c r="D6" s="94" t="s">
        <v>1</v>
      </c>
      <c r="E6" s="95"/>
      <c r="F6" s="120">
        <v>45367</v>
      </c>
      <c r="G6" s="120"/>
      <c r="H6" s="120"/>
      <c r="I6" s="95" t="s">
        <v>2</v>
      </c>
      <c r="J6" s="95"/>
      <c r="K6" s="112" t="s">
        <v>134</v>
      </c>
      <c r="L6" s="113"/>
      <c r="M6" s="114"/>
    </row>
    <row r="7" spans="1:13" s="2" customFormat="1" ht="18.600000000000001" thickBot="1">
      <c r="A7" s="90"/>
      <c r="B7" s="90"/>
      <c r="C7" s="90"/>
      <c r="D7" s="97" t="s">
        <v>109</v>
      </c>
      <c r="E7" s="98"/>
      <c r="F7" s="99">
        <v>45426</v>
      </c>
      <c r="G7" s="99"/>
      <c r="H7" s="99"/>
      <c r="I7" s="98" t="s">
        <v>3</v>
      </c>
      <c r="J7" s="98"/>
      <c r="K7" s="115" t="s">
        <v>133</v>
      </c>
      <c r="L7" s="116"/>
      <c r="M7" s="117"/>
    </row>
    <row r="8" spans="1:13" ht="9" customHeight="1">
      <c r="A8" s="89"/>
      <c r="B8" s="89"/>
      <c r="C8" s="89"/>
      <c r="D8" s="118"/>
      <c r="E8" s="118"/>
      <c r="F8" s="118"/>
      <c r="G8" s="118"/>
      <c r="H8" s="118"/>
      <c r="I8" s="118"/>
      <c r="J8" s="118"/>
      <c r="K8" s="89"/>
      <c r="L8" s="89"/>
      <c r="M8" s="89"/>
    </row>
    <row r="9" spans="1:13" ht="24" thickBot="1">
      <c r="A9" s="119" t="s">
        <v>88</v>
      </c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</row>
    <row r="10" spans="1:13" s="3" customFormat="1" ht="20.25" customHeight="1">
      <c r="A10" s="34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6"/>
    </row>
    <row r="11" spans="1:13" ht="20.25" customHeight="1">
      <c r="A11" s="37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38"/>
    </row>
    <row r="12" spans="1:13" ht="20.25" customHeight="1">
      <c r="A12" s="3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38"/>
    </row>
    <row r="13" spans="1:13" ht="20.25" customHeight="1">
      <c r="A13" s="3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38"/>
    </row>
    <row r="14" spans="1:13" ht="20.25" customHeight="1">
      <c r="A14" s="3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38"/>
    </row>
    <row r="15" spans="1:13" ht="20.25" customHeight="1">
      <c r="A15" s="3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38"/>
    </row>
    <row r="16" spans="1:13" ht="20.25" customHeight="1">
      <c r="A16" s="37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38"/>
    </row>
    <row r="17" spans="1:13" ht="20.25" customHeight="1">
      <c r="A17" s="37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38"/>
    </row>
    <row r="18" spans="1:13" ht="20.25" customHeight="1">
      <c r="A18" s="37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38"/>
    </row>
    <row r="19" spans="1:13" ht="20.25" customHeight="1">
      <c r="A19" s="37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38"/>
    </row>
    <row r="20" spans="1:13" ht="20.25" customHeight="1">
      <c r="A20" s="37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38"/>
    </row>
    <row r="21" spans="1:13" ht="20.25" customHeight="1">
      <c r="A21" s="37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38"/>
    </row>
    <row r="22" spans="1:13" ht="20.25" customHeight="1">
      <c r="A22" s="37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38"/>
    </row>
    <row r="23" spans="1:13" ht="20.25" customHeight="1">
      <c r="A23" s="37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38"/>
    </row>
    <row r="24" spans="1:13" ht="20.25" customHeight="1">
      <c r="A24" s="37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38"/>
    </row>
    <row r="25" spans="1:13" ht="20.25" customHeight="1">
      <c r="A25" s="37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38"/>
    </row>
    <row r="26" spans="1:13" ht="20.25" customHeight="1">
      <c r="A26" s="37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38"/>
    </row>
    <row r="27" spans="1:13" ht="20.25" customHeight="1">
      <c r="A27" s="37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38"/>
    </row>
    <row r="28" spans="1:13" ht="20.25" customHeight="1">
      <c r="A28" s="37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38"/>
    </row>
    <row r="29" spans="1:13" ht="20.25" customHeight="1">
      <c r="A29" s="37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38"/>
    </row>
    <row r="30" spans="1:13" ht="20.25" customHeight="1">
      <c r="A30" s="52"/>
      <c r="C30" s="4"/>
      <c r="D30" s="4"/>
      <c r="E30" s="4"/>
      <c r="F30" s="4"/>
      <c r="G30" s="4"/>
      <c r="H30" s="4"/>
      <c r="I30" s="4"/>
      <c r="J30" s="4"/>
      <c r="K30" s="4"/>
      <c r="L30" s="4"/>
      <c r="M30" s="38"/>
    </row>
    <row r="31" spans="1:13" ht="20.25" customHeight="1">
      <c r="A31" s="52"/>
      <c r="C31" s="4"/>
      <c r="D31" s="4"/>
      <c r="E31" s="4"/>
      <c r="F31" s="4"/>
      <c r="G31" s="4"/>
      <c r="H31" s="4"/>
      <c r="I31" s="4"/>
      <c r="J31" s="4"/>
      <c r="K31" s="4"/>
      <c r="L31" s="4"/>
      <c r="M31" s="38"/>
    </row>
    <row r="32" spans="1:13" ht="20.25" customHeight="1">
      <c r="A32" s="52"/>
      <c r="C32" s="4"/>
      <c r="D32" s="4"/>
      <c r="E32" s="4"/>
      <c r="F32" s="4"/>
      <c r="G32" s="4"/>
      <c r="H32" s="4"/>
      <c r="I32" s="4"/>
      <c r="J32" s="4"/>
      <c r="K32" s="4"/>
      <c r="L32" s="4"/>
      <c r="M32" s="38"/>
    </row>
    <row r="33" spans="1:13" ht="20.25" customHeight="1">
      <c r="A33" s="52"/>
      <c r="C33" s="4"/>
      <c r="D33" s="4"/>
      <c r="E33" s="4"/>
      <c r="F33" s="4"/>
      <c r="G33" s="4"/>
      <c r="H33" s="4"/>
      <c r="I33" s="4"/>
      <c r="J33" s="4"/>
      <c r="K33" s="4"/>
      <c r="L33" s="4"/>
      <c r="M33" s="38"/>
    </row>
    <row r="34" spans="1:13" ht="20.25" customHeight="1">
      <c r="A34" s="52"/>
      <c r="C34" s="4"/>
      <c r="D34" s="4"/>
      <c r="E34" s="4"/>
      <c r="F34" s="4"/>
      <c r="G34" s="4"/>
      <c r="H34" s="4"/>
      <c r="I34" s="4"/>
      <c r="J34" s="4"/>
      <c r="K34" s="4"/>
      <c r="L34" s="4"/>
      <c r="M34" s="38"/>
    </row>
    <row r="35" spans="1:13" ht="20.25" customHeight="1">
      <c r="A35" s="52"/>
      <c r="C35" s="4"/>
      <c r="D35" s="4"/>
      <c r="E35" s="4"/>
      <c r="F35" s="4"/>
      <c r="G35" s="4"/>
      <c r="H35" s="4"/>
      <c r="I35" s="4"/>
      <c r="J35" s="4"/>
      <c r="K35" s="4"/>
      <c r="L35" s="4"/>
      <c r="M35" s="38"/>
    </row>
    <row r="36" spans="1:13" ht="20.25" customHeight="1">
      <c r="A36" s="52"/>
      <c r="C36" s="4"/>
      <c r="D36" s="4"/>
      <c r="E36" s="4"/>
      <c r="F36" s="4"/>
      <c r="G36" s="4"/>
      <c r="H36" s="4"/>
      <c r="I36" s="4"/>
      <c r="J36" s="4"/>
      <c r="K36" s="4"/>
      <c r="L36" s="4"/>
      <c r="M36" s="38"/>
    </row>
    <row r="37" spans="1:13" ht="20.25" customHeight="1">
      <c r="A37" s="52"/>
      <c r="C37" s="4"/>
      <c r="D37" s="4"/>
      <c r="E37" s="4"/>
      <c r="F37" s="4"/>
      <c r="G37" s="4"/>
      <c r="H37" s="4"/>
      <c r="I37" s="4"/>
      <c r="J37" s="4"/>
      <c r="K37" s="4"/>
      <c r="L37" s="4"/>
      <c r="M37" s="38"/>
    </row>
    <row r="38" spans="1:13" ht="20.25" customHeight="1" thickBot="1">
      <c r="A38" s="71" t="s">
        <v>14</v>
      </c>
      <c r="B38" s="72"/>
      <c r="C38" s="4"/>
      <c r="D38" s="4"/>
      <c r="E38" s="4"/>
      <c r="F38" s="4"/>
      <c r="G38" s="4"/>
      <c r="H38" s="4"/>
      <c r="I38" s="4"/>
      <c r="J38" s="4"/>
      <c r="K38" s="4"/>
      <c r="L38" s="4"/>
      <c r="M38" s="38"/>
    </row>
    <row r="39" spans="1:13" ht="20.25" customHeight="1">
      <c r="A39" s="104" t="s">
        <v>144</v>
      </c>
      <c r="B39" s="105"/>
      <c r="C39" s="4"/>
      <c r="D39" s="4"/>
      <c r="E39" s="4"/>
      <c r="F39" s="4"/>
      <c r="G39" s="4"/>
      <c r="H39" s="4"/>
      <c r="I39" s="4"/>
      <c r="J39" s="4"/>
      <c r="K39" s="4"/>
      <c r="L39" s="4"/>
      <c r="M39" s="38"/>
    </row>
    <row r="40" spans="1:13" ht="20.25" customHeight="1">
      <c r="A40" s="100" t="s">
        <v>147</v>
      </c>
      <c r="B40" s="101"/>
      <c r="C40" s="4"/>
      <c r="D40" s="4"/>
      <c r="E40" s="4"/>
      <c r="F40" s="4"/>
      <c r="G40" s="4"/>
      <c r="H40" s="4"/>
      <c r="I40" s="4"/>
      <c r="J40" s="4"/>
      <c r="K40" s="4"/>
      <c r="L40" s="4"/>
      <c r="M40" s="38"/>
    </row>
    <row r="41" spans="1:13" ht="20.25" customHeight="1">
      <c r="A41" s="100"/>
      <c r="B41" s="101"/>
      <c r="C41" s="4"/>
      <c r="D41" s="4"/>
      <c r="E41" s="4"/>
      <c r="F41" s="4"/>
      <c r="G41" s="4"/>
      <c r="H41" s="4"/>
      <c r="I41" s="4"/>
      <c r="J41" s="4"/>
      <c r="K41" s="4"/>
      <c r="L41" s="4"/>
      <c r="M41" s="38"/>
    </row>
    <row r="42" spans="1:13" ht="20.25" customHeight="1">
      <c r="A42" s="100"/>
      <c r="B42" s="101"/>
      <c r="C42" s="4"/>
      <c r="D42" s="4"/>
      <c r="E42" s="4"/>
      <c r="F42" s="4"/>
      <c r="G42" s="4"/>
      <c r="H42" s="4"/>
      <c r="I42" s="4"/>
      <c r="J42" s="4"/>
      <c r="K42" s="4"/>
      <c r="L42" s="4"/>
      <c r="M42" s="38"/>
    </row>
    <row r="43" spans="1:13" ht="20.25" customHeight="1">
      <c r="A43" s="100"/>
      <c r="B43" s="101"/>
      <c r="C43" s="4"/>
      <c r="D43" s="4"/>
      <c r="E43" s="4"/>
      <c r="F43" s="4"/>
      <c r="G43" s="4"/>
      <c r="H43" s="4"/>
      <c r="I43" s="4"/>
      <c r="J43" s="4"/>
      <c r="K43" s="4"/>
      <c r="L43" s="4"/>
      <c r="M43" s="38"/>
    </row>
    <row r="44" spans="1:13" ht="20.25" customHeight="1">
      <c r="A44" s="100"/>
      <c r="B44" s="101"/>
      <c r="C44" s="4"/>
      <c r="D44" s="4"/>
      <c r="E44" s="4"/>
      <c r="F44" s="4"/>
      <c r="G44" s="4"/>
      <c r="H44" s="4"/>
      <c r="I44" s="4"/>
      <c r="J44" s="4"/>
      <c r="K44" s="4"/>
      <c r="L44" s="4"/>
      <c r="M44" s="38"/>
    </row>
    <row r="45" spans="1:13" ht="20.25" customHeight="1">
      <c r="A45" s="100"/>
      <c r="B45" s="101"/>
      <c r="C45" s="4"/>
      <c r="D45" s="4"/>
      <c r="E45" s="4"/>
      <c r="F45" s="4"/>
      <c r="G45" s="4"/>
      <c r="H45" s="4"/>
      <c r="I45" s="4"/>
      <c r="J45" s="4"/>
      <c r="K45" s="4"/>
      <c r="L45" s="4"/>
      <c r="M45" s="38"/>
    </row>
    <row r="46" spans="1:13" ht="20.25" customHeight="1">
      <c r="A46" s="100"/>
      <c r="B46" s="101"/>
      <c r="C46" s="4"/>
      <c r="D46" s="4"/>
      <c r="E46" s="4"/>
      <c r="F46" s="4"/>
      <c r="G46" s="4"/>
      <c r="H46" s="4"/>
      <c r="I46" s="4"/>
      <c r="J46" s="4"/>
      <c r="K46" s="4"/>
      <c r="L46" s="4"/>
      <c r="M46" s="38"/>
    </row>
    <row r="47" spans="1:13" ht="20.25" customHeight="1">
      <c r="A47" s="100"/>
      <c r="B47" s="101"/>
      <c r="C47" s="4"/>
      <c r="D47" s="4"/>
      <c r="E47" s="4"/>
      <c r="F47" s="4"/>
      <c r="G47" s="4"/>
      <c r="H47" s="4"/>
      <c r="I47" s="4"/>
      <c r="J47" s="4"/>
      <c r="K47" s="4"/>
      <c r="L47" s="4"/>
      <c r="M47" s="38"/>
    </row>
    <row r="48" spans="1:13" ht="20.25" customHeight="1">
      <c r="A48" s="100"/>
      <c r="B48" s="101"/>
      <c r="C48" s="4"/>
      <c r="D48" s="4"/>
      <c r="E48" s="4"/>
      <c r="F48" s="4"/>
      <c r="G48" s="4"/>
      <c r="H48" s="4"/>
      <c r="I48" s="4"/>
      <c r="J48" s="4"/>
      <c r="K48" s="4"/>
      <c r="L48" s="4"/>
      <c r="M48" s="38"/>
    </row>
    <row r="49" spans="1:13" ht="20.25" customHeight="1">
      <c r="A49" s="100"/>
      <c r="B49" s="101"/>
      <c r="C49" s="4"/>
      <c r="D49" s="4"/>
      <c r="E49" s="4"/>
      <c r="F49" s="4"/>
      <c r="G49" s="4"/>
      <c r="H49" s="4"/>
      <c r="I49" s="4"/>
      <c r="J49" s="4"/>
      <c r="K49" s="4"/>
      <c r="L49" s="4"/>
      <c r="M49" s="38"/>
    </row>
    <row r="50" spans="1:13" ht="20.25" customHeight="1">
      <c r="A50" s="100"/>
      <c r="B50" s="101"/>
      <c r="C50" s="4"/>
      <c r="D50" s="4"/>
      <c r="E50" s="4"/>
      <c r="F50" s="4"/>
      <c r="G50" s="4"/>
      <c r="H50" s="4"/>
      <c r="I50" s="4"/>
      <c r="J50" s="4"/>
      <c r="K50" s="4"/>
      <c r="L50" s="4"/>
      <c r="M50" s="38"/>
    </row>
    <row r="51" spans="1:13" ht="20.25" customHeight="1" thickBot="1">
      <c r="A51" s="102"/>
      <c r="B51" s="103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1"/>
    </row>
  </sheetData>
  <mergeCells count="41">
    <mergeCell ref="A39:B39"/>
    <mergeCell ref="A40:B40"/>
    <mergeCell ref="A41:B41"/>
    <mergeCell ref="K2:M2"/>
    <mergeCell ref="K3:M3"/>
    <mergeCell ref="K4:M4"/>
    <mergeCell ref="K5:M5"/>
    <mergeCell ref="K6:M6"/>
    <mergeCell ref="K7:M7"/>
    <mergeCell ref="F4:H4"/>
    <mergeCell ref="I4:J4"/>
    <mergeCell ref="A8:M8"/>
    <mergeCell ref="A9:M9"/>
    <mergeCell ref="D6:E6"/>
    <mergeCell ref="F6:H6"/>
    <mergeCell ref="I6:J6"/>
    <mergeCell ref="A47:B47"/>
    <mergeCell ref="A48:B48"/>
    <mergeCell ref="A49:B49"/>
    <mergeCell ref="A50:B50"/>
    <mergeCell ref="A51:B51"/>
    <mergeCell ref="A42:B42"/>
    <mergeCell ref="A43:B43"/>
    <mergeCell ref="A44:B44"/>
    <mergeCell ref="A45:B45"/>
    <mergeCell ref="A46:B46"/>
    <mergeCell ref="A1:M1"/>
    <mergeCell ref="A2:C7"/>
    <mergeCell ref="D2:E2"/>
    <mergeCell ref="F2:H2"/>
    <mergeCell ref="I2:J2"/>
    <mergeCell ref="D3:E3"/>
    <mergeCell ref="F3:H3"/>
    <mergeCell ref="I3:J3"/>
    <mergeCell ref="D4:E4"/>
    <mergeCell ref="D7:E7"/>
    <mergeCell ref="F7:H7"/>
    <mergeCell ref="I7:J7"/>
    <mergeCell ref="D5:E5"/>
    <mergeCell ref="F5:H5"/>
    <mergeCell ref="I5:J5"/>
  </mergeCells>
  <printOptions horizontalCentered="1"/>
  <pageMargins left="0.25" right="0.25" top="0.75" bottom="0.75" header="0.3" footer="0.3"/>
  <pageSetup scale="49" orientation="landscape" horizontalDpi="300" verticalDpi="300" r:id="rId1"/>
  <headerFooter>
    <oddFooter>&amp;L&amp;F&amp;C&amp;A&amp;R&amp;D&amp;T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59999389629810485"/>
    <pageSetUpPr fitToPage="1"/>
  </sheetPr>
  <dimension ref="A1:S51"/>
  <sheetViews>
    <sheetView zoomScale="65" zoomScaleNormal="65" zoomScalePageLayoutView="90" workbookViewId="0">
      <selection activeCell="D14" sqref="D14"/>
    </sheetView>
  </sheetViews>
  <sheetFormatPr defaultColWidth="11.19921875" defaultRowHeight="15.6"/>
  <cols>
    <col min="1" max="1" width="3.69921875" customWidth="1"/>
    <col min="2" max="2" width="27" customWidth="1"/>
    <col min="3" max="4" width="15.69921875" customWidth="1"/>
  </cols>
  <sheetData>
    <row r="1" spans="1:19" ht="16.2" thickBot="1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</row>
    <row r="2" spans="1:19" s="2" customFormat="1" ht="18">
      <c r="A2" s="90"/>
      <c r="B2" s="90"/>
      <c r="C2" s="90"/>
      <c r="D2" s="90"/>
      <c r="E2" s="90"/>
      <c r="F2" s="43"/>
      <c r="G2" s="5"/>
      <c r="H2" s="127" t="str">
        <f>'M-COVER PAGE'!D2</f>
        <v>Factory</v>
      </c>
      <c r="I2" s="128"/>
      <c r="J2" s="106">
        <f>'M-COVER PAGE'!F2</f>
        <v>0</v>
      </c>
      <c r="K2" s="107"/>
      <c r="L2" s="129"/>
      <c r="M2" s="130" t="str">
        <f>'M-COVER PAGE'!I2</f>
        <v>Sample size</v>
      </c>
      <c r="N2" s="128"/>
      <c r="O2" s="93" t="str">
        <f>'M-COVER PAGE'!K2</f>
        <v>M</v>
      </c>
      <c r="P2" s="93"/>
      <c r="Q2" s="159"/>
      <c r="R2" s="192" t="s">
        <v>21</v>
      </c>
      <c r="S2" s="193"/>
    </row>
    <row r="3" spans="1:19" s="2" customFormat="1" ht="18">
      <c r="A3" s="90"/>
      <c r="B3" s="90"/>
      <c r="C3" s="90"/>
      <c r="D3" s="90"/>
      <c r="E3" s="90"/>
      <c r="F3" s="43"/>
      <c r="G3" s="5"/>
      <c r="H3" s="121" t="str">
        <f>'M-COVER PAGE'!D3</f>
        <v xml:space="preserve">Style </v>
      </c>
      <c r="I3" s="122"/>
      <c r="J3" s="123" t="str">
        <f>'M-COVER PAGE'!F3</f>
        <v>MSCHF</v>
      </c>
      <c r="K3" s="124"/>
      <c r="L3" s="125"/>
      <c r="M3" s="126" t="str">
        <f>'M-COVER PAGE'!I3</f>
        <v xml:space="preserve">Size range </v>
      </c>
      <c r="N3" s="122"/>
      <c r="O3" s="96" t="str">
        <f>'M-COVER PAGE'!K3</f>
        <v>XS - XL</v>
      </c>
      <c r="P3" s="96"/>
      <c r="Q3" s="170"/>
      <c r="R3" s="194"/>
      <c r="S3" s="195"/>
    </row>
    <row r="4" spans="1:19" s="2" customFormat="1" ht="18">
      <c r="A4" s="90"/>
      <c r="B4" s="90"/>
      <c r="C4" s="90"/>
      <c r="D4" s="90"/>
      <c r="E4" s="90"/>
      <c r="F4" s="43"/>
      <c r="G4" s="5"/>
      <c r="H4" s="121" t="str">
        <f>'M-COVER PAGE'!D4</f>
        <v>Description</v>
      </c>
      <c r="I4" s="122"/>
      <c r="J4" s="109" t="str">
        <f>'M-COVER PAGE'!F4</f>
        <v>GAIP DROP TEE</v>
      </c>
      <c r="K4" s="110"/>
      <c r="L4" s="131"/>
      <c r="M4" s="126">
        <f>'M-COVER PAGE'!I4</f>
        <v>0</v>
      </c>
      <c r="N4" s="122"/>
      <c r="O4" s="96">
        <f>'M-COVER PAGE'!K4</f>
        <v>0</v>
      </c>
      <c r="P4" s="96"/>
      <c r="Q4" s="170"/>
      <c r="R4" s="196"/>
      <c r="S4" s="197"/>
    </row>
    <row r="5" spans="1:19" s="2" customFormat="1" ht="18">
      <c r="A5" s="90"/>
      <c r="B5" s="90"/>
      <c r="C5" s="90"/>
      <c r="D5" s="90"/>
      <c r="E5" s="90"/>
      <c r="F5" s="43"/>
      <c r="G5" s="6"/>
      <c r="H5" s="132" t="str">
        <f>'M-COVER PAGE'!D5</f>
        <v>CONCEPT</v>
      </c>
      <c r="I5" s="133"/>
      <c r="J5" s="109" t="str">
        <f>'M-COVER PAGE'!F5</f>
        <v>BIG TECH RUNNER</v>
      </c>
      <c r="K5" s="110"/>
      <c r="L5" s="131"/>
      <c r="M5" s="126" t="str">
        <f>'M-COVER PAGE'!I5</f>
        <v>Sample due date</v>
      </c>
      <c r="N5" s="122"/>
      <c r="O5" s="96">
        <f>'M-COVER PAGE'!K5</f>
        <v>0</v>
      </c>
      <c r="P5" s="96"/>
      <c r="Q5" s="170"/>
      <c r="R5" s="196"/>
      <c r="S5" s="197"/>
    </row>
    <row r="6" spans="1:19" s="2" customFormat="1" ht="18">
      <c r="A6" s="90"/>
      <c r="B6" s="90"/>
      <c r="C6" s="90"/>
      <c r="D6" s="90"/>
      <c r="E6" s="90"/>
      <c r="F6" s="43"/>
      <c r="G6" s="5"/>
      <c r="H6" s="121" t="str">
        <f>'M-COVER PAGE'!D6</f>
        <v>Date created</v>
      </c>
      <c r="I6" s="122"/>
      <c r="J6" s="137">
        <f>'M-COVER PAGE'!F6</f>
        <v>45367</v>
      </c>
      <c r="K6" s="138"/>
      <c r="L6" s="139"/>
      <c r="M6" s="126" t="str">
        <f>'M-COVER PAGE'!I6</f>
        <v>Reference style</v>
      </c>
      <c r="N6" s="122"/>
      <c r="O6" s="171" t="str">
        <f>'M-COVER PAGE'!K6</f>
        <v>REF HEELSLIDE BLOCK</v>
      </c>
      <c r="P6" s="171"/>
      <c r="Q6" s="172"/>
      <c r="R6" s="198"/>
      <c r="S6" s="199"/>
    </row>
    <row r="7" spans="1:19" s="2" customFormat="1" ht="18.600000000000001" thickBot="1">
      <c r="A7" s="90"/>
      <c r="B7" s="90"/>
      <c r="C7" s="90"/>
      <c r="D7" s="90"/>
      <c r="E7" s="90"/>
      <c r="F7" s="43"/>
      <c r="G7" s="5"/>
      <c r="H7" s="143" t="str">
        <f>'M-COVER PAGE'!D7</f>
        <v>Date revised</v>
      </c>
      <c r="I7" s="144"/>
      <c r="J7" s="145">
        <f>'M-COVER PAGE'!F7</f>
        <v>45426</v>
      </c>
      <c r="K7" s="146"/>
      <c r="L7" s="147"/>
      <c r="M7" s="148" t="str">
        <f>'M-COVER PAGE'!I7</f>
        <v>STATUS</v>
      </c>
      <c r="N7" s="144"/>
      <c r="O7" s="173" t="str">
        <f>'M-COVER PAGE'!K7</f>
        <v>SUBMIT PROTO</v>
      </c>
      <c r="P7" s="173"/>
      <c r="Q7" s="174"/>
      <c r="R7" s="200"/>
      <c r="S7" s="201"/>
    </row>
    <row r="8" spans="1:19" ht="9" customHeight="1">
      <c r="A8" s="89"/>
      <c r="B8" s="89"/>
      <c r="C8" s="89"/>
      <c r="D8" s="89"/>
      <c r="E8" s="89"/>
      <c r="F8" s="89"/>
      <c r="G8" s="89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</row>
    <row r="9" spans="1:19" ht="24" thickBot="1">
      <c r="A9" s="119" t="s">
        <v>86</v>
      </c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</row>
    <row r="10" spans="1:19" s="3" customFormat="1">
      <c r="A10" s="34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6"/>
    </row>
    <row r="11" spans="1:19">
      <c r="A11" s="37"/>
      <c r="B11" s="4" t="s">
        <v>85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8"/>
    </row>
    <row r="12" spans="1:19">
      <c r="A12" s="3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8"/>
    </row>
    <row r="13" spans="1:19">
      <c r="A13" s="3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8"/>
    </row>
    <row r="14" spans="1:19">
      <c r="A14" s="3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8"/>
    </row>
    <row r="15" spans="1:19">
      <c r="A15" s="3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8"/>
    </row>
    <row r="16" spans="1:19">
      <c r="A16" s="37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8"/>
    </row>
    <row r="17" spans="1:19">
      <c r="A17" s="37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8"/>
    </row>
    <row r="18" spans="1:19">
      <c r="A18" s="37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8"/>
    </row>
    <row r="19" spans="1:19">
      <c r="A19" s="37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8"/>
    </row>
    <row r="20" spans="1:19">
      <c r="A20" s="37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8"/>
    </row>
    <row r="21" spans="1:19">
      <c r="A21" s="37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8"/>
    </row>
    <row r="22" spans="1:19">
      <c r="A22" s="37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8"/>
    </row>
    <row r="23" spans="1:19">
      <c r="A23" s="37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8"/>
    </row>
    <row r="24" spans="1:19">
      <c r="A24" s="37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38"/>
    </row>
    <row r="25" spans="1:19">
      <c r="A25" s="37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8"/>
    </row>
    <row r="26" spans="1:19">
      <c r="A26" s="37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8"/>
    </row>
    <row r="27" spans="1:19">
      <c r="A27" s="37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8"/>
    </row>
    <row r="28" spans="1:19">
      <c r="A28" s="37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8"/>
    </row>
    <row r="29" spans="1:19">
      <c r="A29" s="37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8"/>
    </row>
    <row r="30" spans="1:19">
      <c r="A30" s="37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8"/>
    </row>
    <row r="31" spans="1:19">
      <c r="A31" s="37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8"/>
    </row>
    <row r="32" spans="1:19">
      <c r="A32" s="37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8"/>
    </row>
    <row r="33" spans="1:19">
      <c r="A33" s="37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8"/>
    </row>
    <row r="34" spans="1:19">
      <c r="A34" s="37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8"/>
    </row>
    <row r="35" spans="1:19">
      <c r="A35" s="37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8"/>
    </row>
    <row r="36" spans="1:19">
      <c r="A36" s="37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8"/>
    </row>
    <row r="37" spans="1:19">
      <c r="A37" s="37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8"/>
    </row>
    <row r="38" spans="1:19">
      <c r="A38" s="37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8"/>
    </row>
    <row r="39" spans="1:19">
      <c r="A39" s="37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38"/>
    </row>
    <row r="40" spans="1:19">
      <c r="A40" s="37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38"/>
    </row>
    <row r="41" spans="1:19">
      <c r="A41" s="37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38"/>
    </row>
    <row r="42" spans="1:19">
      <c r="A42" s="37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38"/>
    </row>
    <row r="43" spans="1:19">
      <c r="A43" s="37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38"/>
    </row>
    <row r="44" spans="1:19">
      <c r="A44" s="37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38"/>
    </row>
    <row r="45" spans="1:19">
      <c r="A45" s="37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38"/>
    </row>
    <row r="46" spans="1:19">
      <c r="A46" s="37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38"/>
    </row>
    <row r="47" spans="1:19">
      <c r="A47" s="37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38"/>
    </row>
    <row r="48" spans="1:19">
      <c r="A48" s="37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38"/>
    </row>
    <row r="49" spans="1:19">
      <c r="A49" s="3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38"/>
    </row>
    <row r="50" spans="1:19">
      <c r="A50" s="37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38"/>
    </row>
    <row r="51" spans="1:19" ht="16.2" thickBot="1">
      <c r="A51" s="39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1"/>
    </row>
  </sheetData>
  <mergeCells count="29">
    <mergeCell ref="A1:S1"/>
    <mergeCell ref="A2:E7"/>
    <mergeCell ref="H2:I2"/>
    <mergeCell ref="J2:L2"/>
    <mergeCell ref="M2:N2"/>
    <mergeCell ref="O2:Q2"/>
    <mergeCell ref="R2:S7"/>
    <mergeCell ref="H4:I4"/>
    <mergeCell ref="J4:L4"/>
    <mergeCell ref="M4:N4"/>
    <mergeCell ref="H3:I3"/>
    <mergeCell ref="J3:L3"/>
    <mergeCell ref="M3:N3"/>
    <mergeCell ref="O3:Q3"/>
    <mergeCell ref="A9:S9"/>
    <mergeCell ref="O4:Q4"/>
    <mergeCell ref="H5:I5"/>
    <mergeCell ref="J5:L5"/>
    <mergeCell ref="M5:N5"/>
    <mergeCell ref="O5:Q5"/>
    <mergeCell ref="H6:I6"/>
    <mergeCell ref="J6:L6"/>
    <mergeCell ref="M6:N6"/>
    <mergeCell ref="O6:Q6"/>
    <mergeCell ref="H7:I7"/>
    <mergeCell ref="J7:L7"/>
    <mergeCell ref="M7:N7"/>
    <mergeCell ref="O7:Q7"/>
    <mergeCell ref="A8:S8"/>
  </mergeCells>
  <phoneticPr fontId="2" type="noConversion"/>
  <printOptions horizontalCentered="1"/>
  <pageMargins left="0.25" right="0.25" top="0.75" bottom="0.75" header="0.3" footer="0.3"/>
  <pageSetup scale="57" orientation="landscape" horizontalDpi="300" verticalDpi="300" r:id="rId1"/>
  <headerFooter>
    <oddFooter>&amp;L&amp;F&amp;C&amp;A&amp;R&amp;D&amp;T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D5A02-D88A-45F6-ABE2-62738E42ECBD}">
  <sheetPr>
    <tabColor theme="4" tint="0.59999389629810485"/>
    <pageSetUpPr fitToPage="1"/>
  </sheetPr>
  <dimension ref="A1:R41"/>
  <sheetViews>
    <sheetView zoomScale="65" zoomScaleNormal="65" zoomScalePageLayoutView="90" workbookViewId="0">
      <selection activeCell="H22" sqref="H22"/>
    </sheetView>
  </sheetViews>
  <sheetFormatPr defaultColWidth="11.19921875" defaultRowHeight="15.6"/>
  <cols>
    <col min="1" max="1" width="14.19921875" customWidth="1"/>
    <col min="2" max="2" width="48" customWidth="1"/>
    <col min="3" max="13" width="17.59765625" customWidth="1"/>
    <col min="14" max="14" width="1" customWidth="1"/>
  </cols>
  <sheetData>
    <row r="1" spans="1:13" ht="16.2" thickBot="1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</row>
    <row r="2" spans="1:13" s="2" customFormat="1" ht="18">
      <c r="A2" s="50"/>
      <c r="B2" s="50"/>
      <c r="C2" s="50"/>
      <c r="D2" s="127" t="str">
        <f>'M-COVER PAGE'!D2</f>
        <v>Factory</v>
      </c>
      <c r="E2" s="128"/>
      <c r="F2" s="106" t="str">
        <f>'M-COVER PAGE'!F5</f>
        <v>BIG TECH RUNNER</v>
      </c>
      <c r="G2" s="107"/>
      <c r="H2" s="129"/>
      <c r="I2" s="130" t="str">
        <f>'M-COVER PAGE'!I2</f>
        <v>Sample size</v>
      </c>
      <c r="J2" s="128"/>
      <c r="K2" s="106" t="str">
        <f>'M-COVER PAGE'!K2</f>
        <v>M</v>
      </c>
      <c r="L2" s="107"/>
      <c r="M2" s="108"/>
    </row>
    <row r="3" spans="1:13" s="2" customFormat="1" ht="18">
      <c r="A3" s="50"/>
      <c r="B3" s="50"/>
      <c r="C3" s="50"/>
      <c r="D3" s="121" t="str">
        <f>'M-COVER PAGE'!D3</f>
        <v xml:space="preserve">Style </v>
      </c>
      <c r="E3" s="122"/>
      <c r="F3" s="123" t="str">
        <f>'M-COVER PAGE'!F3</f>
        <v>MSCHF</v>
      </c>
      <c r="G3" s="124"/>
      <c r="H3" s="125"/>
      <c r="I3" s="126" t="str">
        <f>'M-COVER PAGE'!I3</f>
        <v xml:space="preserve">Size range </v>
      </c>
      <c r="J3" s="122"/>
      <c r="K3" s="109" t="str">
        <f>'M-COVER PAGE'!K3</f>
        <v>XS - XL</v>
      </c>
      <c r="L3" s="110"/>
      <c r="M3" s="111"/>
    </row>
    <row r="4" spans="1:13" s="2" customFormat="1" ht="18">
      <c r="A4" s="50"/>
      <c r="B4" s="50"/>
      <c r="C4" s="50"/>
      <c r="D4" s="121" t="str">
        <f>'M-COVER PAGE'!D4</f>
        <v>Description</v>
      </c>
      <c r="E4" s="122"/>
      <c r="F4" s="109" t="str">
        <f>'M-COVER PAGE'!F4</f>
        <v>GAIP DROP TEE</v>
      </c>
      <c r="G4" s="110"/>
      <c r="H4" s="131"/>
      <c r="I4" s="126">
        <f>'M-COVER PAGE'!I4</f>
        <v>0</v>
      </c>
      <c r="J4" s="122"/>
      <c r="K4" s="109">
        <f>'M-COVER PAGE'!K4</f>
        <v>0</v>
      </c>
      <c r="L4" s="110"/>
      <c r="M4" s="111"/>
    </row>
    <row r="5" spans="1:13" s="2" customFormat="1" ht="18">
      <c r="A5" s="50"/>
      <c r="B5" s="50"/>
      <c r="C5" s="50"/>
      <c r="D5" s="132" t="str">
        <f>'M-COVER PAGE'!D5</f>
        <v>CONCEPT</v>
      </c>
      <c r="E5" s="133"/>
      <c r="F5" s="109" t="str">
        <f>'M-COVER PAGE'!F5</f>
        <v>BIG TECH RUNNER</v>
      </c>
      <c r="G5" s="110"/>
      <c r="H5" s="131"/>
      <c r="I5" s="126" t="str">
        <f>'M-COVER PAGE'!I5</f>
        <v>Sample due date</v>
      </c>
      <c r="J5" s="122"/>
      <c r="K5" s="109">
        <f>'M-COVER PAGE'!K5</f>
        <v>0</v>
      </c>
      <c r="L5" s="110"/>
      <c r="M5" s="111"/>
    </row>
    <row r="6" spans="1:13" s="2" customFormat="1" ht="18">
      <c r="A6" s="50"/>
      <c r="B6" s="50"/>
      <c r="C6" s="50"/>
      <c r="D6" s="121" t="str">
        <f>'M-COVER PAGE'!D6</f>
        <v>Date created</v>
      </c>
      <c r="E6" s="122"/>
      <c r="F6" s="137">
        <f>'M-COVER PAGE'!F6</f>
        <v>45367</v>
      </c>
      <c r="G6" s="138"/>
      <c r="H6" s="139"/>
      <c r="I6" s="126" t="str">
        <f>'M-COVER PAGE'!I6</f>
        <v>Reference style</v>
      </c>
      <c r="J6" s="122"/>
      <c r="K6" s="140" t="str">
        <f>'M-COVER PAGE'!K6</f>
        <v>REF HEELSLIDE BLOCK</v>
      </c>
      <c r="L6" s="141"/>
      <c r="M6" s="142"/>
    </row>
    <row r="7" spans="1:13" s="2" customFormat="1" ht="18.600000000000001" thickBot="1">
      <c r="A7" s="50"/>
      <c r="B7" s="50"/>
      <c r="C7" s="50"/>
      <c r="D7" s="143" t="str">
        <f>'M-COVER PAGE'!D7</f>
        <v>Date revised</v>
      </c>
      <c r="E7" s="144"/>
      <c r="F7" s="145">
        <f>'M-COVER PAGE'!F7</f>
        <v>45426</v>
      </c>
      <c r="G7" s="146"/>
      <c r="H7" s="147"/>
      <c r="I7" s="148" t="str">
        <f>'M-COVER PAGE'!I7</f>
        <v>STATUS</v>
      </c>
      <c r="J7" s="144"/>
      <c r="K7" s="149" t="str">
        <f>'M-COVER PAGE'!K7</f>
        <v>SUBMIT PROTO</v>
      </c>
      <c r="L7" s="150"/>
      <c r="M7" s="151"/>
    </row>
    <row r="8" spans="1:13" ht="9" customHeight="1">
      <c r="A8" s="89"/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</row>
    <row r="9" spans="1:13" ht="24" thickBot="1">
      <c r="A9" s="152" t="s">
        <v>4</v>
      </c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</row>
    <row r="10" spans="1:13" s="3" customFormat="1" ht="18">
      <c r="A10" s="53" t="s">
        <v>5</v>
      </c>
      <c r="B10" s="54" t="s">
        <v>6</v>
      </c>
      <c r="C10" s="54" t="s">
        <v>8</v>
      </c>
      <c r="D10" s="55" t="s">
        <v>99</v>
      </c>
      <c r="E10" s="55" t="s">
        <v>7</v>
      </c>
      <c r="F10" s="55" t="s">
        <v>15</v>
      </c>
      <c r="G10" s="55" t="s">
        <v>16</v>
      </c>
      <c r="H10" s="55" t="s">
        <v>17</v>
      </c>
      <c r="I10" s="55" t="s">
        <v>18</v>
      </c>
      <c r="J10" s="55" t="s">
        <v>19</v>
      </c>
      <c r="K10" s="55" t="s">
        <v>102</v>
      </c>
      <c r="L10" s="55"/>
      <c r="M10" s="56"/>
    </row>
    <row r="11" spans="1:13" ht="40.5" customHeight="1">
      <c r="A11" s="57" t="s">
        <v>9</v>
      </c>
      <c r="B11" s="58" t="s">
        <v>135</v>
      </c>
      <c r="C11" s="58" t="s">
        <v>136</v>
      </c>
      <c r="D11" s="58"/>
      <c r="E11" s="65" t="s">
        <v>105</v>
      </c>
      <c r="F11" s="58" t="s">
        <v>123</v>
      </c>
      <c r="G11" s="58"/>
      <c r="H11" s="58"/>
      <c r="I11" s="58"/>
      <c r="J11" s="59"/>
      <c r="K11" s="156" t="s">
        <v>141</v>
      </c>
      <c r="L11" s="157"/>
      <c r="M11" s="158"/>
    </row>
    <row r="12" spans="1:13" ht="81" customHeight="1">
      <c r="A12" s="57" t="s">
        <v>137</v>
      </c>
      <c r="B12" s="58" t="s">
        <v>138</v>
      </c>
      <c r="C12" s="58" t="s">
        <v>139</v>
      </c>
      <c r="D12" s="58"/>
      <c r="E12" s="65" t="s">
        <v>105</v>
      </c>
      <c r="F12" s="88" t="s">
        <v>145</v>
      </c>
      <c r="G12" s="58"/>
      <c r="H12" s="58"/>
      <c r="I12" s="58"/>
      <c r="J12" s="59"/>
      <c r="K12" s="134"/>
      <c r="L12" s="135"/>
      <c r="M12" s="136"/>
    </row>
    <row r="13" spans="1:13" ht="40.5" customHeight="1">
      <c r="A13" s="57"/>
      <c r="B13" s="58"/>
      <c r="C13" s="58"/>
      <c r="D13" s="58"/>
      <c r="E13" s="58"/>
      <c r="F13" s="58"/>
      <c r="G13" s="58"/>
      <c r="H13" s="58"/>
      <c r="I13" s="58"/>
      <c r="J13" s="59"/>
      <c r="K13" s="134"/>
      <c r="L13" s="135"/>
      <c r="M13" s="136"/>
    </row>
    <row r="14" spans="1:13" ht="40.5" customHeight="1">
      <c r="A14" s="57"/>
      <c r="B14" s="58"/>
      <c r="C14" s="58"/>
      <c r="D14" s="58"/>
      <c r="E14" s="58"/>
      <c r="F14" s="58"/>
      <c r="G14" s="58"/>
      <c r="H14" s="58"/>
      <c r="I14" s="58"/>
      <c r="J14" s="59"/>
      <c r="K14" s="134"/>
      <c r="L14" s="135"/>
      <c r="M14" s="136"/>
    </row>
    <row r="15" spans="1:13" ht="18">
      <c r="A15" s="60" t="s">
        <v>10</v>
      </c>
      <c r="B15" s="61" t="s">
        <v>101</v>
      </c>
      <c r="C15" s="62"/>
      <c r="D15" s="62"/>
      <c r="E15" s="62"/>
      <c r="F15" s="63"/>
      <c r="G15" s="63"/>
      <c r="H15" s="62"/>
      <c r="I15" s="62"/>
      <c r="J15" s="62"/>
      <c r="K15" s="62"/>
      <c r="L15" s="62"/>
      <c r="M15" s="64"/>
    </row>
    <row r="16" spans="1:13" ht="40.5" customHeight="1">
      <c r="A16" s="57" t="s">
        <v>124</v>
      </c>
      <c r="B16" s="58" t="s">
        <v>140</v>
      </c>
      <c r="C16" s="58"/>
      <c r="D16" s="58"/>
      <c r="E16" s="65" t="s">
        <v>105</v>
      </c>
      <c r="F16" s="65" t="s">
        <v>126</v>
      </c>
      <c r="G16" s="65"/>
      <c r="H16" s="65"/>
      <c r="I16" s="65"/>
      <c r="J16" s="59"/>
      <c r="K16" s="134"/>
      <c r="L16" s="135"/>
      <c r="M16" s="136"/>
    </row>
    <row r="17" spans="1:18" ht="40.5" customHeight="1">
      <c r="A17" s="57"/>
      <c r="B17" s="58"/>
      <c r="C17" s="58"/>
      <c r="D17" s="58"/>
      <c r="E17" s="58"/>
      <c r="F17" s="65"/>
      <c r="G17" s="65"/>
      <c r="H17" s="65"/>
      <c r="I17" s="65"/>
      <c r="J17" s="59"/>
      <c r="K17" s="134"/>
      <c r="L17" s="135"/>
      <c r="M17" s="136"/>
    </row>
    <row r="18" spans="1:18" ht="40.5" customHeight="1">
      <c r="A18" s="57"/>
      <c r="B18" s="58"/>
      <c r="C18" s="58"/>
      <c r="D18" s="58"/>
      <c r="E18" s="58"/>
      <c r="F18" s="65"/>
      <c r="G18" s="65"/>
      <c r="H18" s="65"/>
      <c r="I18" s="65"/>
      <c r="J18" s="59"/>
      <c r="K18" s="134"/>
      <c r="L18" s="135"/>
      <c r="M18" s="136"/>
    </row>
    <row r="19" spans="1:18" ht="40.5" customHeight="1">
      <c r="A19" s="57"/>
      <c r="B19" s="58"/>
      <c r="C19" s="58"/>
      <c r="D19" s="58"/>
      <c r="E19" s="58"/>
      <c r="F19" s="65"/>
      <c r="G19" s="65"/>
      <c r="H19" s="65"/>
      <c r="I19" s="65"/>
      <c r="J19" s="59"/>
      <c r="K19" s="134"/>
      <c r="L19" s="135"/>
      <c r="M19" s="136"/>
    </row>
    <row r="20" spans="1:18" ht="40.5" customHeight="1">
      <c r="A20" s="57"/>
      <c r="B20" s="58"/>
      <c r="C20" s="58"/>
      <c r="D20" s="58"/>
      <c r="E20" s="58"/>
      <c r="F20" s="65"/>
      <c r="G20" s="65"/>
      <c r="H20" s="65"/>
      <c r="I20" s="65"/>
      <c r="J20" s="59"/>
      <c r="K20" s="134"/>
      <c r="L20" s="135"/>
      <c r="M20" s="136"/>
      <c r="P20" s="3"/>
      <c r="Q20" s="3"/>
      <c r="R20" s="3"/>
    </row>
    <row r="21" spans="1:18" ht="18">
      <c r="A21" s="60" t="s">
        <v>100</v>
      </c>
      <c r="B21" s="61" t="s">
        <v>11</v>
      </c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4"/>
    </row>
    <row r="22" spans="1:18" ht="40.5" customHeight="1">
      <c r="A22" s="57" t="s">
        <v>103</v>
      </c>
      <c r="B22" s="65" t="s">
        <v>125</v>
      </c>
      <c r="C22" s="65" t="s">
        <v>104</v>
      </c>
      <c r="D22" s="65"/>
      <c r="E22" s="65" t="s">
        <v>105</v>
      </c>
      <c r="F22" s="65" t="s">
        <v>126</v>
      </c>
      <c r="G22" s="65"/>
      <c r="H22" s="65"/>
      <c r="I22" s="65"/>
      <c r="J22" s="59"/>
      <c r="K22" s="134"/>
      <c r="L22" s="135"/>
      <c r="M22" s="136"/>
    </row>
    <row r="23" spans="1:18" ht="40.5" customHeight="1">
      <c r="A23" s="57"/>
      <c r="B23" s="58"/>
      <c r="C23" s="58"/>
      <c r="D23" s="58"/>
      <c r="E23" s="58"/>
      <c r="F23" s="58"/>
      <c r="G23" s="58"/>
      <c r="H23" s="58"/>
      <c r="I23" s="58"/>
      <c r="J23" s="59"/>
      <c r="K23" s="134"/>
      <c r="L23" s="135"/>
      <c r="M23" s="136"/>
    </row>
    <row r="24" spans="1:18" ht="15.6" customHeight="1">
      <c r="A24" s="60" t="s">
        <v>12</v>
      </c>
      <c r="B24" s="61" t="s">
        <v>11</v>
      </c>
      <c r="C24" s="62"/>
      <c r="D24" s="62"/>
      <c r="E24" s="62"/>
      <c r="F24" s="62"/>
      <c r="G24" s="62"/>
      <c r="H24" s="62"/>
      <c r="I24" s="62"/>
      <c r="J24" s="66"/>
      <c r="K24" s="66"/>
      <c r="L24" s="66"/>
      <c r="M24" s="67"/>
    </row>
    <row r="25" spans="1:18" ht="40.5" customHeight="1">
      <c r="A25" s="57" t="s">
        <v>13</v>
      </c>
      <c r="B25" s="84" t="s">
        <v>127</v>
      </c>
      <c r="C25" s="58"/>
      <c r="D25" s="58"/>
      <c r="E25" s="58"/>
      <c r="F25" s="58"/>
      <c r="G25" s="58"/>
      <c r="H25" s="58"/>
      <c r="I25" s="58"/>
      <c r="J25" s="59"/>
      <c r="K25" s="134"/>
      <c r="L25" s="135"/>
      <c r="M25" s="136"/>
    </row>
    <row r="26" spans="1:18" ht="40.5" customHeight="1">
      <c r="A26" s="57" t="s">
        <v>106</v>
      </c>
      <c r="B26" s="84" t="s">
        <v>127</v>
      </c>
      <c r="C26" s="58"/>
      <c r="D26" s="58"/>
      <c r="E26" s="58"/>
      <c r="F26" s="58"/>
      <c r="G26" s="58"/>
      <c r="H26" s="58"/>
      <c r="I26" s="58"/>
      <c r="J26" s="59"/>
      <c r="K26" s="134"/>
      <c r="L26" s="135"/>
      <c r="M26" s="136"/>
    </row>
    <row r="27" spans="1:18" ht="40.5" customHeight="1">
      <c r="A27" s="57" t="s">
        <v>107</v>
      </c>
      <c r="B27" s="84" t="s">
        <v>127</v>
      </c>
      <c r="C27" s="58"/>
      <c r="D27" s="58"/>
      <c r="E27" s="58"/>
      <c r="F27" s="58"/>
      <c r="G27" s="58"/>
      <c r="H27" s="58"/>
      <c r="I27" s="58"/>
      <c r="J27" s="59"/>
      <c r="K27" s="134"/>
      <c r="L27" s="135"/>
      <c r="M27" s="136"/>
    </row>
    <row r="28" spans="1:18" ht="40.5" customHeight="1">
      <c r="A28" s="57"/>
      <c r="B28" s="58"/>
      <c r="C28" s="58"/>
      <c r="D28" s="58"/>
      <c r="E28" s="58"/>
      <c r="F28" s="58"/>
      <c r="G28" s="58"/>
      <c r="H28" s="58"/>
      <c r="I28" s="58"/>
      <c r="J28" s="59"/>
      <c r="K28" s="134"/>
      <c r="L28" s="135"/>
      <c r="M28" s="136"/>
    </row>
    <row r="29" spans="1:18" ht="15.6" customHeight="1">
      <c r="A29" s="60" t="s">
        <v>108</v>
      </c>
      <c r="B29" s="61"/>
      <c r="C29" s="62"/>
      <c r="D29" s="62"/>
      <c r="E29" s="62"/>
      <c r="F29" s="62"/>
      <c r="G29" s="62"/>
      <c r="H29" s="62"/>
      <c r="I29" s="62"/>
      <c r="J29" s="66"/>
      <c r="K29" s="66"/>
      <c r="L29" s="66"/>
      <c r="M29" s="67"/>
    </row>
    <row r="30" spans="1:18" ht="40.5" customHeight="1">
      <c r="A30" s="57"/>
      <c r="B30" s="84"/>
      <c r="C30" s="58"/>
      <c r="D30" s="58"/>
      <c r="E30" s="58"/>
      <c r="F30" s="58"/>
      <c r="G30" s="58"/>
      <c r="H30" s="58"/>
      <c r="I30" s="58"/>
      <c r="J30" s="59"/>
      <c r="K30" s="134"/>
      <c r="L30" s="135"/>
      <c r="M30" s="136"/>
    </row>
    <row r="31" spans="1:18" ht="40.5" customHeight="1" thickBot="1">
      <c r="A31" s="68"/>
      <c r="B31" s="69"/>
      <c r="C31" s="69"/>
      <c r="D31" s="69"/>
      <c r="E31" s="69"/>
      <c r="F31" s="69"/>
      <c r="G31" s="69"/>
      <c r="H31" s="69"/>
      <c r="I31" s="69"/>
      <c r="J31" s="70"/>
      <c r="K31" s="153"/>
      <c r="L31" s="154"/>
      <c r="M31" s="155"/>
    </row>
    <row r="32" spans="1:18" ht="24.6" customHeight="1"/>
    <row r="33" spans="1:13" ht="15.6" customHeight="1"/>
    <row r="41" spans="1:13" s="8" customFormat="1" ht="16.2" customHeight="1">
      <c r="A41"/>
      <c r="B41"/>
      <c r="C41"/>
      <c r="D41"/>
      <c r="E41"/>
      <c r="F41"/>
      <c r="G41"/>
      <c r="H41"/>
      <c r="I41"/>
      <c r="J41"/>
      <c r="K41"/>
      <c r="L41"/>
      <c r="M41"/>
    </row>
  </sheetData>
  <mergeCells count="44">
    <mergeCell ref="K22:M22"/>
    <mergeCell ref="K28:M28"/>
    <mergeCell ref="A9:M9"/>
    <mergeCell ref="K27:M27"/>
    <mergeCell ref="K31:M31"/>
    <mergeCell ref="K25:M25"/>
    <mergeCell ref="K26:M26"/>
    <mergeCell ref="K23:M23"/>
    <mergeCell ref="K30:M30"/>
    <mergeCell ref="K11:M11"/>
    <mergeCell ref="K12:M12"/>
    <mergeCell ref="K13:M13"/>
    <mergeCell ref="K14:M14"/>
    <mergeCell ref="K16:M16"/>
    <mergeCell ref="K17:M17"/>
    <mergeCell ref="K18:M18"/>
    <mergeCell ref="K19:M19"/>
    <mergeCell ref="K20:M20"/>
    <mergeCell ref="A8:M8"/>
    <mergeCell ref="D6:E6"/>
    <mergeCell ref="F6:H6"/>
    <mergeCell ref="I6:J6"/>
    <mergeCell ref="K6:M6"/>
    <mergeCell ref="D7:E7"/>
    <mergeCell ref="F7:H7"/>
    <mergeCell ref="I7:J7"/>
    <mergeCell ref="K7:M7"/>
    <mergeCell ref="D4:E4"/>
    <mergeCell ref="F4:H4"/>
    <mergeCell ref="I4:J4"/>
    <mergeCell ref="K4:M4"/>
    <mergeCell ref="D5:E5"/>
    <mergeCell ref="F5:H5"/>
    <mergeCell ref="I5:J5"/>
    <mergeCell ref="K5:M5"/>
    <mergeCell ref="D3:E3"/>
    <mergeCell ref="F3:H3"/>
    <mergeCell ref="I3:J3"/>
    <mergeCell ref="K3:M3"/>
    <mergeCell ref="A1:M1"/>
    <mergeCell ref="D2:E2"/>
    <mergeCell ref="F2:H2"/>
    <mergeCell ref="I2:J2"/>
    <mergeCell ref="K2:M2"/>
  </mergeCells>
  <printOptions horizontalCentered="1"/>
  <pageMargins left="0.25" right="0.25" top="0.75" bottom="0.75" header="0.3" footer="0.3"/>
  <pageSetup scale="48" fitToHeight="2" orientation="landscape" r:id="rId1"/>
  <headerFooter>
    <oddFooter>&amp;L&amp;F&amp;C&amp;A&amp;R&amp;D&amp;T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  <pageSetUpPr fitToPage="1"/>
  </sheetPr>
  <dimension ref="A1:M106"/>
  <sheetViews>
    <sheetView zoomScale="47" zoomScaleNormal="65" zoomScalePageLayoutView="90" workbookViewId="0">
      <selection activeCell="H22" sqref="H22"/>
    </sheetView>
  </sheetViews>
  <sheetFormatPr defaultColWidth="11.19921875" defaultRowHeight="15.6"/>
  <cols>
    <col min="1" max="3" width="26.3984375" customWidth="1"/>
    <col min="4" max="13" width="17.59765625" customWidth="1"/>
  </cols>
  <sheetData>
    <row r="1" spans="1:13" ht="16.2" thickBot="1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</row>
    <row r="2" spans="1:13" s="2" customFormat="1" ht="18">
      <c r="A2" s="50"/>
      <c r="B2" s="50"/>
      <c r="C2" s="73"/>
      <c r="D2" s="127" t="str">
        <f>'M-COVER PAGE'!D2</f>
        <v>Factory</v>
      </c>
      <c r="E2" s="128"/>
      <c r="F2" s="106" t="str">
        <f>'M-COVER PAGE'!F5</f>
        <v>BIG TECH RUNNER</v>
      </c>
      <c r="G2" s="107"/>
      <c r="H2" s="129"/>
      <c r="I2" s="130" t="str">
        <f>'M-COVER PAGE'!I2</f>
        <v>Sample size</v>
      </c>
      <c r="J2" s="128"/>
      <c r="K2" s="106" t="str">
        <f>'M-COVER PAGE'!K2</f>
        <v>M</v>
      </c>
      <c r="L2" s="107"/>
      <c r="M2" s="108"/>
    </row>
    <row r="3" spans="1:13" s="2" customFormat="1" ht="18">
      <c r="A3" s="50"/>
      <c r="B3" s="50"/>
      <c r="C3" s="73"/>
      <c r="D3" s="121" t="str">
        <f>'M-COVER PAGE'!D3</f>
        <v xml:space="preserve">Style </v>
      </c>
      <c r="E3" s="122"/>
      <c r="F3" s="123" t="str">
        <f>'M-COVER PAGE'!F3</f>
        <v>MSCHF</v>
      </c>
      <c r="G3" s="124"/>
      <c r="H3" s="125"/>
      <c r="I3" s="126" t="str">
        <f>'M-COVER PAGE'!I3</f>
        <v xml:space="preserve">Size range </v>
      </c>
      <c r="J3" s="122"/>
      <c r="K3" s="109" t="str">
        <f>'M-COVER PAGE'!K3</f>
        <v>XS - XL</v>
      </c>
      <c r="L3" s="110"/>
      <c r="M3" s="111"/>
    </row>
    <row r="4" spans="1:13" s="2" customFormat="1" ht="18">
      <c r="A4" s="50"/>
      <c r="B4" s="50"/>
      <c r="C4" s="73"/>
      <c r="D4" s="121" t="str">
        <f>'M-COVER PAGE'!D4</f>
        <v>Description</v>
      </c>
      <c r="E4" s="122"/>
      <c r="F4" s="109" t="str">
        <f>'M-COVER PAGE'!F4</f>
        <v>GAIP DROP TEE</v>
      </c>
      <c r="G4" s="110"/>
      <c r="H4" s="131"/>
      <c r="I4" s="126">
        <f>'M-COVER PAGE'!I4</f>
        <v>0</v>
      </c>
      <c r="J4" s="122"/>
      <c r="K4" s="109">
        <f>'M-COVER PAGE'!K4</f>
        <v>0</v>
      </c>
      <c r="L4" s="110"/>
      <c r="M4" s="111"/>
    </row>
    <row r="5" spans="1:13" s="2" customFormat="1" ht="18">
      <c r="A5" s="50"/>
      <c r="B5" s="50"/>
      <c r="C5" s="74"/>
      <c r="D5" s="132" t="str">
        <f>'M-COVER PAGE'!D5</f>
        <v>CONCEPT</v>
      </c>
      <c r="E5" s="133"/>
      <c r="F5" s="109" t="str">
        <f>'M-COVER PAGE'!F5</f>
        <v>BIG TECH RUNNER</v>
      </c>
      <c r="G5" s="110"/>
      <c r="H5" s="131"/>
      <c r="I5" s="126" t="str">
        <f>'M-COVER PAGE'!I5</f>
        <v>Sample due date</v>
      </c>
      <c r="J5" s="122"/>
      <c r="K5" s="109">
        <f>'M-COVER PAGE'!K5</f>
        <v>0</v>
      </c>
      <c r="L5" s="110"/>
      <c r="M5" s="111"/>
    </row>
    <row r="6" spans="1:13" s="2" customFormat="1" ht="18">
      <c r="A6" s="50"/>
      <c r="B6" s="50"/>
      <c r="C6" s="73"/>
      <c r="D6" s="121" t="str">
        <f>'M-COVER PAGE'!D6</f>
        <v>Date created</v>
      </c>
      <c r="E6" s="122"/>
      <c r="F6" s="137">
        <f>'M-COVER PAGE'!F6</f>
        <v>45367</v>
      </c>
      <c r="G6" s="138"/>
      <c r="H6" s="139"/>
      <c r="I6" s="126" t="str">
        <f>'M-COVER PAGE'!I6</f>
        <v>Reference style</v>
      </c>
      <c r="J6" s="122"/>
      <c r="K6" s="140" t="str">
        <f>'M-COVER PAGE'!K6</f>
        <v>REF HEELSLIDE BLOCK</v>
      </c>
      <c r="L6" s="141"/>
      <c r="M6" s="142"/>
    </row>
    <row r="7" spans="1:13" s="2" customFormat="1" ht="18.600000000000001" thickBot="1">
      <c r="A7" s="50"/>
      <c r="B7" s="50"/>
      <c r="C7" s="73"/>
      <c r="D7" s="143" t="str">
        <f>'M-COVER PAGE'!D7</f>
        <v>Date revised</v>
      </c>
      <c r="E7" s="144"/>
      <c r="F7" s="145">
        <f>'M-COVER PAGE'!F7</f>
        <v>45426</v>
      </c>
      <c r="G7" s="146"/>
      <c r="H7" s="147"/>
      <c r="I7" s="148" t="str">
        <f>'M-COVER PAGE'!I7</f>
        <v>STATUS</v>
      </c>
      <c r="J7" s="144"/>
      <c r="K7" s="149" t="str">
        <f>'M-COVER PAGE'!K7</f>
        <v>SUBMIT PROTO</v>
      </c>
      <c r="L7" s="150"/>
      <c r="M7" s="151"/>
    </row>
    <row r="8" spans="1:13" ht="9" customHeight="1">
      <c r="A8" s="89"/>
      <c r="B8" s="89"/>
      <c r="C8" s="89"/>
      <c r="D8" s="118"/>
      <c r="E8" s="118"/>
      <c r="F8" s="118"/>
      <c r="G8" s="118"/>
      <c r="H8" s="118"/>
      <c r="I8" s="118"/>
      <c r="J8" s="118"/>
      <c r="K8" s="118"/>
      <c r="L8" s="118"/>
      <c r="M8" s="118"/>
    </row>
    <row r="9" spans="1:13" ht="24" thickBot="1">
      <c r="A9" s="119" t="s">
        <v>20</v>
      </c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</row>
    <row r="10" spans="1:13" s="3" customFormat="1" ht="20.25" customHeight="1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13" ht="20.25" customHeight="1">
      <c r="A11" s="18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19"/>
    </row>
    <row r="12" spans="1:13" ht="20.25" customHeight="1">
      <c r="A12" s="18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9"/>
    </row>
    <row r="13" spans="1:13" ht="20.25" customHeight="1">
      <c r="A13" s="18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19"/>
    </row>
    <row r="14" spans="1:13" ht="20.25" customHeight="1">
      <c r="A14" s="18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19"/>
    </row>
    <row r="15" spans="1:13" ht="20.25" customHeight="1">
      <c r="A15" s="18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19"/>
    </row>
    <row r="16" spans="1:13" ht="20.25" customHeight="1">
      <c r="A16" s="18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19"/>
    </row>
    <row r="17" spans="1:13" ht="20.25" customHeight="1">
      <c r="A17" s="18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19"/>
    </row>
    <row r="18" spans="1:13" ht="20.25" customHeight="1">
      <c r="A18" s="18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19"/>
    </row>
    <row r="19" spans="1:13" ht="20.25" customHeight="1">
      <c r="A19" s="18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19"/>
    </row>
    <row r="20" spans="1:13" ht="20.25" customHeight="1">
      <c r="A20" s="18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19"/>
    </row>
    <row r="21" spans="1:13" ht="20.25" customHeight="1">
      <c r="A21" s="18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19"/>
    </row>
    <row r="22" spans="1:13" ht="20.25" customHeight="1">
      <c r="A22" s="18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19"/>
    </row>
    <row r="23" spans="1:13" ht="20.25" customHeight="1">
      <c r="A23" s="18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19"/>
    </row>
    <row r="24" spans="1:13" ht="20.25" customHeight="1">
      <c r="A24" s="18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19"/>
    </row>
    <row r="25" spans="1:13" ht="20.25" customHeight="1">
      <c r="A25" s="18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19"/>
    </row>
    <row r="26" spans="1:13" ht="20.25" customHeight="1">
      <c r="A26" s="18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19"/>
    </row>
    <row r="27" spans="1:13" ht="20.25" customHeight="1">
      <c r="A27" s="18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19"/>
    </row>
    <row r="28" spans="1:13" ht="20.25" customHeight="1">
      <c r="A28" s="18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9"/>
    </row>
    <row r="29" spans="1:13" ht="20.25" customHeight="1">
      <c r="A29" s="18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19"/>
    </row>
    <row r="30" spans="1:13" ht="20.25" customHeight="1">
      <c r="A30" s="18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19"/>
    </row>
    <row r="31" spans="1:13" ht="20.25" customHeight="1">
      <c r="A31" s="18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19"/>
    </row>
    <row r="32" spans="1:13" ht="20.25" customHeight="1">
      <c r="A32" s="18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19"/>
    </row>
    <row r="33" spans="1:13" ht="20.25" customHeight="1">
      <c r="A33" s="18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19"/>
    </row>
    <row r="34" spans="1:13" ht="20.25" customHeight="1">
      <c r="A34" s="18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19"/>
    </row>
    <row r="35" spans="1:13" ht="20.25" customHeight="1">
      <c r="A35" s="18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19"/>
    </row>
    <row r="36" spans="1:13" ht="20.25" customHeight="1">
      <c r="A36" s="18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19"/>
    </row>
    <row r="37" spans="1:13" ht="20.25" customHeight="1">
      <c r="A37" s="18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"/>
    </row>
    <row r="38" spans="1:13" ht="20.25" customHeight="1">
      <c r="A38" s="18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19"/>
    </row>
    <row r="39" spans="1:13" ht="20.25" customHeight="1">
      <c r="A39" s="18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19"/>
    </row>
    <row r="40" spans="1:13" ht="20.25" customHeight="1">
      <c r="A40" s="18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19"/>
    </row>
    <row r="41" spans="1:13" ht="20.25" customHeight="1">
      <c r="A41" s="18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19"/>
    </row>
    <row r="42" spans="1:13" ht="20.25" customHeight="1">
      <c r="A42" s="1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19"/>
    </row>
    <row r="43" spans="1:13" ht="20.25" customHeight="1">
      <c r="A43" s="1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19"/>
    </row>
    <row r="44" spans="1:13" ht="20.25" customHeight="1">
      <c r="A44" s="1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19"/>
    </row>
    <row r="45" spans="1:13" ht="20.25" customHeight="1">
      <c r="A45" s="1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19"/>
    </row>
    <row r="46" spans="1:13" ht="20.25" customHeight="1">
      <c r="A46" s="1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19"/>
    </row>
    <row r="47" spans="1:13" ht="20.25" customHeight="1">
      <c r="A47" s="1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19"/>
    </row>
    <row r="48" spans="1:13" ht="20.25" customHeight="1">
      <c r="A48" s="1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19"/>
    </row>
    <row r="49" spans="1:13" ht="20.25" customHeight="1">
      <c r="A49" s="1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19"/>
    </row>
    <row r="50" spans="1:13" ht="20.25" customHeight="1">
      <c r="A50" s="1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19"/>
    </row>
    <row r="51" spans="1:13" ht="20.25" customHeight="1">
      <c r="A51" s="1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19"/>
    </row>
    <row r="52" spans="1:13" ht="20.25" customHeight="1">
      <c r="A52" s="1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19"/>
    </row>
    <row r="53" spans="1:13" ht="20.25" customHeight="1">
      <c r="A53" s="1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19"/>
    </row>
    <row r="54" spans="1:13" ht="20.25" customHeight="1">
      <c r="A54" s="1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19"/>
    </row>
    <row r="55" spans="1:13" ht="20.25" customHeight="1">
      <c r="A55" s="1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19"/>
    </row>
    <row r="56" spans="1:13" ht="20.25" customHeight="1">
      <c r="A56" s="18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19"/>
    </row>
    <row r="57" spans="1:13" ht="20.25" customHeight="1">
      <c r="A57" s="18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19"/>
    </row>
    <row r="58" spans="1:13" ht="20.25" customHeight="1">
      <c r="A58" s="18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19"/>
    </row>
    <row r="59" spans="1:13" ht="20.25" customHeight="1">
      <c r="A59" s="18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19"/>
    </row>
    <row r="60" spans="1:13" ht="20.25" customHeight="1">
      <c r="A60" s="18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19"/>
    </row>
    <row r="61" spans="1:13" ht="20.25" customHeight="1">
      <c r="A61" s="18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19"/>
    </row>
    <row r="62" spans="1:13" ht="20.25" customHeight="1">
      <c r="A62" s="18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19"/>
    </row>
    <row r="63" spans="1:13" ht="20.25" customHeight="1">
      <c r="A63" s="18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19"/>
    </row>
    <row r="64" spans="1:13" ht="20.25" customHeight="1">
      <c r="A64" s="18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19"/>
    </row>
    <row r="65" spans="1:13" ht="20.25" customHeight="1">
      <c r="A65" s="18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19"/>
    </row>
    <row r="66" spans="1:13" ht="20.25" customHeight="1">
      <c r="A66" s="18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19"/>
    </row>
    <row r="67" spans="1:13" ht="20.25" customHeight="1">
      <c r="A67" s="18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19"/>
    </row>
    <row r="68" spans="1:13" ht="20.25" customHeight="1">
      <c r="A68" s="18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19"/>
    </row>
    <row r="69" spans="1:13" ht="20.25" customHeight="1">
      <c r="A69" s="18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19"/>
    </row>
    <row r="70" spans="1:13" ht="20.25" customHeight="1">
      <c r="A70" s="18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19"/>
    </row>
    <row r="71" spans="1:13" ht="20.25" customHeight="1">
      <c r="A71" s="18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19"/>
    </row>
    <row r="72" spans="1:13" ht="20.25" customHeight="1">
      <c r="A72" s="18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19"/>
    </row>
    <row r="73" spans="1:13" ht="20.25" customHeight="1">
      <c r="A73" s="18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19"/>
    </row>
    <row r="74" spans="1:13" ht="20.25" customHeight="1">
      <c r="A74" s="18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19"/>
    </row>
    <row r="75" spans="1:13" ht="20.25" customHeight="1">
      <c r="A75" s="18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19"/>
    </row>
    <row r="76" spans="1:13" ht="20.25" customHeight="1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19"/>
    </row>
    <row r="77" spans="1:13" ht="20.25" customHeight="1">
      <c r="A77" s="18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19"/>
    </row>
    <row r="78" spans="1:13" ht="20.25" customHeight="1">
      <c r="A78" s="18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19"/>
    </row>
    <row r="79" spans="1:13" ht="20.25" customHeight="1">
      <c r="A79" s="18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19"/>
    </row>
    <row r="80" spans="1:13" ht="20.25" customHeight="1">
      <c r="A80" s="18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19"/>
    </row>
    <row r="81" spans="1:13" ht="20.25" customHeight="1">
      <c r="A81" s="18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19"/>
    </row>
    <row r="82" spans="1:13" ht="20.25" customHeight="1">
      <c r="A82" s="18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19"/>
    </row>
    <row r="83" spans="1:13" ht="20.25" customHeight="1">
      <c r="A83" s="18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19"/>
    </row>
    <row r="84" spans="1:13" ht="20.25" customHeight="1">
      <c r="A84" s="18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19"/>
    </row>
    <row r="85" spans="1:13" ht="20.25" customHeight="1">
      <c r="A85" s="18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19"/>
    </row>
    <row r="86" spans="1:13" ht="20.25" customHeight="1">
      <c r="A86" s="18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19"/>
    </row>
    <row r="87" spans="1:13" ht="20.25" customHeight="1">
      <c r="A87" s="18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19"/>
    </row>
    <row r="88" spans="1:13" ht="20.25" customHeight="1">
      <c r="A88" s="18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19"/>
    </row>
    <row r="89" spans="1:13" ht="20.25" customHeight="1">
      <c r="A89" s="18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19"/>
    </row>
    <row r="90" spans="1:13" ht="20.25" customHeight="1">
      <c r="A90" s="18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19"/>
    </row>
    <row r="91" spans="1:13" ht="20.25" customHeight="1">
      <c r="A91" s="18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19"/>
    </row>
    <row r="92" spans="1:13" ht="20.25" customHeight="1">
      <c r="A92" s="18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19"/>
    </row>
    <row r="93" spans="1:13" ht="20.25" customHeight="1">
      <c r="A93" s="18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19"/>
    </row>
    <row r="94" spans="1:13" ht="20.25" customHeight="1">
      <c r="A94" s="18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19"/>
    </row>
    <row r="95" spans="1:13" ht="20.25" customHeight="1">
      <c r="A95" s="18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19"/>
    </row>
    <row r="96" spans="1:13" ht="20.25" customHeight="1">
      <c r="A96" s="18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19"/>
    </row>
    <row r="97" spans="1:13" ht="20.25" customHeight="1">
      <c r="A97" s="18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19"/>
    </row>
    <row r="98" spans="1:13" ht="20.25" customHeight="1">
      <c r="A98" s="18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19"/>
    </row>
    <row r="99" spans="1:13" ht="20.25" customHeight="1">
      <c r="A99" s="18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19"/>
    </row>
    <row r="100" spans="1:13" ht="20.25" customHeight="1">
      <c r="A100" s="18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19"/>
    </row>
    <row r="101" spans="1:13" ht="20.25" customHeight="1">
      <c r="A101" s="18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19"/>
    </row>
    <row r="102" spans="1:13" ht="20.25" customHeight="1">
      <c r="A102" s="18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19"/>
    </row>
    <row r="103" spans="1:13" ht="20.25" customHeight="1">
      <c r="A103" s="18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19"/>
    </row>
    <row r="104" spans="1:13" ht="20.25" customHeight="1">
      <c r="A104" s="18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19"/>
    </row>
    <row r="105" spans="1:13" ht="20.25" customHeight="1">
      <c r="A105" s="18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19"/>
    </row>
    <row r="106" spans="1:13" ht="20.25" customHeight="1" thickBot="1">
      <c r="A106" s="20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2"/>
    </row>
  </sheetData>
  <mergeCells count="27">
    <mergeCell ref="D3:E3"/>
    <mergeCell ref="F3:H3"/>
    <mergeCell ref="I3:J3"/>
    <mergeCell ref="K3:M3"/>
    <mergeCell ref="A1:M1"/>
    <mergeCell ref="D2:E2"/>
    <mergeCell ref="F2:H2"/>
    <mergeCell ref="I2:J2"/>
    <mergeCell ref="K2:M2"/>
    <mergeCell ref="D4:E4"/>
    <mergeCell ref="F4:H4"/>
    <mergeCell ref="I4:J4"/>
    <mergeCell ref="K4:M4"/>
    <mergeCell ref="D5:E5"/>
    <mergeCell ref="F5:H5"/>
    <mergeCell ref="I5:J5"/>
    <mergeCell ref="K5:M5"/>
    <mergeCell ref="D6:E6"/>
    <mergeCell ref="F6:H6"/>
    <mergeCell ref="I6:J6"/>
    <mergeCell ref="K6:M6"/>
    <mergeCell ref="A9:M9"/>
    <mergeCell ref="D7:E7"/>
    <mergeCell ref="F7:H7"/>
    <mergeCell ref="I7:J7"/>
    <mergeCell ref="K7:M7"/>
    <mergeCell ref="A8:M8"/>
  </mergeCells>
  <phoneticPr fontId="2" type="noConversion"/>
  <printOptions horizontalCentered="1"/>
  <pageMargins left="0.25" right="0.25" top="0.75" bottom="0.75" header="0.3" footer="0.3"/>
  <pageSetup scale="47" fitToHeight="2" orientation="landscape" horizontalDpi="300" verticalDpi="300" r:id="rId1"/>
  <headerFooter>
    <oddFooter>&amp;L&amp;F&amp;C&amp;A&amp;R&amp;D&amp;T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95867-6345-4CA0-A0C2-F30CD18D2F85}">
  <sheetPr>
    <tabColor theme="4" tint="0.59999389629810485"/>
    <pageSetUpPr fitToPage="1"/>
  </sheetPr>
  <dimension ref="A1:R41"/>
  <sheetViews>
    <sheetView zoomScale="65" zoomScaleNormal="65" zoomScalePageLayoutView="90" workbookViewId="0">
      <selection activeCell="D13" sqref="D13"/>
    </sheetView>
  </sheetViews>
  <sheetFormatPr defaultColWidth="11.19921875" defaultRowHeight="15.6"/>
  <cols>
    <col min="1" max="1" width="14.19921875" customWidth="1"/>
    <col min="2" max="2" width="48" customWidth="1"/>
    <col min="3" max="13" width="17.59765625" customWidth="1"/>
    <col min="14" max="14" width="1" customWidth="1"/>
  </cols>
  <sheetData>
    <row r="1" spans="1:13" ht="16.2" thickBot="1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</row>
    <row r="2" spans="1:13" s="2" customFormat="1" ht="18">
      <c r="A2" s="50"/>
      <c r="B2" s="50"/>
      <c r="C2" s="50"/>
      <c r="D2" s="127" t="str">
        <f>'M-COVER PAGE'!D2</f>
        <v>Factory</v>
      </c>
      <c r="E2" s="128"/>
      <c r="F2" s="106" t="str">
        <f>'M-COVER PAGE'!F5</f>
        <v>BIG TECH RUNNER</v>
      </c>
      <c r="G2" s="107"/>
      <c r="H2" s="129"/>
      <c r="I2" s="130" t="str">
        <f>'M-COVER PAGE'!I2</f>
        <v>Sample size</v>
      </c>
      <c r="J2" s="128"/>
      <c r="K2" s="106" t="str">
        <f>'M-COVER PAGE'!K2</f>
        <v>M</v>
      </c>
      <c r="L2" s="107"/>
      <c r="M2" s="108"/>
    </row>
    <row r="3" spans="1:13" s="2" customFormat="1" ht="18">
      <c r="A3" s="50"/>
      <c r="B3" s="50"/>
      <c r="C3" s="50"/>
      <c r="D3" s="121" t="str">
        <f>'M-COVER PAGE'!D3</f>
        <v xml:space="preserve">Style </v>
      </c>
      <c r="E3" s="122"/>
      <c r="F3" s="123" t="str">
        <f>'M-COVER PAGE'!F3</f>
        <v>MSCHF</v>
      </c>
      <c r="G3" s="124"/>
      <c r="H3" s="125"/>
      <c r="I3" s="126" t="str">
        <f>'M-COVER PAGE'!I3</f>
        <v xml:space="preserve">Size range </v>
      </c>
      <c r="J3" s="122"/>
      <c r="K3" s="109" t="str">
        <f>'M-COVER PAGE'!K3</f>
        <v>XS - XL</v>
      </c>
      <c r="L3" s="110"/>
      <c r="M3" s="111"/>
    </row>
    <row r="4" spans="1:13" s="2" customFormat="1" ht="18">
      <c r="A4" s="50"/>
      <c r="B4" s="50"/>
      <c r="C4" s="50"/>
      <c r="D4" s="121" t="str">
        <f>'M-COVER PAGE'!D4</f>
        <v>Description</v>
      </c>
      <c r="E4" s="122"/>
      <c r="F4" s="109" t="str">
        <f>'M-COVER PAGE'!F4</f>
        <v>GAIP DROP TEE</v>
      </c>
      <c r="G4" s="110"/>
      <c r="H4" s="131"/>
      <c r="I4" s="126">
        <f>'M-COVER PAGE'!I4</f>
        <v>0</v>
      </c>
      <c r="J4" s="122"/>
      <c r="K4" s="109">
        <f>'M-COVER PAGE'!K4</f>
        <v>0</v>
      </c>
      <c r="L4" s="110"/>
      <c r="M4" s="111"/>
    </row>
    <row r="5" spans="1:13" s="2" customFormat="1" ht="18">
      <c r="A5" s="50"/>
      <c r="B5" s="50"/>
      <c r="C5" s="50"/>
      <c r="D5" s="132" t="str">
        <f>'M-COVER PAGE'!D5</f>
        <v>CONCEPT</v>
      </c>
      <c r="E5" s="133"/>
      <c r="F5" s="109" t="str">
        <f>'M-COVER PAGE'!F5</f>
        <v>BIG TECH RUNNER</v>
      </c>
      <c r="G5" s="110"/>
      <c r="H5" s="131"/>
      <c r="I5" s="126" t="str">
        <f>'M-COVER PAGE'!I5</f>
        <v>Sample due date</v>
      </c>
      <c r="J5" s="122"/>
      <c r="K5" s="109">
        <f>'M-COVER PAGE'!K5</f>
        <v>0</v>
      </c>
      <c r="L5" s="110"/>
      <c r="M5" s="111"/>
    </row>
    <row r="6" spans="1:13" s="2" customFormat="1" ht="18">
      <c r="A6" s="50"/>
      <c r="B6" s="50"/>
      <c r="C6" s="50"/>
      <c r="D6" s="121" t="str">
        <f>'M-COVER PAGE'!D6</f>
        <v>Date created</v>
      </c>
      <c r="E6" s="122"/>
      <c r="F6" s="137">
        <f>'M-COVER PAGE'!F6</f>
        <v>45367</v>
      </c>
      <c r="G6" s="138"/>
      <c r="H6" s="139"/>
      <c r="I6" s="126" t="str">
        <f>'M-COVER PAGE'!I6</f>
        <v>Reference style</v>
      </c>
      <c r="J6" s="122"/>
      <c r="K6" s="140" t="str">
        <f>'M-COVER PAGE'!K6</f>
        <v>REF HEELSLIDE BLOCK</v>
      </c>
      <c r="L6" s="141"/>
      <c r="M6" s="142"/>
    </row>
    <row r="7" spans="1:13" s="2" customFormat="1" ht="18.600000000000001" thickBot="1">
      <c r="A7" s="50"/>
      <c r="B7" s="50"/>
      <c r="C7" s="50"/>
      <c r="D7" s="143" t="str">
        <f>'M-COVER PAGE'!D7</f>
        <v>Date revised</v>
      </c>
      <c r="E7" s="144"/>
      <c r="F7" s="145">
        <f>'M-COVER PAGE'!F7</f>
        <v>45426</v>
      </c>
      <c r="G7" s="146"/>
      <c r="H7" s="147"/>
      <c r="I7" s="148" t="str">
        <f>'M-COVER PAGE'!I7</f>
        <v>STATUS</v>
      </c>
      <c r="J7" s="144"/>
      <c r="K7" s="149" t="str">
        <f>'M-COVER PAGE'!K7</f>
        <v>SUBMIT PROTO</v>
      </c>
      <c r="L7" s="150"/>
      <c r="M7" s="151"/>
    </row>
    <row r="8" spans="1:13" ht="9" customHeight="1">
      <c r="A8" s="89"/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</row>
    <row r="9" spans="1:13" ht="24" thickBot="1">
      <c r="A9" s="152" t="s">
        <v>4</v>
      </c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</row>
    <row r="10" spans="1:13" s="3" customFormat="1" ht="18">
      <c r="A10" s="53" t="s">
        <v>5</v>
      </c>
      <c r="B10" s="54" t="s">
        <v>6</v>
      </c>
      <c r="C10" s="54" t="s">
        <v>8</v>
      </c>
      <c r="D10" s="55" t="s">
        <v>99</v>
      </c>
      <c r="E10" s="55" t="s">
        <v>7</v>
      </c>
      <c r="F10" s="55" t="s">
        <v>15</v>
      </c>
      <c r="G10" s="55" t="s">
        <v>16</v>
      </c>
      <c r="H10" s="55" t="s">
        <v>17</v>
      </c>
      <c r="I10" s="55" t="s">
        <v>18</v>
      </c>
      <c r="J10" s="55" t="s">
        <v>19</v>
      </c>
      <c r="K10" s="55" t="s">
        <v>102</v>
      </c>
      <c r="L10" s="55"/>
      <c r="M10" s="56"/>
    </row>
    <row r="11" spans="1:13" ht="40.5" customHeight="1">
      <c r="A11" s="57" t="s">
        <v>9</v>
      </c>
      <c r="B11" s="58" t="s">
        <v>135</v>
      </c>
      <c r="C11" s="58" t="s">
        <v>136</v>
      </c>
      <c r="D11" s="58"/>
      <c r="E11" s="65" t="s">
        <v>105</v>
      </c>
      <c r="F11" s="58" t="s">
        <v>123</v>
      </c>
      <c r="G11" s="58"/>
      <c r="H11" s="58"/>
      <c r="I11" s="58"/>
      <c r="J11" s="59"/>
      <c r="K11" s="156" t="s">
        <v>142</v>
      </c>
      <c r="L11" s="157"/>
      <c r="M11" s="158"/>
    </row>
    <row r="12" spans="1:13" ht="79.2" customHeight="1">
      <c r="A12" s="57" t="s">
        <v>137</v>
      </c>
      <c r="B12" s="58" t="s">
        <v>143</v>
      </c>
      <c r="C12" s="58" t="s">
        <v>139</v>
      </c>
      <c r="D12" s="58"/>
      <c r="E12" s="65" t="s">
        <v>105</v>
      </c>
      <c r="F12" s="88" t="s">
        <v>146</v>
      </c>
      <c r="G12" s="58"/>
      <c r="H12" s="58"/>
      <c r="I12" s="58"/>
      <c r="J12" s="59"/>
      <c r="K12" s="134"/>
      <c r="L12" s="135"/>
      <c r="M12" s="136"/>
    </row>
    <row r="13" spans="1:13" ht="40.5" customHeight="1">
      <c r="A13" s="57"/>
      <c r="B13" s="58"/>
      <c r="C13" s="58"/>
      <c r="D13" s="58"/>
      <c r="E13" s="58"/>
      <c r="F13" s="58"/>
      <c r="G13" s="58"/>
      <c r="H13" s="58"/>
      <c r="I13" s="58"/>
      <c r="J13" s="59"/>
      <c r="K13" s="134"/>
      <c r="L13" s="135"/>
      <c r="M13" s="136"/>
    </row>
    <row r="14" spans="1:13" ht="40.5" customHeight="1">
      <c r="A14" s="57"/>
      <c r="B14" s="58"/>
      <c r="C14" s="58"/>
      <c r="D14" s="58"/>
      <c r="E14" s="58"/>
      <c r="F14" s="58"/>
      <c r="G14" s="58"/>
      <c r="H14" s="58"/>
      <c r="I14" s="58"/>
      <c r="J14" s="59"/>
      <c r="K14" s="134"/>
      <c r="L14" s="135"/>
      <c r="M14" s="136"/>
    </row>
    <row r="15" spans="1:13" ht="18">
      <c r="A15" s="60" t="s">
        <v>10</v>
      </c>
      <c r="B15" s="61" t="s">
        <v>101</v>
      </c>
      <c r="C15" s="62"/>
      <c r="D15" s="62"/>
      <c r="E15" s="62"/>
      <c r="F15" s="63"/>
      <c r="G15" s="63"/>
      <c r="H15" s="62"/>
      <c r="I15" s="62"/>
      <c r="J15" s="62"/>
      <c r="K15" s="62"/>
      <c r="L15" s="62"/>
      <c r="M15" s="64"/>
    </row>
    <row r="16" spans="1:13" ht="40.5" customHeight="1">
      <c r="A16" s="57" t="s">
        <v>124</v>
      </c>
      <c r="B16" s="58" t="s">
        <v>140</v>
      </c>
      <c r="C16" s="58"/>
      <c r="D16" s="58"/>
      <c r="E16" s="65" t="s">
        <v>105</v>
      </c>
      <c r="F16" s="65" t="s">
        <v>126</v>
      </c>
      <c r="G16" s="65"/>
      <c r="H16" s="65"/>
      <c r="I16" s="65"/>
      <c r="J16" s="59"/>
      <c r="K16" s="134"/>
      <c r="L16" s="135"/>
      <c r="M16" s="136"/>
    </row>
    <row r="17" spans="1:18" ht="40.5" customHeight="1">
      <c r="A17" s="57"/>
      <c r="B17" s="58"/>
      <c r="C17" s="58"/>
      <c r="D17" s="58"/>
      <c r="E17" s="58"/>
      <c r="F17" s="65"/>
      <c r="G17" s="65"/>
      <c r="H17" s="65"/>
      <c r="I17" s="65"/>
      <c r="J17" s="59"/>
      <c r="K17" s="134"/>
      <c r="L17" s="135"/>
      <c r="M17" s="136"/>
    </row>
    <row r="18" spans="1:18" ht="40.5" customHeight="1">
      <c r="A18" s="57"/>
      <c r="B18" s="58"/>
      <c r="C18" s="58"/>
      <c r="D18" s="58"/>
      <c r="E18" s="58"/>
      <c r="F18" s="65"/>
      <c r="G18" s="65"/>
      <c r="H18" s="65"/>
      <c r="I18" s="65"/>
      <c r="J18" s="59"/>
      <c r="K18" s="134"/>
      <c r="L18" s="135"/>
      <c r="M18" s="136"/>
    </row>
    <row r="19" spans="1:18" ht="40.5" customHeight="1">
      <c r="A19" s="57"/>
      <c r="B19" s="58"/>
      <c r="C19" s="58"/>
      <c r="D19" s="58"/>
      <c r="E19" s="58"/>
      <c r="F19" s="65"/>
      <c r="G19" s="65"/>
      <c r="H19" s="65"/>
      <c r="I19" s="65"/>
      <c r="J19" s="59"/>
      <c r="K19" s="134"/>
      <c r="L19" s="135"/>
      <c r="M19" s="136"/>
    </row>
    <row r="20" spans="1:18" ht="40.5" customHeight="1">
      <c r="A20" s="57"/>
      <c r="B20" s="58"/>
      <c r="C20" s="58"/>
      <c r="D20" s="58"/>
      <c r="E20" s="58"/>
      <c r="F20" s="65"/>
      <c r="G20" s="65"/>
      <c r="H20" s="65"/>
      <c r="I20" s="65"/>
      <c r="J20" s="59"/>
      <c r="K20" s="134"/>
      <c r="L20" s="135"/>
      <c r="M20" s="136"/>
      <c r="P20" s="3"/>
      <c r="Q20" s="3"/>
      <c r="R20" s="3"/>
    </row>
    <row r="21" spans="1:18" ht="18">
      <c r="A21" s="60" t="s">
        <v>100</v>
      </c>
      <c r="B21" s="61" t="s">
        <v>11</v>
      </c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4"/>
    </row>
    <row r="22" spans="1:18" ht="40.5" customHeight="1">
      <c r="A22" s="57" t="s">
        <v>103</v>
      </c>
      <c r="B22" s="65" t="s">
        <v>125</v>
      </c>
      <c r="C22" s="65" t="s">
        <v>104</v>
      </c>
      <c r="D22" s="65"/>
      <c r="E22" s="65" t="s">
        <v>105</v>
      </c>
      <c r="F22" s="65" t="s">
        <v>126</v>
      </c>
      <c r="G22" s="65"/>
      <c r="H22" s="65"/>
      <c r="I22" s="65"/>
      <c r="J22" s="59"/>
      <c r="K22" s="134"/>
      <c r="L22" s="135"/>
      <c r="M22" s="136"/>
    </row>
    <row r="23" spans="1:18" ht="40.5" customHeight="1">
      <c r="A23" s="57"/>
      <c r="B23" s="58"/>
      <c r="C23" s="58"/>
      <c r="D23" s="58"/>
      <c r="E23" s="58"/>
      <c r="F23" s="58"/>
      <c r="G23" s="58"/>
      <c r="H23" s="58"/>
      <c r="I23" s="58"/>
      <c r="J23" s="59"/>
      <c r="K23" s="134"/>
      <c r="L23" s="135"/>
      <c r="M23" s="136"/>
    </row>
    <row r="24" spans="1:18" ht="15.6" customHeight="1">
      <c r="A24" s="60" t="s">
        <v>12</v>
      </c>
      <c r="B24" s="61" t="s">
        <v>11</v>
      </c>
      <c r="C24" s="62"/>
      <c r="D24" s="62"/>
      <c r="E24" s="62"/>
      <c r="F24" s="62"/>
      <c r="G24" s="62"/>
      <c r="H24" s="62"/>
      <c r="I24" s="62"/>
      <c r="J24" s="66"/>
      <c r="K24" s="66"/>
      <c r="L24" s="66"/>
      <c r="M24" s="67"/>
    </row>
    <row r="25" spans="1:18" ht="40.5" customHeight="1">
      <c r="A25" s="57" t="s">
        <v>13</v>
      </c>
      <c r="B25" s="84" t="s">
        <v>127</v>
      </c>
      <c r="C25" s="58"/>
      <c r="D25" s="58"/>
      <c r="E25" s="58"/>
      <c r="F25" s="58"/>
      <c r="G25" s="58"/>
      <c r="H25" s="58"/>
      <c r="I25" s="58"/>
      <c r="J25" s="59"/>
      <c r="K25" s="134"/>
      <c r="L25" s="135"/>
      <c r="M25" s="136"/>
    </row>
    <row r="26" spans="1:18" ht="40.5" customHeight="1">
      <c r="A26" s="57" t="s">
        <v>106</v>
      </c>
      <c r="B26" s="84" t="s">
        <v>127</v>
      </c>
      <c r="C26" s="58"/>
      <c r="D26" s="58"/>
      <c r="E26" s="58"/>
      <c r="F26" s="58"/>
      <c r="G26" s="58"/>
      <c r="H26" s="58"/>
      <c r="I26" s="58"/>
      <c r="J26" s="59"/>
      <c r="K26" s="134"/>
      <c r="L26" s="135"/>
      <c r="M26" s="136"/>
    </row>
    <row r="27" spans="1:18" ht="40.5" customHeight="1">
      <c r="A27" s="57" t="s">
        <v>107</v>
      </c>
      <c r="B27" s="84" t="s">
        <v>127</v>
      </c>
      <c r="C27" s="58"/>
      <c r="D27" s="58"/>
      <c r="E27" s="58"/>
      <c r="F27" s="58"/>
      <c r="G27" s="58"/>
      <c r="H27" s="58"/>
      <c r="I27" s="58"/>
      <c r="J27" s="59"/>
      <c r="K27" s="134"/>
      <c r="L27" s="135"/>
      <c r="M27" s="136"/>
    </row>
    <row r="28" spans="1:18" ht="40.5" customHeight="1">
      <c r="A28" s="57"/>
      <c r="B28" s="58"/>
      <c r="C28" s="58"/>
      <c r="D28" s="58"/>
      <c r="E28" s="58"/>
      <c r="F28" s="58"/>
      <c r="G28" s="58"/>
      <c r="H28" s="58"/>
      <c r="I28" s="58"/>
      <c r="J28" s="59"/>
      <c r="K28" s="134"/>
      <c r="L28" s="135"/>
      <c r="M28" s="136"/>
    </row>
    <row r="29" spans="1:18" ht="15.6" customHeight="1">
      <c r="A29" s="60" t="s">
        <v>108</v>
      </c>
      <c r="B29" s="61"/>
      <c r="C29" s="62"/>
      <c r="D29" s="62"/>
      <c r="E29" s="62"/>
      <c r="F29" s="62"/>
      <c r="G29" s="62"/>
      <c r="H29" s="62"/>
      <c r="I29" s="62"/>
      <c r="J29" s="66"/>
      <c r="K29" s="66"/>
      <c r="L29" s="66"/>
      <c r="M29" s="67"/>
    </row>
    <row r="30" spans="1:18" ht="40.5" customHeight="1">
      <c r="A30" s="57"/>
      <c r="B30" s="84"/>
      <c r="C30" s="58"/>
      <c r="D30" s="58"/>
      <c r="E30" s="58"/>
      <c r="F30" s="58"/>
      <c r="G30" s="58"/>
      <c r="H30" s="58"/>
      <c r="I30" s="58"/>
      <c r="J30" s="59"/>
      <c r="K30" s="134"/>
      <c r="L30" s="135"/>
      <c r="M30" s="136"/>
    </row>
    <row r="31" spans="1:18" ht="40.5" customHeight="1" thickBot="1">
      <c r="A31" s="68"/>
      <c r="B31" s="69"/>
      <c r="C31" s="69"/>
      <c r="D31" s="69"/>
      <c r="E31" s="69"/>
      <c r="F31" s="69"/>
      <c r="G31" s="69"/>
      <c r="H31" s="69"/>
      <c r="I31" s="69"/>
      <c r="J31" s="70"/>
      <c r="K31" s="153"/>
      <c r="L31" s="154"/>
      <c r="M31" s="155"/>
    </row>
    <row r="32" spans="1:18" ht="24.6" customHeight="1"/>
    <row r="33" spans="1:13" ht="15.6" customHeight="1"/>
    <row r="41" spans="1:13" s="8" customFormat="1" ht="16.2" customHeight="1">
      <c r="A41"/>
      <c r="B41"/>
      <c r="C41"/>
      <c r="D41"/>
      <c r="E41"/>
      <c r="F41"/>
      <c r="G41"/>
      <c r="H41"/>
      <c r="I41"/>
      <c r="J41"/>
      <c r="K41"/>
      <c r="L41"/>
      <c r="M41"/>
    </row>
  </sheetData>
  <mergeCells count="44">
    <mergeCell ref="D3:E3"/>
    <mergeCell ref="F3:H3"/>
    <mergeCell ref="I3:J3"/>
    <mergeCell ref="K3:M3"/>
    <mergeCell ref="A1:M1"/>
    <mergeCell ref="D2:E2"/>
    <mergeCell ref="F2:H2"/>
    <mergeCell ref="I2:J2"/>
    <mergeCell ref="K2:M2"/>
    <mergeCell ref="D4:E4"/>
    <mergeCell ref="F4:H4"/>
    <mergeCell ref="I4:J4"/>
    <mergeCell ref="K4:M4"/>
    <mergeCell ref="D5:E5"/>
    <mergeCell ref="F5:H5"/>
    <mergeCell ref="I5:J5"/>
    <mergeCell ref="K5:M5"/>
    <mergeCell ref="D6:E6"/>
    <mergeCell ref="F6:H6"/>
    <mergeCell ref="I6:J6"/>
    <mergeCell ref="K6:M6"/>
    <mergeCell ref="D7:E7"/>
    <mergeCell ref="F7:H7"/>
    <mergeCell ref="I7:J7"/>
    <mergeCell ref="K7:M7"/>
    <mergeCell ref="K22:M22"/>
    <mergeCell ref="A8:M8"/>
    <mergeCell ref="A9:M9"/>
    <mergeCell ref="K11:M11"/>
    <mergeCell ref="K12:M12"/>
    <mergeCell ref="K13:M13"/>
    <mergeCell ref="K14:M14"/>
    <mergeCell ref="K16:M16"/>
    <mergeCell ref="K17:M17"/>
    <mergeCell ref="K18:M18"/>
    <mergeCell ref="K19:M19"/>
    <mergeCell ref="K20:M20"/>
    <mergeCell ref="K31:M31"/>
    <mergeCell ref="K23:M23"/>
    <mergeCell ref="K25:M25"/>
    <mergeCell ref="K26:M26"/>
    <mergeCell ref="K27:M27"/>
    <mergeCell ref="K28:M28"/>
    <mergeCell ref="K30:M30"/>
  </mergeCells>
  <printOptions horizontalCentered="1"/>
  <pageMargins left="0.25" right="0.25" top="0.75" bottom="0.75" header="0.3" footer="0.3"/>
  <pageSetup scale="48" fitToHeight="2" orientation="landscape" r:id="rId1"/>
  <headerFooter>
    <oddFooter>&amp;L&amp;F&amp;C&amp;A&amp;R&amp;D&amp;T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09CBE-C62A-4157-AA44-5B3C733B8209}">
  <sheetPr>
    <tabColor theme="4" tint="0.59999389629810485"/>
    <pageSetUpPr fitToPage="1"/>
  </sheetPr>
  <dimension ref="A1:M106"/>
  <sheetViews>
    <sheetView zoomScale="47" zoomScaleNormal="65" zoomScalePageLayoutView="90" workbookViewId="0">
      <selection activeCell="O57" sqref="O57"/>
    </sheetView>
  </sheetViews>
  <sheetFormatPr defaultColWidth="11.19921875" defaultRowHeight="15.6"/>
  <cols>
    <col min="1" max="3" width="26.3984375" customWidth="1"/>
    <col min="4" max="13" width="17.59765625" customWidth="1"/>
  </cols>
  <sheetData>
    <row r="1" spans="1:13" ht="16.2" thickBot="1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</row>
    <row r="2" spans="1:13" s="2" customFormat="1" ht="18">
      <c r="A2" s="50"/>
      <c r="B2" s="50"/>
      <c r="C2" s="73"/>
      <c r="D2" s="127" t="str">
        <f>'M-COVER PAGE'!D2</f>
        <v>Factory</v>
      </c>
      <c r="E2" s="128"/>
      <c r="F2" s="106" t="str">
        <f>'M-COVER PAGE'!F5</f>
        <v>BIG TECH RUNNER</v>
      </c>
      <c r="G2" s="107"/>
      <c r="H2" s="129"/>
      <c r="I2" s="130" t="str">
        <f>'M-COVER PAGE'!I2</f>
        <v>Sample size</v>
      </c>
      <c r="J2" s="128"/>
      <c r="K2" s="106" t="str">
        <f>'M-COVER PAGE'!K2</f>
        <v>M</v>
      </c>
      <c r="L2" s="107"/>
      <c r="M2" s="108"/>
    </row>
    <row r="3" spans="1:13" s="2" customFormat="1" ht="18">
      <c r="A3" s="50"/>
      <c r="B3" s="50"/>
      <c r="C3" s="73"/>
      <c r="D3" s="121" t="str">
        <f>'M-COVER PAGE'!D3</f>
        <v xml:space="preserve">Style </v>
      </c>
      <c r="E3" s="122"/>
      <c r="F3" s="123" t="str">
        <f>'M-COVER PAGE'!F3</f>
        <v>MSCHF</v>
      </c>
      <c r="G3" s="124"/>
      <c r="H3" s="125"/>
      <c r="I3" s="126" t="str">
        <f>'M-COVER PAGE'!I3</f>
        <v xml:space="preserve">Size range </v>
      </c>
      <c r="J3" s="122"/>
      <c r="K3" s="109" t="str">
        <f>'M-COVER PAGE'!K3</f>
        <v>XS - XL</v>
      </c>
      <c r="L3" s="110"/>
      <c r="M3" s="111"/>
    </row>
    <row r="4" spans="1:13" s="2" customFormat="1" ht="18">
      <c r="A4" s="50"/>
      <c r="B4" s="50"/>
      <c r="C4" s="73"/>
      <c r="D4" s="121" t="str">
        <f>'M-COVER PAGE'!D4</f>
        <v>Description</v>
      </c>
      <c r="E4" s="122"/>
      <c r="F4" s="109" t="str">
        <f>'M-COVER PAGE'!F4</f>
        <v>GAIP DROP TEE</v>
      </c>
      <c r="G4" s="110"/>
      <c r="H4" s="131"/>
      <c r="I4" s="126">
        <f>'M-COVER PAGE'!I4</f>
        <v>0</v>
      </c>
      <c r="J4" s="122"/>
      <c r="K4" s="109">
        <f>'M-COVER PAGE'!K4</f>
        <v>0</v>
      </c>
      <c r="L4" s="110"/>
      <c r="M4" s="111"/>
    </row>
    <row r="5" spans="1:13" s="2" customFormat="1" ht="18">
      <c r="A5" s="50"/>
      <c r="B5" s="50"/>
      <c r="C5" s="74"/>
      <c r="D5" s="132" t="str">
        <f>'M-COVER PAGE'!D5</f>
        <v>CONCEPT</v>
      </c>
      <c r="E5" s="133"/>
      <c r="F5" s="109" t="str">
        <f>'M-COVER PAGE'!F5</f>
        <v>BIG TECH RUNNER</v>
      </c>
      <c r="G5" s="110"/>
      <c r="H5" s="131"/>
      <c r="I5" s="126" t="str">
        <f>'M-COVER PAGE'!I5</f>
        <v>Sample due date</v>
      </c>
      <c r="J5" s="122"/>
      <c r="K5" s="109">
        <f>'M-COVER PAGE'!K5</f>
        <v>0</v>
      </c>
      <c r="L5" s="110"/>
      <c r="M5" s="111"/>
    </row>
    <row r="6" spans="1:13" s="2" customFormat="1" ht="18">
      <c r="A6" s="50"/>
      <c r="B6" s="50"/>
      <c r="C6" s="73"/>
      <c r="D6" s="121" t="str">
        <f>'M-COVER PAGE'!D6</f>
        <v>Date created</v>
      </c>
      <c r="E6" s="122"/>
      <c r="F6" s="137">
        <f>'M-COVER PAGE'!F6</f>
        <v>45367</v>
      </c>
      <c r="G6" s="138"/>
      <c r="H6" s="139"/>
      <c r="I6" s="126" t="str">
        <f>'M-COVER PAGE'!I6</f>
        <v>Reference style</v>
      </c>
      <c r="J6" s="122"/>
      <c r="K6" s="140" t="str">
        <f>'M-COVER PAGE'!K6</f>
        <v>REF HEELSLIDE BLOCK</v>
      </c>
      <c r="L6" s="141"/>
      <c r="M6" s="142"/>
    </row>
    <row r="7" spans="1:13" s="2" customFormat="1" ht="18.600000000000001" thickBot="1">
      <c r="A7" s="50"/>
      <c r="B7" s="50"/>
      <c r="C7" s="73"/>
      <c r="D7" s="143" t="str">
        <f>'M-COVER PAGE'!D7</f>
        <v>Date revised</v>
      </c>
      <c r="E7" s="144"/>
      <c r="F7" s="145">
        <f>'M-COVER PAGE'!F7</f>
        <v>45426</v>
      </c>
      <c r="G7" s="146"/>
      <c r="H7" s="147"/>
      <c r="I7" s="148" t="str">
        <f>'M-COVER PAGE'!I7</f>
        <v>STATUS</v>
      </c>
      <c r="J7" s="144"/>
      <c r="K7" s="149" t="str">
        <f>'M-COVER PAGE'!K7</f>
        <v>SUBMIT PROTO</v>
      </c>
      <c r="L7" s="150"/>
      <c r="M7" s="151"/>
    </row>
    <row r="8" spans="1:13" ht="9" customHeight="1">
      <c r="A8" s="89"/>
      <c r="B8" s="89"/>
      <c r="C8" s="89"/>
      <c r="D8" s="118"/>
      <c r="E8" s="118"/>
      <c r="F8" s="118"/>
      <c r="G8" s="118"/>
      <c r="H8" s="118"/>
      <c r="I8" s="118"/>
      <c r="J8" s="118"/>
      <c r="K8" s="118"/>
      <c r="L8" s="118"/>
      <c r="M8" s="118"/>
    </row>
    <row r="9" spans="1:13" ht="24" thickBot="1">
      <c r="A9" s="119" t="s">
        <v>20</v>
      </c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</row>
    <row r="10" spans="1:13" s="3" customFormat="1" ht="20.25" customHeight="1">
      <c r="A10" s="15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13" ht="20.25" customHeight="1">
      <c r="A11" s="18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19"/>
    </row>
    <row r="12" spans="1:13" ht="20.25" customHeight="1">
      <c r="A12" s="18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9"/>
    </row>
    <row r="13" spans="1:13" ht="20.25" customHeight="1">
      <c r="A13" s="18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19"/>
    </row>
    <row r="14" spans="1:13" ht="20.25" customHeight="1">
      <c r="A14" s="18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19"/>
    </row>
    <row r="15" spans="1:13" ht="20.25" customHeight="1">
      <c r="A15" s="18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19"/>
    </row>
    <row r="16" spans="1:13" ht="20.25" customHeight="1">
      <c r="A16" s="18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19"/>
    </row>
    <row r="17" spans="1:13" ht="20.25" customHeight="1">
      <c r="A17" s="18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19"/>
    </row>
    <row r="18" spans="1:13" ht="20.25" customHeight="1">
      <c r="A18" s="18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19"/>
    </row>
    <row r="19" spans="1:13" ht="20.25" customHeight="1">
      <c r="A19" s="18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19"/>
    </row>
    <row r="20" spans="1:13" ht="20.25" customHeight="1">
      <c r="A20" s="18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19"/>
    </row>
    <row r="21" spans="1:13" ht="20.25" customHeight="1">
      <c r="A21" s="18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19"/>
    </row>
    <row r="22" spans="1:13" ht="20.25" customHeight="1">
      <c r="A22" s="18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19"/>
    </row>
    <row r="23" spans="1:13" ht="20.25" customHeight="1">
      <c r="A23" s="18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19"/>
    </row>
    <row r="24" spans="1:13" ht="20.25" customHeight="1">
      <c r="A24" s="18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19"/>
    </row>
    <row r="25" spans="1:13" ht="20.25" customHeight="1">
      <c r="A25" s="18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19"/>
    </row>
    <row r="26" spans="1:13" ht="20.25" customHeight="1">
      <c r="A26" s="18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19"/>
    </row>
    <row r="27" spans="1:13" ht="20.25" customHeight="1">
      <c r="A27" s="18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19"/>
    </row>
    <row r="28" spans="1:13" ht="20.25" customHeight="1">
      <c r="A28" s="18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9"/>
    </row>
    <row r="29" spans="1:13" ht="20.25" customHeight="1">
      <c r="A29" s="18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19"/>
    </row>
    <row r="30" spans="1:13" ht="20.25" customHeight="1">
      <c r="A30" s="18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19"/>
    </row>
    <row r="31" spans="1:13" ht="20.25" customHeight="1">
      <c r="A31" s="18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19"/>
    </row>
    <row r="32" spans="1:13" ht="20.25" customHeight="1">
      <c r="A32" s="18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19"/>
    </row>
    <row r="33" spans="1:13" ht="20.25" customHeight="1">
      <c r="A33" s="18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19"/>
    </row>
    <row r="34" spans="1:13" ht="20.25" customHeight="1">
      <c r="A34" s="18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19"/>
    </row>
    <row r="35" spans="1:13" ht="20.25" customHeight="1">
      <c r="A35" s="18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19"/>
    </row>
    <row r="36" spans="1:13" ht="20.25" customHeight="1">
      <c r="A36" s="18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19"/>
    </row>
    <row r="37" spans="1:13" ht="20.25" customHeight="1">
      <c r="A37" s="18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9"/>
    </row>
    <row r="38" spans="1:13" ht="20.25" customHeight="1">
      <c r="A38" s="18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19"/>
    </row>
    <row r="39" spans="1:13" ht="20.25" customHeight="1">
      <c r="A39" s="18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19"/>
    </row>
    <row r="40" spans="1:13" ht="20.25" customHeight="1">
      <c r="A40" s="18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19"/>
    </row>
    <row r="41" spans="1:13" ht="20.25" customHeight="1">
      <c r="A41" s="18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19"/>
    </row>
    <row r="42" spans="1:13" ht="20.25" customHeight="1">
      <c r="A42" s="1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19"/>
    </row>
    <row r="43" spans="1:13" ht="20.25" customHeight="1">
      <c r="A43" s="1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19"/>
    </row>
    <row r="44" spans="1:13" ht="20.25" customHeight="1">
      <c r="A44" s="1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19"/>
    </row>
    <row r="45" spans="1:13" ht="20.25" customHeight="1">
      <c r="A45" s="1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19"/>
    </row>
    <row r="46" spans="1:13" ht="20.25" customHeight="1">
      <c r="A46" s="1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19"/>
    </row>
    <row r="47" spans="1:13" ht="20.25" customHeight="1">
      <c r="A47" s="1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19"/>
    </row>
    <row r="48" spans="1:13" ht="20.25" customHeight="1">
      <c r="A48" s="1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19"/>
    </row>
    <row r="49" spans="1:13" ht="20.25" customHeight="1">
      <c r="A49" s="1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19"/>
    </row>
    <row r="50" spans="1:13" ht="20.25" customHeight="1">
      <c r="A50" s="1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19"/>
    </row>
    <row r="51" spans="1:13" ht="20.25" customHeight="1">
      <c r="A51" s="1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19"/>
    </row>
    <row r="52" spans="1:13" ht="20.25" customHeight="1">
      <c r="A52" s="1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19"/>
    </row>
    <row r="53" spans="1:13" ht="20.25" customHeight="1">
      <c r="A53" s="1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19"/>
    </row>
    <row r="54" spans="1:13" ht="20.25" customHeight="1">
      <c r="A54" s="1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19"/>
    </row>
    <row r="55" spans="1:13" ht="20.25" customHeight="1">
      <c r="A55" s="1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19"/>
    </row>
    <row r="56" spans="1:13" ht="20.25" customHeight="1">
      <c r="A56" s="18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19"/>
    </row>
    <row r="57" spans="1:13" ht="20.25" customHeight="1">
      <c r="A57" s="18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19"/>
    </row>
    <row r="58" spans="1:13" ht="20.25" customHeight="1">
      <c r="A58" s="18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19"/>
    </row>
    <row r="59" spans="1:13" ht="20.25" customHeight="1">
      <c r="A59" s="18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19"/>
    </row>
    <row r="60" spans="1:13" ht="20.25" customHeight="1">
      <c r="A60" s="18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19"/>
    </row>
    <row r="61" spans="1:13" ht="20.25" customHeight="1">
      <c r="A61" s="18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19"/>
    </row>
    <row r="62" spans="1:13" ht="20.25" customHeight="1">
      <c r="A62" s="18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19"/>
    </row>
    <row r="63" spans="1:13" ht="20.25" customHeight="1">
      <c r="A63" s="18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19"/>
    </row>
    <row r="64" spans="1:13" ht="20.25" customHeight="1">
      <c r="A64" s="18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19"/>
    </row>
    <row r="65" spans="1:13" ht="20.25" customHeight="1">
      <c r="A65" s="18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19"/>
    </row>
    <row r="66" spans="1:13" ht="20.25" customHeight="1">
      <c r="A66" s="18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19"/>
    </row>
    <row r="67" spans="1:13" ht="20.25" customHeight="1">
      <c r="A67" s="18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19"/>
    </row>
    <row r="68" spans="1:13" ht="20.25" customHeight="1">
      <c r="A68" s="18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19"/>
    </row>
    <row r="69" spans="1:13" ht="20.25" customHeight="1">
      <c r="A69" s="18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19"/>
    </row>
    <row r="70" spans="1:13" ht="20.25" customHeight="1">
      <c r="A70" s="18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19"/>
    </row>
    <row r="71" spans="1:13" ht="20.25" customHeight="1">
      <c r="A71" s="18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19"/>
    </row>
    <row r="72" spans="1:13" ht="20.25" customHeight="1">
      <c r="A72" s="18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19"/>
    </row>
    <row r="73" spans="1:13" ht="20.25" customHeight="1">
      <c r="A73" s="18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19"/>
    </row>
    <row r="74" spans="1:13" ht="20.25" customHeight="1">
      <c r="A74" s="18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19"/>
    </row>
    <row r="75" spans="1:13" ht="20.25" customHeight="1">
      <c r="A75" s="18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19"/>
    </row>
    <row r="76" spans="1:13" ht="20.25" customHeight="1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19"/>
    </row>
    <row r="77" spans="1:13" ht="20.25" customHeight="1">
      <c r="A77" s="18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19"/>
    </row>
    <row r="78" spans="1:13" ht="20.25" customHeight="1">
      <c r="A78" s="18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19"/>
    </row>
    <row r="79" spans="1:13" ht="20.25" customHeight="1">
      <c r="A79" s="18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19"/>
    </row>
    <row r="80" spans="1:13" ht="20.25" customHeight="1">
      <c r="A80" s="18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19"/>
    </row>
    <row r="81" spans="1:13" ht="20.25" customHeight="1">
      <c r="A81" s="18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19"/>
    </row>
    <row r="82" spans="1:13" ht="20.25" customHeight="1">
      <c r="A82" s="18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19"/>
    </row>
    <row r="83" spans="1:13" ht="20.25" customHeight="1">
      <c r="A83" s="18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19"/>
    </row>
    <row r="84" spans="1:13" ht="20.25" customHeight="1">
      <c r="A84" s="18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19"/>
    </row>
    <row r="85" spans="1:13" ht="20.25" customHeight="1">
      <c r="A85" s="18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19"/>
    </row>
    <row r="86" spans="1:13" ht="20.25" customHeight="1">
      <c r="A86" s="18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19"/>
    </row>
    <row r="87" spans="1:13" ht="20.25" customHeight="1">
      <c r="A87" s="18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19"/>
    </row>
    <row r="88" spans="1:13" ht="20.25" customHeight="1">
      <c r="A88" s="18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19"/>
    </row>
    <row r="89" spans="1:13" ht="20.25" customHeight="1">
      <c r="A89" s="18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19"/>
    </row>
    <row r="90" spans="1:13" ht="20.25" customHeight="1">
      <c r="A90" s="18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19"/>
    </row>
    <row r="91" spans="1:13" ht="20.25" customHeight="1">
      <c r="A91" s="18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19"/>
    </row>
    <row r="92" spans="1:13" ht="20.25" customHeight="1">
      <c r="A92" s="18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19"/>
    </row>
    <row r="93" spans="1:13" ht="20.25" customHeight="1">
      <c r="A93" s="18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19"/>
    </row>
    <row r="94" spans="1:13" ht="20.25" customHeight="1">
      <c r="A94" s="18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19"/>
    </row>
    <row r="95" spans="1:13" ht="20.25" customHeight="1">
      <c r="A95" s="18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19"/>
    </row>
    <row r="96" spans="1:13" ht="20.25" customHeight="1">
      <c r="A96" s="18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19"/>
    </row>
    <row r="97" spans="1:13" ht="20.25" customHeight="1">
      <c r="A97" s="18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19"/>
    </row>
    <row r="98" spans="1:13" ht="20.25" customHeight="1">
      <c r="A98" s="18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19"/>
    </row>
    <row r="99" spans="1:13" ht="20.25" customHeight="1">
      <c r="A99" s="18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19"/>
    </row>
    <row r="100" spans="1:13" ht="20.25" customHeight="1">
      <c r="A100" s="18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19"/>
    </row>
    <row r="101" spans="1:13" ht="20.25" customHeight="1">
      <c r="A101" s="18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19"/>
    </row>
    <row r="102" spans="1:13" ht="20.25" customHeight="1">
      <c r="A102" s="18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19"/>
    </row>
    <row r="103" spans="1:13" ht="20.25" customHeight="1">
      <c r="A103" s="18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19"/>
    </row>
    <row r="104" spans="1:13" ht="20.25" customHeight="1">
      <c r="A104" s="18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19"/>
    </row>
    <row r="105" spans="1:13" ht="20.25" customHeight="1">
      <c r="A105" s="18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19"/>
    </row>
    <row r="106" spans="1:13" ht="20.25" customHeight="1" thickBot="1">
      <c r="A106" s="20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2"/>
    </row>
  </sheetData>
  <mergeCells count="27">
    <mergeCell ref="D3:E3"/>
    <mergeCell ref="F3:H3"/>
    <mergeCell ref="I3:J3"/>
    <mergeCell ref="K3:M3"/>
    <mergeCell ref="A1:M1"/>
    <mergeCell ref="D2:E2"/>
    <mergeCell ref="F2:H2"/>
    <mergeCell ref="I2:J2"/>
    <mergeCell ref="K2:M2"/>
    <mergeCell ref="D4:E4"/>
    <mergeCell ref="F4:H4"/>
    <mergeCell ref="I4:J4"/>
    <mergeCell ref="K4:M4"/>
    <mergeCell ref="D5:E5"/>
    <mergeCell ref="F5:H5"/>
    <mergeCell ref="I5:J5"/>
    <mergeCell ref="K5:M5"/>
    <mergeCell ref="A8:M8"/>
    <mergeCell ref="A9:M9"/>
    <mergeCell ref="D6:E6"/>
    <mergeCell ref="F6:H6"/>
    <mergeCell ref="I6:J6"/>
    <mergeCell ref="K6:M6"/>
    <mergeCell ref="D7:E7"/>
    <mergeCell ref="F7:H7"/>
    <mergeCell ref="I7:J7"/>
    <mergeCell ref="K7:M7"/>
  </mergeCells>
  <printOptions horizontalCentered="1"/>
  <pageMargins left="0.25" right="0.25" top="0.75" bottom="0.75" header="0.3" footer="0.3"/>
  <pageSetup scale="47" fitToHeight="2" orientation="landscape" horizontalDpi="300" verticalDpi="300" r:id="rId1"/>
  <headerFooter>
    <oddFooter>&amp;L&amp;F&amp;C&amp;A&amp;R&amp;D&amp;T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E8A3-9FF1-4DDF-A200-12E20FE4619C}">
  <sheetPr>
    <tabColor theme="4" tint="0.59999389629810485"/>
    <pageSetUpPr fitToPage="1"/>
  </sheetPr>
  <dimension ref="A1:R35"/>
  <sheetViews>
    <sheetView tabSelected="1" topLeftCell="A5" zoomScale="83" zoomScaleNormal="65" zoomScalePageLayoutView="90" workbookViewId="0">
      <selection activeCell="L23" sqref="L23"/>
    </sheetView>
  </sheetViews>
  <sheetFormatPr defaultColWidth="11.19921875" defaultRowHeight="15.6"/>
  <cols>
    <col min="1" max="1" width="3.69921875" customWidth="1"/>
    <col min="2" max="2" width="39.19921875" customWidth="1"/>
    <col min="3" max="3" width="33.5" customWidth="1"/>
    <col min="4" max="4" width="27" customWidth="1"/>
    <col min="5" max="5" width="6.69921875" customWidth="1"/>
    <col min="19" max="19" width="0.69921875" customWidth="1"/>
  </cols>
  <sheetData>
    <row r="1" spans="1:18" ht="16.2" thickBot="1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</row>
    <row r="2" spans="1:18" s="2" customFormat="1" ht="18">
      <c r="A2" s="90"/>
      <c r="B2" s="90"/>
      <c r="C2" s="90"/>
      <c r="D2" s="90"/>
      <c r="E2" s="43"/>
      <c r="F2" s="5"/>
      <c r="G2" s="127" t="str">
        <f>'M-COVER PAGE'!D2</f>
        <v>Factory</v>
      </c>
      <c r="H2" s="128"/>
      <c r="I2" s="106">
        <f>'M-COVER PAGE'!F2</f>
        <v>0</v>
      </c>
      <c r="J2" s="107"/>
      <c r="K2" s="129"/>
      <c r="L2" s="130" t="str">
        <f>'M-COVER PAGE'!I2</f>
        <v>Sample size</v>
      </c>
      <c r="M2" s="128"/>
      <c r="N2" s="93" t="str">
        <f>'M-COVER PAGE'!K2</f>
        <v>M</v>
      </c>
      <c r="O2" s="93"/>
      <c r="P2" s="159"/>
      <c r="Q2" s="160" t="s">
        <v>21</v>
      </c>
      <c r="R2" s="161"/>
    </row>
    <row r="3" spans="1:18" s="2" customFormat="1" ht="18">
      <c r="A3" s="90"/>
      <c r="B3" s="90"/>
      <c r="C3" s="90"/>
      <c r="D3" s="90"/>
      <c r="E3" s="43"/>
      <c r="F3" s="5"/>
      <c r="G3" s="121" t="str">
        <f>'M-COVER PAGE'!D3</f>
        <v xml:space="preserve">Style </v>
      </c>
      <c r="H3" s="122"/>
      <c r="I3" s="123" t="str">
        <f>'M-COVER PAGE'!F3</f>
        <v>MSCHF</v>
      </c>
      <c r="J3" s="124"/>
      <c r="K3" s="125"/>
      <c r="L3" s="126" t="str">
        <f>'M-COVER PAGE'!I3</f>
        <v xml:space="preserve">Size range </v>
      </c>
      <c r="M3" s="122"/>
      <c r="N3" s="96" t="str">
        <f>'M-COVER PAGE'!K3</f>
        <v>XS - XL</v>
      </c>
      <c r="O3" s="96"/>
      <c r="P3" s="170"/>
      <c r="Q3" s="162"/>
      <c r="R3" s="163"/>
    </row>
    <row r="4" spans="1:18" s="2" customFormat="1" ht="18">
      <c r="A4" s="90"/>
      <c r="B4" s="90"/>
      <c r="C4" s="90"/>
      <c r="D4" s="90"/>
      <c r="E4" s="43"/>
      <c r="F4" s="5"/>
      <c r="G4" s="121" t="str">
        <f>'M-COVER PAGE'!D4</f>
        <v>Description</v>
      </c>
      <c r="H4" s="122"/>
      <c r="I4" s="109" t="str">
        <f>'M-COVER PAGE'!F4</f>
        <v>GAIP DROP TEE</v>
      </c>
      <c r="J4" s="110"/>
      <c r="K4" s="131"/>
      <c r="L4" s="126">
        <f>'M-COVER PAGE'!I4</f>
        <v>0</v>
      </c>
      <c r="M4" s="122"/>
      <c r="N4" s="96">
        <f>'M-COVER PAGE'!K4</f>
        <v>0</v>
      </c>
      <c r="O4" s="96"/>
      <c r="P4" s="170"/>
      <c r="Q4" s="164"/>
      <c r="R4" s="165"/>
    </row>
    <row r="5" spans="1:18" s="2" customFormat="1" ht="18">
      <c r="A5" s="90"/>
      <c r="B5" s="90"/>
      <c r="C5" s="90"/>
      <c r="D5" s="90"/>
      <c r="E5" s="43"/>
      <c r="F5" s="6"/>
      <c r="G5" s="132" t="str">
        <f>'M-COVER PAGE'!D5</f>
        <v>CONCEPT</v>
      </c>
      <c r="H5" s="133"/>
      <c r="I5" s="109" t="str">
        <f>'M-COVER PAGE'!F5</f>
        <v>BIG TECH RUNNER</v>
      </c>
      <c r="J5" s="110"/>
      <c r="K5" s="131"/>
      <c r="L5" s="126" t="str">
        <f>'M-COVER PAGE'!I5</f>
        <v>Sample due date</v>
      </c>
      <c r="M5" s="122"/>
      <c r="N5" s="96">
        <f>'M-COVER PAGE'!K5</f>
        <v>0</v>
      </c>
      <c r="O5" s="96"/>
      <c r="P5" s="170"/>
      <c r="Q5" s="164"/>
      <c r="R5" s="165"/>
    </row>
    <row r="6" spans="1:18" s="2" customFormat="1" ht="18">
      <c r="A6" s="90"/>
      <c r="B6" s="90"/>
      <c r="C6" s="90"/>
      <c r="D6" s="90"/>
      <c r="E6" s="43"/>
      <c r="F6" s="5"/>
      <c r="G6" s="121" t="str">
        <f>'M-COVER PAGE'!D6</f>
        <v>Date created</v>
      </c>
      <c r="H6" s="122"/>
      <c r="I6" s="137">
        <f>'M-COVER PAGE'!F6</f>
        <v>45367</v>
      </c>
      <c r="J6" s="138"/>
      <c r="K6" s="139"/>
      <c r="L6" s="126" t="str">
        <f>'M-COVER PAGE'!I6</f>
        <v>Reference style</v>
      </c>
      <c r="M6" s="122"/>
      <c r="N6" s="171" t="str">
        <f>'M-COVER PAGE'!K6</f>
        <v>REF HEELSLIDE BLOCK</v>
      </c>
      <c r="O6" s="171"/>
      <c r="P6" s="172"/>
      <c r="Q6" s="166"/>
      <c r="R6" s="167"/>
    </row>
    <row r="7" spans="1:18" s="2" customFormat="1" ht="18.600000000000001" thickBot="1">
      <c r="A7" s="90"/>
      <c r="B7" s="90"/>
      <c r="C7" s="90"/>
      <c r="D7" s="90"/>
      <c r="E7" s="43"/>
      <c r="F7" s="5"/>
      <c r="G7" s="143" t="str">
        <f>'M-COVER PAGE'!D7</f>
        <v>Date revised</v>
      </c>
      <c r="H7" s="144"/>
      <c r="I7" s="145">
        <f>'M-COVER PAGE'!F7</f>
        <v>45426</v>
      </c>
      <c r="J7" s="146"/>
      <c r="K7" s="147"/>
      <c r="L7" s="148" t="str">
        <f>'M-COVER PAGE'!I7</f>
        <v>STATUS</v>
      </c>
      <c r="M7" s="144"/>
      <c r="N7" s="173" t="str">
        <f>'M-COVER PAGE'!K7</f>
        <v>SUBMIT PROTO</v>
      </c>
      <c r="O7" s="173"/>
      <c r="P7" s="174"/>
      <c r="Q7" s="168"/>
      <c r="R7" s="169"/>
    </row>
    <row r="8" spans="1:18" ht="9" customHeight="1">
      <c r="A8" s="89"/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</row>
    <row r="9" spans="1:18" ht="24" thickBot="1">
      <c r="A9" s="177"/>
      <c r="B9" s="177"/>
      <c r="C9" s="177"/>
      <c r="D9" s="177"/>
      <c r="E9" s="42"/>
      <c r="F9" s="119" t="s">
        <v>33</v>
      </c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</row>
    <row r="10" spans="1:18" s="3" customFormat="1">
      <c r="A10" s="178" t="s">
        <v>23</v>
      </c>
      <c r="B10" s="179"/>
      <c r="C10" s="184" t="s">
        <v>24</v>
      </c>
      <c r="D10" s="184" t="s">
        <v>25</v>
      </c>
      <c r="E10" s="82"/>
      <c r="F10" s="23">
        <v>45334</v>
      </c>
      <c r="G10" s="23">
        <v>45334</v>
      </c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4"/>
    </row>
    <row r="11" spans="1:18" ht="15.45" customHeight="1">
      <c r="A11" s="180"/>
      <c r="B11" s="181"/>
      <c r="C11" s="185"/>
      <c r="D11" s="185"/>
      <c r="E11" s="44" t="s">
        <v>26</v>
      </c>
      <c r="F11" s="175" t="s">
        <v>128</v>
      </c>
      <c r="G11" s="175" t="s">
        <v>34</v>
      </c>
      <c r="H11" s="175" t="s">
        <v>35</v>
      </c>
      <c r="I11" s="175" t="s">
        <v>36</v>
      </c>
      <c r="J11" s="175" t="s">
        <v>37</v>
      </c>
      <c r="K11" s="175" t="s">
        <v>38</v>
      </c>
      <c r="L11" s="175" t="s">
        <v>39</v>
      </c>
      <c r="M11" s="175" t="s">
        <v>40</v>
      </c>
      <c r="N11" s="175" t="s">
        <v>41</v>
      </c>
      <c r="O11" s="175" t="s">
        <v>42</v>
      </c>
      <c r="P11" s="175" t="s">
        <v>43</v>
      </c>
      <c r="Q11" s="187" t="s">
        <v>44</v>
      </c>
      <c r="R11" s="189" t="s">
        <v>45</v>
      </c>
    </row>
    <row r="12" spans="1:18">
      <c r="A12" s="182"/>
      <c r="B12" s="183"/>
      <c r="C12" s="186"/>
      <c r="D12" s="186"/>
      <c r="E12" s="45" t="s">
        <v>46</v>
      </c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88"/>
      <c r="R12" s="190"/>
    </row>
    <row r="13" spans="1:18">
      <c r="A13" s="51"/>
      <c r="B13" s="1" t="s">
        <v>90</v>
      </c>
      <c r="C13" s="11" t="s">
        <v>47</v>
      </c>
      <c r="D13" s="11" t="s">
        <v>48</v>
      </c>
      <c r="E13" s="46">
        <v>0.625</v>
      </c>
      <c r="F13" s="9">
        <v>29</v>
      </c>
      <c r="G13" s="10">
        <v>28.5</v>
      </c>
      <c r="H13" s="9"/>
      <c r="I13" s="9"/>
      <c r="J13" s="9"/>
      <c r="K13" s="9"/>
      <c r="L13" s="9"/>
      <c r="M13" s="9"/>
      <c r="N13" s="9"/>
      <c r="O13" s="9"/>
      <c r="P13" s="9"/>
      <c r="Q13" s="9"/>
      <c r="R13" s="26"/>
    </row>
    <row r="14" spans="1:18">
      <c r="A14" s="25"/>
      <c r="B14" s="1" t="s">
        <v>49</v>
      </c>
      <c r="C14" s="11" t="s">
        <v>50</v>
      </c>
      <c r="D14" s="11" t="s">
        <v>51</v>
      </c>
      <c r="E14" s="46">
        <v>0.75</v>
      </c>
      <c r="F14" s="9">
        <v>44</v>
      </c>
      <c r="G14" s="10">
        <v>43</v>
      </c>
      <c r="H14" s="9"/>
      <c r="I14" s="9"/>
      <c r="J14" s="9"/>
      <c r="K14" s="9"/>
      <c r="L14" s="9"/>
      <c r="M14" s="9"/>
      <c r="N14" s="9"/>
      <c r="O14" s="9"/>
      <c r="P14" s="9"/>
      <c r="Q14" s="9"/>
      <c r="R14" s="26"/>
    </row>
    <row r="15" spans="1:18">
      <c r="A15" s="25"/>
      <c r="B15" s="1" t="s">
        <v>129</v>
      </c>
      <c r="C15" s="11"/>
      <c r="D15" s="11" t="s">
        <v>52</v>
      </c>
      <c r="E15" s="46">
        <v>0.75</v>
      </c>
      <c r="F15" s="9">
        <v>44</v>
      </c>
      <c r="G15" s="10">
        <v>43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26"/>
    </row>
    <row r="16" spans="1:18">
      <c r="A16" s="25"/>
      <c r="B16" s="1" t="s">
        <v>53</v>
      </c>
      <c r="C16" s="11"/>
      <c r="D16" s="11" t="s">
        <v>130</v>
      </c>
      <c r="E16" s="46">
        <v>0.125</v>
      </c>
      <c r="F16" s="9">
        <v>0.75</v>
      </c>
      <c r="G16" s="10">
        <v>0.75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26"/>
    </row>
    <row r="17" spans="1:18">
      <c r="A17" s="25"/>
      <c r="B17" s="1" t="s">
        <v>112</v>
      </c>
      <c r="C17" s="11"/>
      <c r="D17" s="11" t="s">
        <v>54</v>
      </c>
      <c r="E17" s="46">
        <v>0.375</v>
      </c>
      <c r="F17" s="9">
        <v>18.75</v>
      </c>
      <c r="G17" s="10">
        <v>18.75</v>
      </c>
      <c r="H17" s="9"/>
      <c r="I17" s="9"/>
      <c r="J17" s="9"/>
      <c r="K17" s="9"/>
      <c r="L17" s="9"/>
      <c r="M17" s="9"/>
      <c r="N17" s="9"/>
      <c r="O17" s="9"/>
      <c r="P17" s="9"/>
      <c r="Q17" s="9"/>
      <c r="R17" s="26"/>
    </row>
    <row r="18" spans="1:18">
      <c r="A18" s="25"/>
      <c r="B18" s="1" t="s">
        <v>113</v>
      </c>
      <c r="C18" s="11" t="s">
        <v>115</v>
      </c>
      <c r="D18" s="11" t="s">
        <v>116</v>
      </c>
      <c r="E18" s="46">
        <v>0.375</v>
      </c>
      <c r="F18" s="9">
        <v>16.75</v>
      </c>
      <c r="G18" s="10">
        <v>16.75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26"/>
    </row>
    <row r="19" spans="1:18">
      <c r="A19" s="25"/>
      <c r="B19" s="1" t="s">
        <v>114</v>
      </c>
      <c r="C19" s="11" t="s">
        <v>115</v>
      </c>
      <c r="D19" s="11" t="s">
        <v>117</v>
      </c>
      <c r="E19" s="46">
        <v>0.375</v>
      </c>
      <c r="F19" s="9">
        <v>17.5</v>
      </c>
      <c r="G19" s="10">
        <v>17.75</v>
      </c>
      <c r="H19" s="9"/>
      <c r="I19" s="9"/>
      <c r="J19" s="9"/>
      <c r="K19" s="9"/>
      <c r="L19" s="9"/>
      <c r="M19" s="9"/>
      <c r="N19" s="9"/>
      <c r="O19" s="9"/>
      <c r="P19" s="9"/>
      <c r="Q19" s="9"/>
      <c r="R19" s="26"/>
    </row>
    <row r="20" spans="1:18">
      <c r="A20" s="25"/>
      <c r="B20" s="1" t="s">
        <v>55</v>
      </c>
      <c r="C20" s="11"/>
      <c r="D20" s="11" t="s">
        <v>56</v>
      </c>
      <c r="E20" s="46">
        <v>0.125</v>
      </c>
      <c r="F20" s="9">
        <v>0.75</v>
      </c>
      <c r="G20" s="10">
        <v>0.5</v>
      </c>
      <c r="H20" s="9"/>
      <c r="I20" s="9"/>
      <c r="J20" s="9"/>
      <c r="K20" s="9"/>
      <c r="L20" s="9"/>
      <c r="M20" s="9"/>
      <c r="N20" s="9"/>
      <c r="O20" s="9"/>
      <c r="P20" s="9"/>
      <c r="Q20" s="9"/>
      <c r="R20" s="26"/>
    </row>
    <row r="21" spans="1:18">
      <c r="A21" s="25"/>
      <c r="B21" s="1" t="s">
        <v>57</v>
      </c>
      <c r="C21" s="11"/>
      <c r="D21" s="11" t="s">
        <v>58</v>
      </c>
      <c r="E21" s="46">
        <v>0.25</v>
      </c>
      <c r="F21" s="9">
        <v>2.25</v>
      </c>
      <c r="G21" s="208">
        <v>2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26"/>
    </row>
    <row r="22" spans="1:18">
      <c r="A22" s="25"/>
      <c r="B22" s="1" t="s">
        <v>59</v>
      </c>
      <c r="C22" s="11" t="s">
        <v>60</v>
      </c>
      <c r="D22" s="11" t="s">
        <v>61</v>
      </c>
      <c r="E22" s="46">
        <v>0.375</v>
      </c>
      <c r="F22" s="9">
        <v>18.5</v>
      </c>
      <c r="G22" s="10">
        <v>18.75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26"/>
    </row>
    <row r="23" spans="1:18">
      <c r="A23" s="25"/>
      <c r="B23" s="1" t="s">
        <v>98</v>
      </c>
      <c r="C23" s="11" t="s">
        <v>62</v>
      </c>
      <c r="D23" s="13" t="s">
        <v>63</v>
      </c>
      <c r="E23" s="46">
        <v>0.375</v>
      </c>
      <c r="F23" s="9">
        <v>9.25</v>
      </c>
      <c r="G23" s="10">
        <v>9.25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26"/>
    </row>
    <row r="24" spans="1:18">
      <c r="A24" s="25"/>
      <c r="B24" s="1" t="s">
        <v>64</v>
      </c>
      <c r="C24" s="11" t="s">
        <v>50</v>
      </c>
      <c r="D24" s="13" t="s">
        <v>65</v>
      </c>
      <c r="E24" s="46">
        <v>0.5</v>
      </c>
      <c r="F24" s="9">
        <v>16</v>
      </c>
      <c r="G24" s="10">
        <v>16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26"/>
    </row>
    <row r="25" spans="1:18">
      <c r="A25" s="25"/>
      <c r="B25" s="12" t="s">
        <v>66</v>
      </c>
      <c r="C25" s="11" t="s">
        <v>67</v>
      </c>
      <c r="D25" s="13" t="s">
        <v>68</v>
      </c>
      <c r="E25" s="46">
        <v>0.5</v>
      </c>
      <c r="F25" s="9">
        <v>14.75</v>
      </c>
      <c r="G25" s="10">
        <v>14.75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26"/>
    </row>
    <row r="26" spans="1:18">
      <c r="A26" s="25"/>
      <c r="B26" s="1" t="s">
        <v>91</v>
      </c>
      <c r="C26" s="11"/>
      <c r="D26" s="13" t="s">
        <v>69</v>
      </c>
      <c r="E26" s="46">
        <v>0.125</v>
      </c>
      <c r="F26" s="9">
        <v>0.75</v>
      </c>
      <c r="G26" s="10">
        <v>0.75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26"/>
    </row>
    <row r="27" spans="1:18">
      <c r="A27" s="25"/>
      <c r="B27" s="1" t="s">
        <v>70</v>
      </c>
      <c r="C27" s="11" t="s">
        <v>71</v>
      </c>
      <c r="D27" s="13" t="s">
        <v>72</v>
      </c>
      <c r="E27" s="46">
        <v>0.25</v>
      </c>
      <c r="F27" s="9">
        <v>7</v>
      </c>
      <c r="G27" s="10">
        <v>7.625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26"/>
    </row>
    <row r="28" spans="1:18">
      <c r="A28" s="25"/>
      <c r="B28" s="1" t="s">
        <v>73</v>
      </c>
      <c r="C28" s="11" t="s">
        <v>74</v>
      </c>
      <c r="D28" s="13" t="s">
        <v>75</v>
      </c>
      <c r="E28" s="46">
        <v>0.25</v>
      </c>
      <c r="F28" s="9">
        <v>4.125</v>
      </c>
      <c r="G28" s="10">
        <v>4.5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26"/>
    </row>
    <row r="29" spans="1:18">
      <c r="A29" s="25"/>
      <c r="B29" s="1" t="s">
        <v>76</v>
      </c>
      <c r="C29" s="11" t="s">
        <v>74</v>
      </c>
      <c r="D29" s="13" t="s">
        <v>77</v>
      </c>
      <c r="E29" s="46">
        <v>0.125</v>
      </c>
      <c r="F29" s="9">
        <v>1.125</v>
      </c>
      <c r="G29" s="10">
        <v>1.25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26"/>
    </row>
    <row r="30" spans="1:18">
      <c r="A30" s="25"/>
      <c r="B30" s="1" t="s">
        <v>78</v>
      </c>
      <c r="C30" s="11"/>
      <c r="D30" s="13" t="s">
        <v>79</v>
      </c>
      <c r="E30" s="46">
        <v>0.125</v>
      </c>
      <c r="F30" s="9">
        <v>0.625</v>
      </c>
      <c r="G30" s="10">
        <v>0.75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26"/>
    </row>
    <row r="31" spans="1:18">
      <c r="A31" s="25"/>
      <c r="B31" s="1" t="s">
        <v>80</v>
      </c>
      <c r="C31" s="11"/>
      <c r="D31" s="13" t="s">
        <v>81</v>
      </c>
      <c r="E31" s="75">
        <v>6.25E-2</v>
      </c>
      <c r="F31" s="9">
        <v>0.375</v>
      </c>
      <c r="G31" s="10">
        <v>0.375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26"/>
    </row>
    <row r="32" spans="1:18">
      <c r="A32" s="25"/>
      <c r="B32" s="1" t="s">
        <v>92</v>
      </c>
      <c r="C32" s="11" t="s">
        <v>93</v>
      </c>
      <c r="D32" s="14" t="s">
        <v>94</v>
      </c>
      <c r="E32" s="46">
        <v>0.25</v>
      </c>
      <c r="F32" s="9"/>
      <c r="G32" s="10"/>
      <c r="H32" s="9"/>
      <c r="I32" s="9"/>
      <c r="J32" s="9"/>
      <c r="K32" s="9"/>
      <c r="L32" s="9"/>
      <c r="M32" s="9"/>
      <c r="N32" s="9"/>
      <c r="O32" s="9"/>
      <c r="P32" s="9"/>
      <c r="Q32" s="9"/>
      <c r="R32" s="26"/>
    </row>
    <row r="33" spans="1:18">
      <c r="A33" s="25"/>
      <c r="B33" s="1" t="s">
        <v>92</v>
      </c>
      <c r="C33" s="11" t="s">
        <v>95</v>
      </c>
      <c r="D33" s="14"/>
      <c r="E33" s="46">
        <v>0.375</v>
      </c>
      <c r="F33" s="9"/>
      <c r="G33" s="10"/>
      <c r="H33" s="9"/>
      <c r="I33" s="9"/>
      <c r="J33" s="9"/>
      <c r="K33" s="9"/>
      <c r="L33" s="9"/>
      <c r="M33" s="9"/>
      <c r="N33" s="9"/>
      <c r="O33" s="9"/>
      <c r="P33" s="9"/>
      <c r="Q33" s="9"/>
      <c r="R33" s="26"/>
    </row>
    <row r="34" spans="1:18">
      <c r="A34" s="25"/>
      <c r="B34" s="1" t="s">
        <v>96</v>
      </c>
      <c r="C34" s="11" t="s">
        <v>89</v>
      </c>
      <c r="D34" s="14" t="s">
        <v>97</v>
      </c>
      <c r="E34" s="46">
        <v>0.25</v>
      </c>
      <c r="F34" s="9"/>
      <c r="G34" s="10"/>
      <c r="H34" s="9"/>
      <c r="I34" s="9"/>
      <c r="J34" s="9"/>
      <c r="K34" s="9"/>
      <c r="L34" s="9"/>
      <c r="M34" s="9"/>
      <c r="N34" s="9"/>
      <c r="O34" s="9"/>
      <c r="P34" s="9"/>
      <c r="Q34" s="9"/>
      <c r="R34" s="26"/>
    </row>
    <row r="35" spans="1:18" ht="16.2" thickBot="1">
      <c r="A35" s="27"/>
      <c r="B35" s="28"/>
      <c r="C35" s="29"/>
      <c r="D35" s="30"/>
      <c r="E35" s="47"/>
      <c r="F35" s="31"/>
      <c r="G35" s="33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2"/>
    </row>
  </sheetData>
  <mergeCells count="46">
    <mergeCell ref="Q11:Q12"/>
    <mergeCell ref="R11:R12"/>
    <mergeCell ref="J11:J12"/>
    <mergeCell ref="K11:K12"/>
    <mergeCell ref="L11:L12"/>
    <mergeCell ref="M11:M12"/>
    <mergeCell ref="O11:O12"/>
    <mergeCell ref="G7:H7"/>
    <mergeCell ref="I7:K7"/>
    <mergeCell ref="L7:M7"/>
    <mergeCell ref="N7:P7"/>
    <mergeCell ref="N11:N12"/>
    <mergeCell ref="A8:R8"/>
    <mergeCell ref="A9:D9"/>
    <mergeCell ref="F9:R9"/>
    <mergeCell ref="A10:B12"/>
    <mergeCell ref="C10:C12"/>
    <mergeCell ref="D10:D12"/>
    <mergeCell ref="F11:F12"/>
    <mergeCell ref="G11:G12"/>
    <mergeCell ref="H11:H12"/>
    <mergeCell ref="I11:I12"/>
    <mergeCell ref="P11:P12"/>
    <mergeCell ref="I6:K6"/>
    <mergeCell ref="L6:M6"/>
    <mergeCell ref="N6:P6"/>
    <mergeCell ref="G5:H5"/>
    <mergeCell ref="I5:K5"/>
    <mergeCell ref="L5:M5"/>
    <mergeCell ref="N5:P5"/>
    <mergeCell ref="A1:R1"/>
    <mergeCell ref="A2:D7"/>
    <mergeCell ref="G2:H2"/>
    <mergeCell ref="I2:K2"/>
    <mergeCell ref="L2:M2"/>
    <mergeCell ref="N2:P2"/>
    <mergeCell ref="Q2:R7"/>
    <mergeCell ref="G3:H3"/>
    <mergeCell ref="I3:K3"/>
    <mergeCell ref="L3:M3"/>
    <mergeCell ref="N3:P3"/>
    <mergeCell ref="G4:H4"/>
    <mergeCell ref="I4:K4"/>
    <mergeCell ref="L4:M4"/>
    <mergeCell ref="N4:P4"/>
    <mergeCell ref="G6:H6"/>
  </mergeCells>
  <printOptions horizontalCentered="1" verticalCentered="1"/>
  <pageMargins left="0.25" right="0.25" top="0.75" bottom="0.75" header="0.3" footer="0.3"/>
  <pageSetup scale="48" fitToHeight="2" orientation="landscape" r:id="rId1"/>
  <headerFooter>
    <oddHeader>&amp;LTOP _ LS</oddHeader>
    <oddFooter>&amp;L&amp;F&amp;C&amp;A&amp;R&amp;D&amp;T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2267A-6C95-41F6-9E20-F8EC002C1E21}">
  <sheetPr>
    <tabColor theme="4" tint="0.59999389629810485"/>
    <pageSetUpPr fitToPage="1"/>
  </sheetPr>
  <dimension ref="A1:R36"/>
  <sheetViews>
    <sheetView view="pageLayout" zoomScale="65" zoomScaleNormal="100" zoomScalePageLayoutView="65" workbookViewId="0">
      <selection activeCell="G38" sqref="G38"/>
    </sheetView>
  </sheetViews>
  <sheetFormatPr defaultColWidth="11.19921875" defaultRowHeight="15.6"/>
  <cols>
    <col min="1" max="1" width="3.69921875" customWidth="1"/>
    <col min="2" max="2" width="36.69921875" customWidth="1"/>
    <col min="3" max="3" width="27" customWidth="1"/>
    <col min="4" max="4" width="28.19921875" customWidth="1"/>
    <col min="5" max="5" width="6.69921875" customWidth="1"/>
  </cols>
  <sheetData>
    <row r="1" spans="1:18" ht="16.2" thickBot="1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</row>
    <row r="2" spans="1:18" s="2" customFormat="1" ht="18">
      <c r="A2" s="90"/>
      <c r="B2" s="90"/>
      <c r="C2" s="90"/>
      <c r="D2" s="90"/>
      <c r="E2" s="43"/>
      <c r="F2" s="5"/>
      <c r="G2" s="127" t="str">
        <f>'M-COVER PAGE'!D2</f>
        <v>Factory</v>
      </c>
      <c r="H2" s="128"/>
      <c r="I2" s="106">
        <f>'M-COVER PAGE'!F2</f>
        <v>0</v>
      </c>
      <c r="J2" s="107"/>
      <c r="K2" s="129"/>
      <c r="L2" s="130" t="str">
        <f>'M-COVER PAGE'!I2</f>
        <v>Sample size</v>
      </c>
      <c r="M2" s="128"/>
      <c r="N2" s="93" t="str">
        <f>'M-COVER PAGE'!K2</f>
        <v>M</v>
      </c>
      <c r="O2" s="93"/>
      <c r="P2" s="159"/>
      <c r="Q2" s="192" t="s">
        <v>21</v>
      </c>
      <c r="R2" s="193"/>
    </row>
    <row r="3" spans="1:18" s="2" customFormat="1" ht="18">
      <c r="A3" s="90"/>
      <c r="B3" s="90"/>
      <c r="C3" s="90"/>
      <c r="D3" s="90"/>
      <c r="E3" s="43"/>
      <c r="F3" s="5"/>
      <c r="G3" s="121" t="str">
        <f>'M-COVER PAGE'!D3</f>
        <v xml:space="preserve">Style </v>
      </c>
      <c r="H3" s="122"/>
      <c r="I3" s="123" t="str">
        <f>'M-COVER PAGE'!F3</f>
        <v>MSCHF</v>
      </c>
      <c r="J3" s="124"/>
      <c r="K3" s="125"/>
      <c r="L3" s="126" t="str">
        <f>'M-COVER PAGE'!I3</f>
        <v xml:space="preserve">Size range </v>
      </c>
      <c r="M3" s="122"/>
      <c r="N3" s="96" t="str">
        <f>'M-COVER PAGE'!K3</f>
        <v>XS - XL</v>
      </c>
      <c r="O3" s="96"/>
      <c r="P3" s="170"/>
      <c r="Q3" s="194"/>
      <c r="R3" s="195"/>
    </row>
    <row r="4" spans="1:18" s="2" customFormat="1" ht="18">
      <c r="A4" s="90"/>
      <c r="B4" s="90"/>
      <c r="C4" s="90"/>
      <c r="D4" s="90"/>
      <c r="E4" s="43"/>
      <c r="F4" s="5"/>
      <c r="G4" s="121" t="str">
        <f>'M-COVER PAGE'!D4</f>
        <v>Description</v>
      </c>
      <c r="H4" s="122"/>
      <c r="I4" s="109" t="str">
        <f>'M-COVER PAGE'!F4</f>
        <v>GAIP DROP TEE</v>
      </c>
      <c r="J4" s="110"/>
      <c r="K4" s="131"/>
      <c r="L4" s="126">
        <f>'M-COVER PAGE'!I4</f>
        <v>0</v>
      </c>
      <c r="M4" s="122"/>
      <c r="N4" s="96">
        <f>'M-COVER PAGE'!K4</f>
        <v>0</v>
      </c>
      <c r="O4" s="96"/>
      <c r="P4" s="170"/>
      <c r="Q4" s="196"/>
      <c r="R4" s="197"/>
    </row>
    <row r="5" spans="1:18" s="2" customFormat="1" ht="18">
      <c r="A5" s="90"/>
      <c r="B5" s="90"/>
      <c r="C5" s="90"/>
      <c r="D5" s="90"/>
      <c r="E5" s="43"/>
      <c r="F5" s="6"/>
      <c r="G5" s="132" t="str">
        <f>'M-COVER PAGE'!D5</f>
        <v>CONCEPT</v>
      </c>
      <c r="H5" s="133"/>
      <c r="I5" s="109" t="str">
        <f>'M-COVER PAGE'!F5</f>
        <v>BIG TECH RUNNER</v>
      </c>
      <c r="J5" s="110"/>
      <c r="K5" s="131"/>
      <c r="L5" s="126" t="str">
        <f>'M-COVER PAGE'!I5</f>
        <v>Sample due date</v>
      </c>
      <c r="M5" s="122"/>
      <c r="N5" s="96">
        <f>'M-COVER PAGE'!K5</f>
        <v>0</v>
      </c>
      <c r="O5" s="96"/>
      <c r="P5" s="170"/>
      <c r="Q5" s="196"/>
      <c r="R5" s="197"/>
    </row>
    <row r="6" spans="1:18" s="2" customFormat="1" ht="18">
      <c r="A6" s="90"/>
      <c r="B6" s="90"/>
      <c r="C6" s="90"/>
      <c r="D6" s="90"/>
      <c r="E6" s="43"/>
      <c r="F6" s="5"/>
      <c r="G6" s="121" t="str">
        <f>'M-COVER PAGE'!D6</f>
        <v>Date created</v>
      </c>
      <c r="H6" s="122"/>
      <c r="I6" s="137">
        <f>'M-COVER PAGE'!F6</f>
        <v>45367</v>
      </c>
      <c r="J6" s="138"/>
      <c r="K6" s="139"/>
      <c r="L6" s="126" t="str">
        <f>'M-COVER PAGE'!I6</f>
        <v>Reference style</v>
      </c>
      <c r="M6" s="122"/>
      <c r="N6" s="171" t="str">
        <f>'M-COVER PAGE'!K6</f>
        <v>REF HEELSLIDE BLOCK</v>
      </c>
      <c r="O6" s="171"/>
      <c r="P6" s="172"/>
      <c r="Q6" s="198"/>
      <c r="R6" s="199"/>
    </row>
    <row r="7" spans="1:18" s="2" customFormat="1" ht="18.600000000000001" thickBot="1">
      <c r="A7" s="90"/>
      <c r="B7" s="90"/>
      <c r="C7" s="90"/>
      <c r="D7" s="90"/>
      <c r="E7" s="43"/>
      <c r="F7" s="5"/>
      <c r="G7" s="143" t="str">
        <f>'M-COVER PAGE'!D7</f>
        <v>Date revised</v>
      </c>
      <c r="H7" s="144"/>
      <c r="I7" s="145">
        <f>'M-COVER PAGE'!F7</f>
        <v>45426</v>
      </c>
      <c r="J7" s="146"/>
      <c r="K7" s="147"/>
      <c r="L7" s="148" t="str">
        <f>'M-COVER PAGE'!I7</f>
        <v>STATUS</v>
      </c>
      <c r="M7" s="144"/>
      <c r="N7" s="173" t="str">
        <f>'M-COVER PAGE'!K7</f>
        <v>SUBMIT PROTO</v>
      </c>
      <c r="O7" s="173"/>
      <c r="P7" s="174"/>
      <c r="Q7" s="200"/>
      <c r="R7" s="201"/>
    </row>
    <row r="8" spans="1:18" ht="9" customHeight="1">
      <c r="A8" s="89"/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</row>
    <row r="9" spans="1:18" ht="24" thickBot="1">
      <c r="A9" s="177"/>
      <c r="B9" s="177"/>
      <c r="C9" s="177"/>
      <c r="D9" s="177"/>
      <c r="E9" s="42"/>
      <c r="F9" s="119" t="s">
        <v>82</v>
      </c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</row>
    <row r="10" spans="1:18" s="3" customFormat="1">
      <c r="A10" s="178" t="s">
        <v>23</v>
      </c>
      <c r="B10" s="179"/>
      <c r="C10" s="184" t="s">
        <v>24</v>
      </c>
      <c r="D10" s="184" t="s">
        <v>25</v>
      </c>
      <c r="E10" s="8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4"/>
    </row>
    <row r="11" spans="1:18">
      <c r="A11" s="180"/>
      <c r="B11" s="181"/>
      <c r="C11" s="185"/>
      <c r="D11" s="185"/>
      <c r="E11" s="44" t="s">
        <v>26</v>
      </c>
      <c r="F11" s="206" t="s">
        <v>27</v>
      </c>
      <c r="G11" s="202"/>
      <c r="H11" s="202" t="s">
        <v>28</v>
      </c>
      <c r="I11" s="202"/>
      <c r="J11" s="202" t="s">
        <v>29</v>
      </c>
      <c r="K11" s="48"/>
      <c r="L11" s="202" t="s">
        <v>30</v>
      </c>
      <c r="M11" s="48"/>
      <c r="N11" s="202" t="s">
        <v>31</v>
      </c>
      <c r="O11" s="48"/>
      <c r="P11" s="202" t="s">
        <v>32</v>
      </c>
      <c r="Q11" s="48"/>
      <c r="R11" s="204" t="s">
        <v>83</v>
      </c>
    </row>
    <row r="12" spans="1:18">
      <c r="A12" s="182"/>
      <c r="B12" s="183"/>
      <c r="C12" s="186"/>
      <c r="D12" s="186"/>
      <c r="E12" s="45" t="s">
        <v>46</v>
      </c>
      <c r="F12" s="207"/>
      <c r="G12" s="203"/>
      <c r="H12" s="203"/>
      <c r="I12" s="203"/>
      <c r="J12" s="203"/>
      <c r="K12" s="49"/>
      <c r="L12" s="203"/>
      <c r="M12" s="49"/>
      <c r="N12" s="203"/>
      <c r="O12" s="49"/>
      <c r="P12" s="203"/>
      <c r="Q12" s="49"/>
      <c r="R12" s="205"/>
    </row>
    <row r="13" spans="1:18">
      <c r="A13" s="25">
        <f>'M-SPEC'!A13</f>
        <v>0</v>
      </c>
      <c r="B13" s="1" t="str">
        <f>'M-SPEC'!B13</f>
        <v>BODY LENGTH</v>
      </c>
      <c r="C13" s="1" t="str">
        <f>'M-SPEC'!C13</f>
        <v>from HPS</v>
      </c>
      <c r="D13" s="1" t="str">
        <f>'M-SPEC'!D13</f>
        <v>前身长从肩高点到边</v>
      </c>
      <c r="E13" s="46">
        <f>'M-SPEC'!E13</f>
        <v>0.625</v>
      </c>
      <c r="F13" s="85">
        <f>H13-1/2</f>
        <v>-2.5</v>
      </c>
      <c r="G13" s="76"/>
      <c r="H13" s="76">
        <f>J13-1</f>
        <v>-2</v>
      </c>
      <c r="I13" s="76"/>
      <c r="J13" s="76">
        <f>L13-1</f>
        <v>-1</v>
      </c>
      <c r="K13" s="76"/>
      <c r="L13" s="10">
        <f>'M-SPEC'!R13</f>
        <v>0</v>
      </c>
      <c r="M13" s="76"/>
      <c r="N13" s="76">
        <f>L13+1</f>
        <v>1</v>
      </c>
      <c r="O13" s="76"/>
      <c r="P13" s="76">
        <f>N13+1</f>
        <v>2</v>
      </c>
      <c r="Q13" s="76"/>
      <c r="R13" s="79">
        <f>P13+1</f>
        <v>3</v>
      </c>
    </row>
    <row r="14" spans="1:18">
      <c r="A14" s="25">
        <f>'M-SPEC'!A14</f>
        <v>0</v>
      </c>
      <c r="B14" s="1" t="str">
        <f>'M-SPEC'!B14</f>
        <v>CHEST CIRCUMFERENCE</v>
      </c>
      <c r="C14" s="1" t="str">
        <f>'M-SPEC'!C14</f>
        <v>at 1" below AH</v>
      </c>
      <c r="D14" s="1" t="str">
        <f>'M-SPEC'!D14</f>
        <v>胸围-1"距夹</v>
      </c>
      <c r="E14" s="46">
        <f>'M-SPEC'!E14</f>
        <v>0.75</v>
      </c>
      <c r="F14" s="85">
        <f>H14-1.5</f>
        <v>-5.5</v>
      </c>
      <c r="G14" s="76"/>
      <c r="H14" s="76">
        <f>J14-2</f>
        <v>-4</v>
      </c>
      <c r="I14" s="76"/>
      <c r="J14" s="76">
        <f>L14-2</f>
        <v>-2</v>
      </c>
      <c r="K14" s="76"/>
      <c r="L14" s="10">
        <f>'M-SPEC'!R14</f>
        <v>0</v>
      </c>
      <c r="M14" s="76"/>
      <c r="N14" s="76">
        <f>L14+2.5</f>
        <v>2.5</v>
      </c>
      <c r="O14" s="76"/>
      <c r="P14" s="76">
        <f>N14+3</f>
        <v>5.5</v>
      </c>
      <c r="Q14" s="76"/>
      <c r="R14" s="79">
        <f>P14+3</f>
        <v>8.5</v>
      </c>
    </row>
    <row r="15" spans="1:18">
      <c r="A15" s="25">
        <f>'M-SPEC'!A15</f>
        <v>0</v>
      </c>
      <c r="B15" s="1" t="str">
        <f>'M-SPEC'!B15</f>
        <v>SWEEP  CIRCUMFERENCE</v>
      </c>
      <c r="C15" s="1">
        <f>'M-SPEC'!C15</f>
        <v>0</v>
      </c>
      <c r="D15" s="1" t="str">
        <f>'M-SPEC'!D15</f>
        <v>下摆</v>
      </c>
      <c r="E15" s="46">
        <f>'M-SPEC'!E15</f>
        <v>0.75</v>
      </c>
      <c r="F15" s="85">
        <f>H15-1.5</f>
        <v>-5.5</v>
      </c>
      <c r="G15" s="76"/>
      <c r="H15" s="76">
        <f>J15-2</f>
        <v>-4</v>
      </c>
      <c r="I15" s="76"/>
      <c r="J15" s="76">
        <f>L15-2</f>
        <v>-2</v>
      </c>
      <c r="K15" s="76"/>
      <c r="L15" s="10">
        <f>'M-SPEC'!R15</f>
        <v>0</v>
      </c>
      <c r="M15" s="76"/>
      <c r="N15" s="76">
        <f>L15+2.5</f>
        <v>2.5</v>
      </c>
      <c r="O15" s="76"/>
      <c r="P15" s="76">
        <f>N15+3</f>
        <v>5.5</v>
      </c>
      <c r="Q15" s="76"/>
      <c r="R15" s="79">
        <f>P15+3</f>
        <v>8.5</v>
      </c>
    </row>
    <row r="16" spans="1:18">
      <c r="A16" s="25">
        <f>'M-SPEC'!A16</f>
        <v>0</v>
      </c>
      <c r="B16" s="1" t="str">
        <f>'M-SPEC'!B16</f>
        <v>SWEEP HEM HEIGHT</v>
      </c>
      <c r="C16" s="1">
        <f>'M-SPEC'!C16</f>
        <v>0</v>
      </c>
      <c r="D16" s="1" t="str">
        <f>'M-SPEC'!D16</f>
        <v>下摆脚边高</v>
      </c>
      <c r="E16" s="46">
        <f>'M-SPEC'!E16</f>
        <v>0.125</v>
      </c>
      <c r="F16" s="81">
        <f>H16-0</f>
        <v>0</v>
      </c>
      <c r="G16" s="76"/>
      <c r="H16" s="76">
        <f>J16-0</f>
        <v>0</v>
      </c>
      <c r="I16" s="76"/>
      <c r="J16" s="76">
        <f>L16-0</f>
        <v>0</v>
      </c>
      <c r="K16" s="76"/>
      <c r="L16" s="10">
        <f>'M-SPEC'!R16</f>
        <v>0</v>
      </c>
      <c r="M16" s="76"/>
      <c r="N16" s="76">
        <f>L16+0</f>
        <v>0</v>
      </c>
      <c r="O16" s="76"/>
      <c r="P16" s="76">
        <f>N16+0</f>
        <v>0</v>
      </c>
      <c r="Q16" s="76"/>
      <c r="R16" s="79">
        <f>P16+0</f>
        <v>0</v>
      </c>
    </row>
    <row r="17" spans="1:18">
      <c r="A17" s="25">
        <f>'M-SPEC'!A17</f>
        <v>0</v>
      </c>
      <c r="B17" s="1" t="str">
        <f>'M-SPEC'!B17</f>
        <v>ACROSS SHOULDER - SET-IN</v>
      </c>
      <c r="C17" s="1">
        <f>'M-SPEC'!C17</f>
        <v>0</v>
      </c>
      <c r="D17" s="1" t="str">
        <f>'M-SPEC'!D17</f>
        <v>肩宽</v>
      </c>
      <c r="E17" s="46">
        <f>'M-SPEC'!E17</f>
        <v>0.375</v>
      </c>
      <c r="F17" s="81">
        <f>H17-0.5</f>
        <v>-2</v>
      </c>
      <c r="G17" s="76"/>
      <c r="H17" s="76">
        <f>J17-0.75</f>
        <v>-1.5</v>
      </c>
      <c r="I17" s="76"/>
      <c r="J17" s="76">
        <f>L17-0.75</f>
        <v>-0.75</v>
      </c>
      <c r="K17" s="76"/>
      <c r="L17" s="10">
        <f>'M-SPEC'!R17</f>
        <v>0</v>
      </c>
      <c r="M17" s="76"/>
      <c r="N17" s="76">
        <f>L17+0.75</f>
        <v>0.75</v>
      </c>
      <c r="O17" s="76"/>
      <c r="P17" s="76">
        <f>N17+1</f>
        <v>1.75</v>
      </c>
      <c r="Q17" s="76"/>
      <c r="R17" s="81">
        <f>P17+1</f>
        <v>2.75</v>
      </c>
    </row>
    <row r="18" spans="1:18">
      <c r="A18" s="25">
        <f>'M-SPEC'!A18</f>
        <v>0</v>
      </c>
      <c r="B18" s="1" t="str">
        <f>'M-SPEC'!B18</f>
        <v>ACROSS FRONT - SET-IN</v>
      </c>
      <c r="C18" s="1" t="str">
        <f>'M-SPEC'!C18</f>
        <v>at 6" below HPS</v>
      </c>
      <c r="D18" s="1" t="str">
        <f>'M-SPEC'!D18</f>
        <v>前宽-6"距夹</v>
      </c>
      <c r="E18" s="46">
        <f>'M-SPEC'!E18</f>
        <v>0.375</v>
      </c>
      <c r="F18" s="81">
        <f>H18-0.5</f>
        <v>-2</v>
      </c>
      <c r="G18" s="76"/>
      <c r="H18" s="76">
        <f>J18-0.75</f>
        <v>-1.5</v>
      </c>
      <c r="I18" s="76"/>
      <c r="J18" s="76">
        <f>L18-0.75</f>
        <v>-0.75</v>
      </c>
      <c r="K18" s="76"/>
      <c r="L18" s="10">
        <f>'M-SPEC'!R18</f>
        <v>0</v>
      </c>
      <c r="M18" s="76"/>
      <c r="N18" s="76">
        <f>L18+0.75</f>
        <v>0.75</v>
      </c>
      <c r="O18" s="76"/>
      <c r="P18" s="76">
        <f>N18+1</f>
        <v>1.75</v>
      </c>
      <c r="Q18" s="76"/>
      <c r="R18" s="81">
        <f>P18+1</f>
        <v>2.75</v>
      </c>
    </row>
    <row r="19" spans="1:18">
      <c r="A19" s="25">
        <f>'M-SPEC'!A19</f>
        <v>0</v>
      </c>
      <c r="B19" s="1" t="str">
        <f>'M-SPEC'!B19</f>
        <v>ACROSS BACK - SET-IN</v>
      </c>
      <c r="C19" s="1" t="str">
        <f>'M-SPEC'!C19</f>
        <v>at 6" below HPS</v>
      </c>
      <c r="D19" s="1" t="str">
        <f>'M-SPEC'!D19</f>
        <v>后宽-6"距夹</v>
      </c>
      <c r="E19" s="46">
        <f>'M-SPEC'!E19</f>
        <v>0.375</v>
      </c>
      <c r="F19" s="81">
        <f>H19-0.5</f>
        <v>-2</v>
      </c>
      <c r="G19" s="76"/>
      <c r="H19" s="76">
        <f>J19-0.75</f>
        <v>-1.5</v>
      </c>
      <c r="I19" s="76"/>
      <c r="J19" s="76">
        <f>L19-0.75</f>
        <v>-0.75</v>
      </c>
      <c r="K19" s="76"/>
      <c r="L19" s="10">
        <f>'M-SPEC'!R19</f>
        <v>0</v>
      </c>
      <c r="M19" s="76"/>
      <c r="N19" s="76">
        <f>L19+0.75</f>
        <v>0.75</v>
      </c>
      <c r="O19" s="76"/>
      <c r="P19" s="76">
        <f>N19+1</f>
        <v>1.75</v>
      </c>
      <c r="Q19" s="76"/>
      <c r="R19" s="81">
        <f>P19+1</f>
        <v>2.75</v>
      </c>
    </row>
    <row r="20" spans="1:18">
      <c r="A20" s="25">
        <f>'M-SPEC'!A20</f>
        <v>0</v>
      </c>
      <c r="B20" s="1" t="str">
        <f>'M-SPEC'!B20</f>
        <v>FORWARD SHOULDER SEAM</v>
      </c>
      <c r="C20" s="1">
        <f>'M-SPEC'!C20</f>
        <v>0</v>
      </c>
      <c r="D20" s="1" t="str">
        <f>'M-SPEC'!D20</f>
        <v>肩缝朝前</v>
      </c>
      <c r="E20" s="46">
        <f>'M-SPEC'!E20</f>
        <v>0.125</v>
      </c>
      <c r="F20" s="81">
        <f>H20-0</f>
        <v>0</v>
      </c>
      <c r="G20" s="76"/>
      <c r="H20" s="76">
        <f>J20-0</f>
        <v>0</v>
      </c>
      <c r="I20" s="76"/>
      <c r="J20" s="76">
        <f>L20-0</f>
        <v>0</v>
      </c>
      <c r="K20" s="76"/>
      <c r="L20" s="10">
        <f>'M-SPEC'!R20</f>
        <v>0</v>
      </c>
      <c r="M20" s="76"/>
      <c r="N20" s="76">
        <f>L20+0</f>
        <v>0</v>
      </c>
      <c r="O20" s="76"/>
      <c r="P20" s="76">
        <f>N20+0</f>
        <v>0</v>
      </c>
      <c r="Q20" s="76"/>
      <c r="R20" s="79">
        <f>P20+0</f>
        <v>0</v>
      </c>
    </row>
    <row r="21" spans="1:18">
      <c r="A21" s="25">
        <f>'M-SPEC'!A21</f>
        <v>0</v>
      </c>
      <c r="B21" s="1" t="str">
        <f>'M-SPEC'!B21</f>
        <v>SHOULDER SLOPE</v>
      </c>
      <c r="C21" s="1">
        <f>'M-SPEC'!C21</f>
        <v>0</v>
      </c>
      <c r="D21" s="1" t="str">
        <f>'M-SPEC'!D21</f>
        <v>肩斜</v>
      </c>
      <c r="E21" s="46">
        <f>'M-SPEC'!E21</f>
        <v>0.25</v>
      </c>
      <c r="F21" s="81">
        <f>H21-0</f>
        <v>0</v>
      </c>
      <c r="G21" s="76"/>
      <c r="H21" s="76">
        <f>J21-0</f>
        <v>0</v>
      </c>
      <c r="I21" s="76"/>
      <c r="J21" s="76">
        <f>L21-0</f>
        <v>0</v>
      </c>
      <c r="K21" s="76"/>
      <c r="L21" s="10">
        <f>'M-SPEC'!R21</f>
        <v>0</v>
      </c>
      <c r="M21" s="76"/>
      <c r="N21" s="76">
        <f>L21+0</f>
        <v>0</v>
      </c>
      <c r="O21" s="76"/>
      <c r="P21" s="76">
        <f>N21+0</f>
        <v>0</v>
      </c>
      <c r="Q21" s="76"/>
      <c r="R21" s="79">
        <f>P21+0</f>
        <v>0</v>
      </c>
    </row>
    <row r="22" spans="1:18">
      <c r="A22" s="25">
        <f>'M-SPEC'!A22</f>
        <v>0</v>
      </c>
      <c r="B22" s="1" t="str">
        <f>'M-SPEC'!B22</f>
        <v>SLEEVE LENGTH - SHORT SLEEVES</v>
      </c>
      <c r="C22" s="1" t="str">
        <f>'M-SPEC'!C22</f>
        <v>from CB</v>
      </c>
      <c r="D22" s="1" t="str">
        <f>'M-SPEC'!D22</f>
        <v>袖长</v>
      </c>
      <c r="E22" s="46">
        <f>'M-SPEC'!E22</f>
        <v>0.375</v>
      </c>
      <c r="F22" s="81">
        <f>H22-0.5</f>
        <v>-1.5</v>
      </c>
      <c r="G22" s="76"/>
      <c r="H22" s="76">
        <f>J22-0.5</f>
        <v>-1</v>
      </c>
      <c r="I22" s="76"/>
      <c r="J22" s="76">
        <f>L22-0.5</f>
        <v>-0.5</v>
      </c>
      <c r="K22" s="76"/>
      <c r="L22" s="10">
        <f>'M-SPEC'!R22</f>
        <v>0</v>
      </c>
      <c r="M22" s="76"/>
      <c r="N22" s="76">
        <f>L22+0.625</f>
        <v>0.625</v>
      </c>
      <c r="O22" s="76"/>
      <c r="P22" s="76">
        <f>N22+0.625</f>
        <v>1.25</v>
      </c>
      <c r="Q22" s="76"/>
      <c r="R22" s="79">
        <f>P22+0.625</f>
        <v>1.875</v>
      </c>
    </row>
    <row r="23" spans="1:18">
      <c r="A23" s="25">
        <f>'M-SPEC'!A23</f>
        <v>0</v>
      </c>
      <c r="B23" s="1" t="str">
        <f>'M-SPEC'!B23</f>
        <v xml:space="preserve">ARMHOLE HEIGHT </v>
      </c>
      <c r="C23" s="1" t="str">
        <f>'M-SPEC'!C23</f>
        <v>straight</v>
      </c>
      <c r="D23" s="1" t="str">
        <f>'M-SPEC'!D23</f>
        <v>夹直-从袖肩点到袖笼底直量</v>
      </c>
      <c r="E23" s="46">
        <f>'M-SPEC'!E23</f>
        <v>0.375</v>
      </c>
      <c r="F23" s="81">
        <f>H23-0.375</f>
        <v>-1.125</v>
      </c>
      <c r="G23" s="76"/>
      <c r="H23" s="76">
        <f>J23-0.375</f>
        <v>-0.75</v>
      </c>
      <c r="I23" s="76"/>
      <c r="J23" s="76">
        <f>L23-0.375</f>
        <v>-0.375</v>
      </c>
      <c r="K23" s="76"/>
      <c r="L23" s="10">
        <f>'M-SPEC'!R23</f>
        <v>0</v>
      </c>
      <c r="M23" s="76"/>
      <c r="N23" s="76">
        <f>L23+0.5</f>
        <v>0.5</v>
      </c>
      <c r="O23" s="76"/>
      <c r="P23" s="76">
        <f>N23+0.5</f>
        <v>1</v>
      </c>
      <c r="Q23" s="76"/>
      <c r="R23" s="79">
        <f>P23+0.5</f>
        <v>1.5</v>
      </c>
    </row>
    <row r="24" spans="1:18">
      <c r="A24" s="25">
        <f>'M-SPEC'!A24</f>
        <v>0</v>
      </c>
      <c r="B24" s="1" t="str">
        <f>'M-SPEC'!B24</f>
        <v>MUSCLE CIRCUMFERENCE</v>
      </c>
      <c r="C24" s="1" t="str">
        <f>'M-SPEC'!C24</f>
        <v>at 1" below AH</v>
      </c>
      <c r="D24" s="1" t="str">
        <f>'M-SPEC'!D24</f>
        <v>臂围-1"距夹</v>
      </c>
      <c r="E24" s="46">
        <f>'M-SPEC'!E24</f>
        <v>0.5</v>
      </c>
      <c r="F24" s="81">
        <f>H24-0.625</f>
        <v>-1.875</v>
      </c>
      <c r="G24" s="76"/>
      <c r="H24" s="76">
        <f>J24-0.625</f>
        <v>-1.25</v>
      </c>
      <c r="I24" s="76"/>
      <c r="J24" s="76">
        <f>L24-0.625</f>
        <v>-0.625</v>
      </c>
      <c r="K24" s="76"/>
      <c r="L24" s="10">
        <f>'M-SPEC'!R24</f>
        <v>0</v>
      </c>
      <c r="M24" s="76"/>
      <c r="N24" s="76">
        <f>L24+0.75</f>
        <v>0.75</v>
      </c>
      <c r="O24" s="76"/>
      <c r="P24" s="76">
        <f>N24+0.75</f>
        <v>1.5</v>
      </c>
      <c r="Q24" s="76"/>
      <c r="R24" s="79">
        <f>P24+0.75</f>
        <v>2.25</v>
      </c>
    </row>
    <row r="25" spans="1:18">
      <c r="A25" s="25">
        <f>'M-SPEC'!A25</f>
        <v>0</v>
      </c>
      <c r="B25" s="1" t="str">
        <f>'M-SPEC'!B25</f>
        <v>CUFF CIRCUMFERENCE - SHORT SLEEVES</v>
      </c>
      <c r="C25" s="1" t="str">
        <f>'M-SPEC'!C25</f>
        <v>at edge</v>
      </c>
      <c r="D25" s="1" t="str">
        <f>'M-SPEC'!D25</f>
        <v>袖口围</v>
      </c>
      <c r="E25" s="46">
        <f>'M-SPEC'!E25</f>
        <v>0.5</v>
      </c>
      <c r="F25" s="81">
        <f>H25-0.625</f>
        <v>-1.875</v>
      </c>
      <c r="G25" s="76"/>
      <c r="H25" s="76">
        <f>J25-0.625</f>
        <v>-1.25</v>
      </c>
      <c r="I25" s="76"/>
      <c r="J25" s="76">
        <f>L25-0.625</f>
        <v>-0.625</v>
      </c>
      <c r="K25" s="76"/>
      <c r="L25" s="10">
        <f>'M-SPEC'!R25</f>
        <v>0</v>
      </c>
      <c r="M25" s="76"/>
      <c r="N25" s="76">
        <f>L25+0.75</f>
        <v>0.75</v>
      </c>
      <c r="O25" s="76"/>
      <c r="P25" s="76">
        <f>N25+0.75</f>
        <v>1.5</v>
      </c>
      <c r="Q25" s="76"/>
      <c r="R25" s="79">
        <f>P25+0.75</f>
        <v>2.25</v>
      </c>
    </row>
    <row r="26" spans="1:18">
      <c r="A26" s="25">
        <f>'M-SPEC'!A26</f>
        <v>0</v>
      </c>
      <c r="B26" s="1" t="str">
        <f>'M-SPEC'!B26</f>
        <v>CUFF HEM HEIGHT</v>
      </c>
      <c r="C26" s="1">
        <f>'M-SPEC'!C26</f>
        <v>0</v>
      </c>
      <c r="D26" s="1" t="str">
        <f>'M-SPEC'!D26</f>
        <v>袖克夫高</v>
      </c>
      <c r="E26" s="46">
        <f>'M-SPEC'!E26</f>
        <v>0.125</v>
      </c>
      <c r="F26" s="81">
        <f>H26-0</f>
        <v>0</v>
      </c>
      <c r="G26" s="76"/>
      <c r="H26" s="76">
        <f>J26-0</f>
        <v>0</v>
      </c>
      <c r="I26" s="76"/>
      <c r="J26" s="76">
        <f>L26-0</f>
        <v>0</v>
      </c>
      <c r="K26" s="76"/>
      <c r="L26" s="10">
        <f>'M-SPEC'!R26</f>
        <v>0</v>
      </c>
      <c r="M26" s="76"/>
      <c r="N26" s="76">
        <f>L26+0</f>
        <v>0</v>
      </c>
      <c r="O26" s="76"/>
      <c r="P26" s="76">
        <f>N26+0</f>
        <v>0</v>
      </c>
      <c r="Q26" s="76"/>
      <c r="R26" s="79">
        <f>P26+0</f>
        <v>0</v>
      </c>
    </row>
    <row r="27" spans="1:18">
      <c r="A27" s="25">
        <f>'M-SPEC'!A27</f>
        <v>0</v>
      </c>
      <c r="B27" s="1" t="str">
        <f>'M-SPEC'!B27</f>
        <v>NECK WIDTH</v>
      </c>
      <c r="C27" s="1" t="str">
        <f>'M-SPEC'!C27</f>
        <v>seam to seam</v>
      </c>
      <c r="D27" s="1" t="str">
        <f>'M-SPEC'!D27</f>
        <v>领宽</v>
      </c>
      <c r="E27" s="46">
        <f>'M-SPEC'!E27</f>
        <v>0.25</v>
      </c>
      <c r="F27" s="85">
        <f>H27-1/8</f>
        <v>-0.5</v>
      </c>
      <c r="G27" s="80"/>
      <c r="H27" s="80">
        <f>J27-1/8</f>
        <v>-0.375</v>
      </c>
      <c r="I27" s="76"/>
      <c r="J27" s="76">
        <f>L27-1/4</f>
        <v>-0.25</v>
      </c>
      <c r="K27" s="76"/>
      <c r="L27" s="10">
        <f>'M-SPEC'!R27</f>
        <v>0</v>
      </c>
      <c r="M27" s="76"/>
      <c r="N27" s="76">
        <f>L27+1/4</f>
        <v>0.25</v>
      </c>
      <c r="O27" s="76"/>
      <c r="P27" s="76">
        <f>N27+0.25</f>
        <v>0.5</v>
      </c>
      <c r="Q27" s="76"/>
      <c r="R27" s="79">
        <f>P27+0.25</f>
        <v>0.75</v>
      </c>
    </row>
    <row r="28" spans="1:18">
      <c r="A28" s="25">
        <f>'M-SPEC'!A28</f>
        <v>0</v>
      </c>
      <c r="B28" s="1" t="str">
        <f>'M-SPEC'!B28</f>
        <v>FRONT NECK DROP</v>
      </c>
      <c r="C28" s="1" t="str">
        <f>'M-SPEC'!C28</f>
        <v>HPS to seam</v>
      </c>
      <c r="D28" s="1" t="str">
        <f>'M-SPEC'!D28</f>
        <v>前领深-肩高点到</v>
      </c>
      <c r="E28" s="46">
        <f>'M-SPEC'!E28</f>
        <v>0.25</v>
      </c>
      <c r="F28" s="85">
        <f>H28-1/8</f>
        <v>-0.5</v>
      </c>
      <c r="G28" s="80"/>
      <c r="H28" s="80">
        <f>J28-1/8</f>
        <v>-0.375</v>
      </c>
      <c r="I28" s="76"/>
      <c r="J28" s="76">
        <f>L28-1/4</f>
        <v>-0.25</v>
      </c>
      <c r="K28" s="76"/>
      <c r="L28" s="10">
        <f>'M-SPEC'!R28</f>
        <v>0</v>
      </c>
      <c r="M28" s="76"/>
      <c r="N28" s="76">
        <f>L28+1/4</f>
        <v>0.25</v>
      </c>
      <c r="O28" s="76"/>
      <c r="P28" s="76">
        <f>N28+0.25</f>
        <v>0.5</v>
      </c>
      <c r="Q28" s="76"/>
      <c r="R28" s="79">
        <f>P28+0.25</f>
        <v>0.75</v>
      </c>
    </row>
    <row r="29" spans="1:18">
      <c r="A29" s="25">
        <f>'M-SPEC'!A29</f>
        <v>0</v>
      </c>
      <c r="B29" s="1" t="str">
        <f>'M-SPEC'!B29</f>
        <v>BACK NECK DROP</v>
      </c>
      <c r="C29" s="1" t="str">
        <f>'M-SPEC'!C29</f>
        <v>HPS to seam</v>
      </c>
      <c r="D29" s="1" t="str">
        <f>'M-SPEC'!D29</f>
        <v>后领深-肩高点到</v>
      </c>
      <c r="E29" s="46">
        <f>'M-SPEC'!E29</f>
        <v>0.125</v>
      </c>
      <c r="F29" s="81">
        <f>H29-0</f>
        <v>0</v>
      </c>
      <c r="G29" s="76"/>
      <c r="H29" s="76">
        <f>J29-0</f>
        <v>0</v>
      </c>
      <c r="I29" s="76"/>
      <c r="J29" s="76">
        <f t="shared" ref="J29:J31" si="0">L29-0</f>
        <v>0</v>
      </c>
      <c r="K29" s="76"/>
      <c r="L29" s="10">
        <f>'M-SPEC'!R29</f>
        <v>0</v>
      </c>
      <c r="M29" s="76"/>
      <c r="N29" s="76">
        <f>L29+0</f>
        <v>0</v>
      </c>
      <c r="O29" s="76"/>
      <c r="P29" s="76">
        <f t="shared" ref="P29:P31" si="1">N29+0</f>
        <v>0</v>
      </c>
      <c r="Q29" s="76"/>
      <c r="R29" s="79">
        <f>P29+0</f>
        <v>0</v>
      </c>
    </row>
    <row r="30" spans="1:18">
      <c r="A30" s="25">
        <f>'M-SPEC'!A30</f>
        <v>0</v>
      </c>
      <c r="B30" s="1" t="str">
        <f>'M-SPEC'!B30</f>
        <v>NECK TRIM HEIGHT</v>
      </c>
      <c r="C30" s="1">
        <f>'M-SPEC'!C30</f>
        <v>0</v>
      </c>
      <c r="D30" s="1" t="str">
        <f>'M-SPEC'!D30</f>
        <v>领捆边高</v>
      </c>
      <c r="E30" s="46">
        <f>'M-SPEC'!E30</f>
        <v>0.125</v>
      </c>
      <c r="F30" s="81">
        <f>H30-0</f>
        <v>0</v>
      </c>
      <c r="G30" s="76"/>
      <c r="H30" s="76">
        <f>J30-0</f>
        <v>0</v>
      </c>
      <c r="I30" s="76"/>
      <c r="J30" s="76">
        <f t="shared" si="0"/>
        <v>0</v>
      </c>
      <c r="K30" s="76"/>
      <c r="L30" s="10">
        <f>'M-SPEC'!R30</f>
        <v>0</v>
      </c>
      <c r="M30" s="76"/>
      <c r="N30" s="76">
        <f>L30+0</f>
        <v>0</v>
      </c>
      <c r="O30" s="76"/>
      <c r="P30" s="76">
        <f t="shared" si="1"/>
        <v>0</v>
      </c>
      <c r="Q30" s="76"/>
      <c r="R30" s="79">
        <f>P30+0</f>
        <v>0</v>
      </c>
    </row>
    <row r="31" spans="1:18">
      <c r="A31" s="25">
        <f>'M-SPEC'!A31</f>
        <v>0</v>
      </c>
      <c r="B31" s="1" t="str">
        <f>'M-SPEC'!B31</f>
        <v>BACK NECK TAPE</v>
      </c>
      <c r="C31" s="1">
        <f>'M-SPEC'!C31</f>
        <v>0</v>
      </c>
      <c r="D31" s="1" t="str">
        <f>'M-SPEC'!D31</f>
        <v>后领捆</v>
      </c>
      <c r="E31" s="46">
        <f>'M-SPEC'!E31</f>
        <v>6.25E-2</v>
      </c>
      <c r="F31" s="81">
        <f>H31-0</f>
        <v>0</v>
      </c>
      <c r="G31" s="76"/>
      <c r="H31" s="76">
        <f>J31-0</f>
        <v>0</v>
      </c>
      <c r="I31" s="76"/>
      <c r="J31" s="76">
        <f t="shared" si="0"/>
        <v>0</v>
      </c>
      <c r="K31" s="76"/>
      <c r="L31" s="10">
        <f>'M-SPEC'!R31</f>
        <v>0</v>
      </c>
      <c r="M31" s="76"/>
      <c r="N31" s="76">
        <f>L31+0</f>
        <v>0</v>
      </c>
      <c r="O31" s="76"/>
      <c r="P31" s="76">
        <f t="shared" si="1"/>
        <v>0</v>
      </c>
      <c r="Q31" s="76"/>
      <c r="R31" s="79">
        <f>P31+0</f>
        <v>0</v>
      </c>
    </row>
    <row r="32" spans="1:18">
      <c r="A32" s="25">
        <f>'M-SPEC'!A32</f>
        <v>0</v>
      </c>
      <c r="B32" s="1" t="str">
        <f>'M-SPEC'!B32</f>
        <v>FRONT GRAPHIC PLACEMENT</v>
      </c>
      <c r="C32" s="1" t="str">
        <f>'M-SPEC'!C32</f>
        <v>below neck seam</v>
      </c>
      <c r="D32" s="1" t="str">
        <f>'M-SPEC'!D32</f>
        <v>前车花/印花位置-领骨下</v>
      </c>
      <c r="E32" s="46">
        <f>'M-SPEC'!E32</f>
        <v>0.25</v>
      </c>
      <c r="F32" s="81">
        <f>H32-1/8</f>
        <v>-0.375</v>
      </c>
      <c r="G32" s="76"/>
      <c r="H32" s="76">
        <f>J32-1/8</f>
        <v>-0.25</v>
      </c>
      <c r="I32" s="76"/>
      <c r="J32" s="76">
        <f>L32-1/8</f>
        <v>-0.125</v>
      </c>
      <c r="K32" s="76"/>
      <c r="L32" s="10">
        <f>'M-SPEC'!R32</f>
        <v>0</v>
      </c>
      <c r="M32" s="76"/>
      <c r="N32" s="76">
        <f>L32+1/8</f>
        <v>0.125</v>
      </c>
      <c r="O32" s="76"/>
      <c r="P32" s="76">
        <f>N32+1/8</f>
        <v>0.25</v>
      </c>
      <c r="Q32" s="76"/>
      <c r="R32" s="79">
        <f>P32+1/8</f>
        <v>0.375</v>
      </c>
    </row>
    <row r="33" spans="1:18">
      <c r="A33" s="25">
        <f>'M-SPEC'!A33</f>
        <v>0</v>
      </c>
      <c r="B33" s="1" t="str">
        <f>'M-SPEC'!B33</f>
        <v>FRONT GRAPHIC PLACEMENT</v>
      </c>
      <c r="C33" s="1" t="str">
        <f>'M-SPEC'!C33</f>
        <v>below HPS</v>
      </c>
      <c r="D33" s="1">
        <f>'M-SPEC'!D33</f>
        <v>0</v>
      </c>
      <c r="E33" s="46">
        <f>'M-SPEC'!E33</f>
        <v>0.375</v>
      </c>
      <c r="F33" s="81">
        <f>H33-1/4</f>
        <v>-0.75</v>
      </c>
      <c r="G33" s="76"/>
      <c r="H33" s="76">
        <f>J33-1/4</f>
        <v>-0.5</v>
      </c>
      <c r="I33" s="76"/>
      <c r="J33" s="76">
        <f>L33-1/4</f>
        <v>-0.25</v>
      </c>
      <c r="K33" s="76"/>
      <c r="L33" s="10">
        <f>'M-SPEC'!R33</f>
        <v>0</v>
      </c>
      <c r="M33" s="76"/>
      <c r="N33" s="76">
        <f>L33+1/4</f>
        <v>0.25</v>
      </c>
      <c r="O33" s="76"/>
      <c r="P33" s="76">
        <f>N33+0.25</f>
        <v>0.5</v>
      </c>
      <c r="Q33" s="76"/>
      <c r="R33" s="79">
        <f>P33+0.25</f>
        <v>0.75</v>
      </c>
    </row>
    <row r="34" spans="1:18">
      <c r="A34" s="25">
        <f>'M-SPEC'!A34</f>
        <v>0</v>
      </c>
      <c r="B34" s="1" t="str">
        <f>'M-SPEC'!B34</f>
        <v>FRONT GRAPHIC PLACEMENT</v>
      </c>
      <c r="C34" s="1" t="str">
        <f>'M-SPEC'!C34</f>
        <v>from CF</v>
      </c>
      <c r="D34" s="1" t="str">
        <f>'M-SPEC'!D34</f>
        <v>前车花/印花位置-前中</v>
      </c>
      <c r="E34" s="46">
        <f>'M-SPEC'!E34</f>
        <v>0.25</v>
      </c>
      <c r="F34" s="81">
        <f>H34-1/4</f>
        <v>-0.75</v>
      </c>
      <c r="G34" s="76"/>
      <c r="H34" s="76">
        <f>J34-1/4</f>
        <v>-0.5</v>
      </c>
      <c r="I34" s="76"/>
      <c r="J34" s="76">
        <f>L34-1/4</f>
        <v>-0.25</v>
      </c>
      <c r="K34" s="76"/>
      <c r="L34" s="10">
        <f>'M-SPEC'!R34</f>
        <v>0</v>
      </c>
      <c r="M34" s="76"/>
      <c r="N34" s="76">
        <f>L34+1/4</f>
        <v>0.25</v>
      </c>
      <c r="O34" s="76"/>
      <c r="P34" s="76">
        <f>N34+0.25</f>
        <v>0.5</v>
      </c>
      <c r="Q34" s="76"/>
      <c r="R34" s="79">
        <f>P34+0.25</f>
        <v>0.75</v>
      </c>
    </row>
    <row r="35" spans="1:18" ht="16.2" thickBot="1">
      <c r="A35" s="27">
        <f>'M-SPEC'!A35</f>
        <v>0</v>
      </c>
      <c r="B35" s="28">
        <f>'M-SPEC'!B35</f>
        <v>0</v>
      </c>
      <c r="C35" s="28">
        <f>'M-SPEC'!C35</f>
        <v>0</v>
      </c>
      <c r="D35" s="30">
        <f>'M-SPEC'!D35</f>
        <v>0</v>
      </c>
      <c r="E35" s="47">
        <f>'M-SPEC'!E35</f>
        <v>0</v>
      </c>
      <c r="F35" s="78"/>
      <c r="G35" s="77"/>
      <c r="H35" s="77"/>
      <c r="I35" s="77"/>
      <c r="J35" s="77"/>
      <c r="K35" s="77"/>
      <c r="L35" s="33"/>
      <c r="M35" s="77"/>
      <c r="N35" s="77"/>
      <c r="O35" s="77"/>
      <c r="P35" s="77"/>
      <c r="Q35" s="77"/>
      <c r="R35" s="86"/>
    </row>
    <row r="36" spans="1:18">
      <c r="R36" s="87"/>
    </row>
  </sheetData>
  <mergeCells count="42">
    <mergeCell ref="R11:R12"/>
    <mergeCell ref="I11:I12"/>
    <mergeCell ref="A8:R8"/>
    <mergeCell ref="A9:D9"/>
    <mergeCell ref="F9:R9"/>
    <mergeCell ref="A10:B12"/>
    <mergeCell ref="C10:C12"/>
    <mergeCell ref="D10:D12"/>
    <mergeCell ref="F11:F12"/>
    <mergeCell ref="G11:G12"/>
    <mergeCell ref="H11:H12"/>
    <mergeCell ref="J11:J12"/>
    <mergeCell ref="L11:L12"/>
    <mergeCell ref="N11:N12"/>
    <mergeCell ref="G7:H7"/>
    <mergeCell ref="I7:K7"/>
    <mergeCell ref="L7:M7"/>
    <mergeCell ref="N7:P7"/>
    <mergeCell ref="P11:P12"/>
    <mergeCell ref="I6:K6"/>
    <mergeCell ref="L6:M6"/>
    <mergeCell ref="N6:P6"/>
    <mergeCell ref="G5:H5"/>
    <mergeCell ref="I5:K5"/>
    <mergeCell ref="L5:M5"/>
    <mergeCell ref="N5:P5"/>
    <mergeCell ref="A1:R1"/>
    <mergeCell ref="A2:D7"/>
    <mergeCell ref="G2:H2"/>
    <mergeCell ref="I2:K2"/>
    <mergeCell ref="L2:M2"/>
    <mergeCell ref="N2:P2"/>
    <mergeCell ref="Q2:R7"/>
    <mergeCell ref="G3:H3"/>
    <mergeCell ref="I3:K3"/>
    <mergeCell ref="L3:M3"/>
    <mergeCell ref="N3:P3"/>
    <mergeCell ref="G4:H4"/>
    <mergeCell ref="I4:K4"/>
    <mergeCell ref="L4:M4"/>
    <mergeCell ref="N4:P4"/>
    <mergeCell ref="G6:H6"/>
  </mergeCells>
  <printOptions horizontalCentered="1" verticalCentered="1"/>
  <pageMargins left="0.25" right="0.25" top="0.75" bottom="0.75" header="0.3" footer="0.3"/>
  <pageSetup scale="49" fitToHeight="3" orientation="landscape" r:id="rId1"/>
  <headerFooter>
    <oddHeader xml:space="preserve">&amp;L TOP _ LS&amp;R7/21/23 UPDATED / JIAO
</oddHeader>
    <oddFooter>&amp;L&amp;F&amp;C&amp;A&amp;R&amp;D&amp;T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59999389629810485"/>
    <pageSetUpPr fitToPage="1"/>
  </sheetPr>
  <dimension ref="A1:S51"/>
  <sheetViews>
    <sheetView zoomScale="65" zoomScaleNormal="65" zoomScalePageLayoutView="90" workbookViewId="0">
      <selection activeCell="O43" sqref="O43"/>
    </sheetView>
  </sheetViews>
  <sheetFormatPr defaultColWidth="11.19921875" defaultRowHeight="15.6"/>
  <cols>
    <col min="1" max="1" width="3.69921875" customWidth="1"/>
    <col min="2" max="2" width="27" customWidth="1"/>
    <col min="3" max="4" width="15.69921875" customWidth="1"/>
  </cols>
  <sheetData>
    <row r="1" spans="1:19" ht="16.2" thickBot="1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</row>
    <row r="2" spans="1:19" s="2" customFormat="1" ht="18">
      <c r="A2" s="90"/>
      <c r="B2" s="90"/>
      <c r="C2" s="90"/>
      <c r="D2" s="90"/>
      <c r="E2" s="90"/>
      <c r="F2" s="43"/>
      <c r="G2" s="5"/>
      <c r="H2" s="127" t="str">
        <f>'M-COVER PAGE'!D2</f>
        <v>Factory</v>
      </c>
      <c r="I2" s="128"/>
      <c r="J2" s="106">
        <f>'M-COVER PAGE'!F2</f>
        <v>0</v>
      </c>
      <c r="K2" s="107"/>
      <c r="L2" s="129"/>
      <c r="M2" s="130" t="str">
        <f>'M-COVER PAGE'!I2</f>
        <v>Sample size</v>
      </c>
      <c r="N2" s="128"/>
      <c r="O2" s="93" t="str">
        <f>'M-COVER PAGE'!K2</f>
        <v>M</v>
      </c>
      <c r="P2" s="93"/>
      <c r="Q2" s="159"/>
      <c r="R2" s="192" t="s">
        <v>21</v>
      </c>
      <c r="S2" s="193"/>
    </row>
    <row r="3" spans="1:19" s="2" customFormat="1" ht="18">
      <c r="A3" s="90"/>
      <c r="B3" s="90"/>
      <c r="C3" s="90"/>
      <c r="D3" s="90"/>
      <c r="E3" s="90"/>
      <c r="F3" s="43"/>
      <c r="G3" s="5"/>
      <c r="H3" s="121" t="str">
        <f>'M-COVER PAGE'!D3</f>
        <v xml:space="preserve">Style </v>
      </c>
      <c r="I3" s="122"/>
      <c r="J3" s="123" t="str">
        <f>'M-COVER PAGE'!F3</f>
        <v>MSCHF</v>
      </c>
      <c r="K3" s="124"/>
      <c r="L3" s="125"/>
      <c r="M3" s="126" t="str">
        <f>'M-COVER PAGE'!I3</f>
        <v xml:space="preserve">Size range </v>
      </c>
      <c r="N3" s="122"/>
      <c r="O3" s="96" t="str">
        <f>'M-COVER PAGE'!K3</f>
        <v>XS - XL</v>
      </c>
      <c r="P3" s="96"/>
      <c r="Q3" s="170"/>
      <c r="R3" s="194"/>
      <c r="S3" s="195"/>
    </row>
    <row r="4" spans="1:19" s="2" customFormat="1" ht="18">
      <c r="A4" s="90"/>
      <c r="B4" s="90"/>
      <c r="C4" s="90"/>
      <c r="D4" s="90"/>
      <c r="E4" s="90"/>
      <c r="F4" s="43"/>
      <c r="G4" s="5"/>
      <c r="H4" s="121" t="str">
        <f>'M-COVER PAGE'!D4</f>
        <v>Description</v>
      </c>
      <c r="I4" s="122"/>
      <c r="J4" s="109" t="str">
        <f>'M-COVER PAGE'!F4</f>
        <v>GAIP DROP TEE</v>
      </c>
      <c r="K4" s="110"/>
      <c r="L4" s="131"/>
      <c r="M4" s="126">
        <f>'M-COVER PAGE'!I4</f>
        <v>0</v>
      </c>
      <c r="N4" s="122"/>
      <c r="O4" s="96">
        <f>'M-COVER PAGE'!K4</f>
        <v>0</v>
      </c>
      <c r="P4" s="96"/>
      <c r="Q4" s="170"/>
      <c r="R4" s="196"/>
      <c r="S4" s="197"/>
    </row>
    <row r="5" spans="1:19" s="2" customFormat="1" ht="18">
      <c r="A5" s="90"/>
      <c r="B5" s="90"/>
      <c r="C5" s="90"/>
      <c r="D5" s="90"/>
      <c r="E5" s="90"/>
      <c r="F5" s="43"/>
      <c r="G5" s="6"/>
      <c r="H5" s="132" t="str">
        <f>'M-COVER PAGE'!D5</f>
        <v>CONCEPT</v>
      </c>
      <c r="I5" s="133"/>
      <c r="J5" s="109" t="str">
        <f>'M-COVER PAGE'!F5</f>
        <v>BIG TECH RUNNER</v>
      </c>
      <c r="K5" s="110"/>
      <c r="L5" s="131"/>
      <c r="M5" s="126" t="str">
        <f>'M-COVER PAGE'!I5</f>
        <v>Sample due date</v>
      </c>
      <c r="N5" s="122"/>
      <c r="O5" s="96">
        <f>'M-COVER PAGE'!K5</f>
        <v>0</v>
      </c>
      <c r="P5" s="96"/>
      <c r="Q5" s="170"/>
      <c r="R5" s="196"/>
      <c r="S5" s="197"/>
    </row>
    <row r="6" spans="1:19" s="2" customFormat="1" ht="18">
      <c r="A6" s="90"/>
      <c r="B6" s="90"/>
      <c r="C6" s="90"/>
      <c r="D6" s="90"/>
      <c r="E6" s="90"/>
      <c r="F6" s="43"/>
      <c r="G6" s="5"/>
      <c r="H6" s="121" t="str">
        <f>'M-COVER PAGE'!D6</f>
        <v>Date created</v>
      </c>
      <c r="I6" s="122"/>
      <c r="J6" s="137">
        <f>'M-COVER PAGE'!F6</f>
        <v>45367</v>
      </c>
      <c r="K6" s="138"/>
      <c r="L6" s="139"/>
      <c r="M6" s="126" t="str">
        <f>'M-COVER PAGE'!I6</f>
        <v>Reference style</v>
      </c>
      <c r="N6" s="122"/>
      <c r="O6" s="171" t="str">
        <f>'M-COVER PAGE'!K6</f>
        <v>REF HEELSLIDE BLOCK</v>
      </c>
      <c r="P6" s="171"/>
      <c r="Q6" s="172"/>
      <c r="R6" s="198"/>
      <c r="S6" s="199"/>
    </row>
    <row r="7" spans="1:19" s="2" customFormat="1" ht="18.600000000000001" thickBot="1">
      <c r="A7" s="90"/>
      <c r="B7" s="90"/>
      <c r="C7" s="90"/>
      <c r="D7" s="90"/>
      <c r="E7" s="90"/>
      <c r="F7" s="43"/>
      <c r="G7" s="5"/>
      <c r="H7" s="143" t="str">
        <f>'M-COVER PAGE'!D7</f>
        <v>Date revised</v>
      </c>
      <c r="I7" s="144"/>
      <c r="J7" s="145">
        <f>'M-COVER PAGE'!F7</f>
        <v>45426</v>
      </c>
      <c r="K7" s="146"/>
      <c r="L7" s="147"/>
      <c r="M7" s="148" t="str">
        <f>'M-COVER PAGE'!I7</f>
        <v>STATUS</v>
      </c>
      <c r="N7" s="144"/>
      <c r="O7" s="173" t="str">
        <f>'M-COVER PAGE'!K7</f>
        <v>SUBMIT PROTO</v>
      </c>
      <c r="P7" s="173"/>
      <c r="Q7" s="174"/>
      <c r="R7" s="200"/>
      <c r="S7" s="201"/>
    </row>
    <row r="8" spans="1:19" ht="9" customHeight="1">
      <c r="A8" s="89"/>
      <c r="B8" s="89"/>
      <c r="C8" s="89"/>
      <c r="D8" s="89"/>
      <c r="E8" s="89"/>
      <c r="F8" s="89"/>
      <c r="G8" s="89"/>
      <c r="H8" s="118"/>
      <c r="I8" s="118"/>
      <c r="J8" s="118"/>
      <c r="K8" s="118"/>
      <c r="L8" s="118"/>
      <c r="M8" s="118"/>
      <c r="N8" s="118"/>
      <c r="O8" s="89"/>
      <c r="P8" s="89"/>
      <c r="Q8" s="89"/>
      <c r="R8" s="89"/>
      <c r="S8" s="89"/>
    </row>
    <row r="9" spans="1:19" ht="24" thickBot="1">
      <c r="A9" s="119" t="s">
        <v>84</v>
      </c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</row>
    <row r="10" spans="1:19" s="3" customFormat="1">
      <c r="A10" s="34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6"/>
    </row>
    <row r="11" spans="1:19">
      <c r="A11" s="37"/>
      <c r="B11" s="4" t="s">
        <v>85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8"/>
    </row>
    <row r="12" spans="1:19">
      <c r="A12" s="3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8"/>
    </row>
    <row r="13" spans="1:19">
      <c r="A13" s="3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8"/>
    </row>
    <row r="14" spans="1:19">
      <c r="A14" s="3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8"/>
    </row>
    <row r="15" spans="1:19">
      <c r="A15" s="3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8"/>
    </row>
    <row r="16" spans="1:19">
      <c r="A16" s="37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8"/>
    </row>
    <row r="17" spans="1:19">
      <c r="A17" s="37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8"/>
    </row>
    <row r="18" spans="1:19">
      <c r="A18" s="37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8"/>
    </row>
    <row r="19" spans="1:19">
      <c r="A19" s="37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8"/>
    </row>
    <row r="20" spans="1:19">
      <c r="A20" s="37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8"/>
    </row>
    <row r="21" spans="1:19">
      <c r="A21" s="37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8"/>
    </row>
    <row r="22" spans="1:19">
      <c r="A22" s="37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8"/>
    </row>
    <row r="23" spans="1:19">
      <c r="A23" s="37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8"/>
    </row>
    <row r="24" spans="1:19">
      <c r="A24" s="37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38"/>
    </row>
    <row r="25" spans="1:19">
      <c r="A25" s="37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8"/>
    </row>
    <row r="26" spans="1:19">
      <c r="A26" s="37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8"/>
    </row>
    <row r="27" spans="1:19">
      <c r="A27" s="37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8"/>
    </row>
    <row r="28" spans="1:19">
      <c r="A28" s="37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8"/>
    </row>
    <row r="29" spans="1:19">
      <c r="A29" s="37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8"/>
    </row>
    <row r="30" spans="1:19">
      <c r="A30" s="37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8"/>
    </row>
    <row r="31" spans="1:19">
      <c r="A31" s="37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8"/>
    </row>
    <row r="32" spans="1:19">
      <c r="A32" s="37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8"/>
    </row>
    <row r="33" spans="1:19">
      <c r="A33" s="37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8"/>
    </row>
    <row r="34" spans="1:19">
      <c r="A34" s="37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8"/>
    </row>
    <row r="35" spans="1:19">
      <c r="A35" s="37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8"/>
    </row>
    <row r="36" spans="1:19">
      <c r="A36" s="37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8"/>
    </row>
    <row r="37" spans="1:19">
      <c r="A37" s="37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8"/>
    </row>
    <row r="38" spans="1:19">
      <c r="A38" s="37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8"/>
    </row>
    <row r="39" spans="1:19">
      <c r="A39" s="37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38"/>
    </row>
    <row r="40" spans="1:19">
      <c r="A40" s="37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38"/>
    </row>
    <row r="41" spans="1:19">
      <c r="A41" s="37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38"/>
    </row>
    <row r="42" spans="1:19">
      <c r="A42" s="37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38"/>
    </row>
    <row r="43" spans="1:19">
      <c r="A43" s="37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38"/>
    </row>
    <row r="44" spans="1:19">
      <c r="A44" s="37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38"/>
    </row>
    <row r="45" spans="1:19">
      <c r="A45" s="37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38"/>
    </row>
    <row r="46" spans="1:19">
      <c r="A46" s="37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38"/>
    </row>
    <row r="47" spans="1:19">
      <c r="A47" s="37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38"/>
    </row>
    <row r="48" spans="1:19">
      <c r="A48" s="37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38"/>
    </row>
    <row r="49" spans="1:19">
      <c r="A49" s="3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38"/>
    </row>
    <row r="50" spans="1:19">
      <c r="A50" s="37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38"/>
    </row>
    <row r="51" spans="1:19" ht="16.2" thickBot="1">
      <c r="A51" s="39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1"/>
    </row>
  </sheetData>
  <mergeCells count="29">
    <mergeCell ref="A1:S1"/>
    <mergeCell ref="A2:E7"/>
    <mergeCell ref="H2:I2"/>
    <mergeCell ref="J2:L2"/>
    <mergeCell ref="M2:N2"/>
    <mergeCell ref="O2:Q2"/>
    <mergeCell ref="R2:S7"/>
    <mergeCell ref="H4:I4"/>
    <mergeCell ref="J4:L4"/>
    <mergeCell ref="M4:N4"/>
    <mergeCell ref="H3:I3"/>
    <mergeCell ref="J3:L3"/>
    <mergeCell ref="M3:N3"/>
    <mergeCell ref="O3:Q3"/>
    <mergeCell ref="A9:S9"/>
    <mergeCell ref="O4:Q4"/>
    <mergeCell ref="H5:I5"/>
    <mergeCell ref="J5:L5"/>
    <mergeCell ref="M5:N5"/>
    <mergeCell ref="O5:Q5"/>
    <mergeCell ref="H6:I6"/>
    <mergeCell ref="J6:L6"/>
    <mergeCell ref="M6:N6"/>
    <mergeCell ref="O6:Q6"/>
    <mergeCell ref="H7:I7"/>
    <mergeCell ref="J7:L7"/>
    <mergeCell ref="M7:N7"/>
    <mergeCell ref="O7:Q7"/>
    <mergeCell ref="A8:S8"/>
  </mergeCells>
  <phoneticPr fontId="2" type="noConversion"/>
  <printOptions horizontalCentered="1"/>
  <pageMargins left="0.25" right="0.25" top="0.75" bottom="0.75" header="0.3" footer="0.3"/>
  <pageSetup scale="54" orientation="landscape" horizontalDpi="300" verticalDpi="300" r:id="rId1"/>
  <headerFooter>
    <oddFooter>&amp;L&amp;F&amp;C&amp;A&amp;R&amp;D&amp;T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59999389629810485"/>
    <pageSetUpPr fitToPage="1"/>
  </sheetPr>
  <dimension ref="A1:S51"/>
  <sheetViews>
    <sheetView zoomScale="65" zoomScaleNormal="65" zoomScalePageLayoutView="90" workbookViewId="0">
      <selection activeCell="D14" sqref="D14"/>
    </sheetView>
  </sheetViews>
  <sheetFormatPr defaultColWidth="11.19921875" defaultRowHeight="15.6"/>
  <cols>
    <col min="1" max="1" width="3.69921875" customWidth="1"/>
    <col min="2" max="2" width="27" customWidth="1"/>
    <col min="3" max="4" width="15.69921875" customWidth="1"/>
  </cols>
  <sheetData>
    <row r="1" spans="1:19" ht="16.2" thickBot="1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</row>
    <row r="2" spans="1:19" s="2" customFormat="1" ht="18">
      <c r="A2" s="90"/>
      <c r="B2" s="90"/>
      <c r="C2" s="90"/>
      <c r="D2" s="90"/>
      <c r="E2" s="90"/>
      <c r="F2" s="43"/>
      <c r="G2" s="5"/>
      <c r="H2" s="127" t="str">
        <f>'M-COVER PAGE'!D2</f>
        <v>Factory</v>
      </c>
      <c r="I2" s="128"/>
      <c r="J2" s="106">
        <f>'M-COVER PAGE'!F2</f>
        <v>0</v>
      </c>
      <c r="K2" s="107"/>
      <c r="L2" s="129"/>
      <c r="M2" s="130" t="str">
        <f>'M-COVER PAGE'!I2</f>
        <v>Sample size</v>
      </c>
      <c r="N2" s="128"/>
      <c r="O2" s="93" t="str">
        <f>'M-COVER PAGE'!K2</f>
        <v>M</v>
      </c>
      <c r="P2" s="93"/>
      <c r="Q2" s="159"/>
      <c r="R2" s="192" t="s">
        <v>21</v>
      </c>
      <c r="S2" s="193"/>
    </row>
    <row r="3" spans="1:19" s="2" customFormat="1" ht="18">
      <c r="A3" s="90"/>
      <c r="B3" s="90"/>
      <c r="C3" s="90"/>
      <c r="D3" s="90"/>
      <c r="E3" s="90"/>
      <c r="F3" s="43"/>
      <c r="G3" s="5"/>
      <c r="H3" s="121" t="str">
        <f>'M-COVER PAGE'!D3</f>
        <v xml:space="preserve">Style </v>
      </c>
      <c r="I3" s="122"/>
      <c r="J3" s="123" t="str">
        <f>'M-COVER PAGE'!F3</f>
        <v>MSCHF</v>
      </c>
      <c r="K3" s="124"/>
      <c r="L3" s="125"/>
      <c r="M3" s="126" t="str">
        <f>'M-COVER PAGE'!I3</f>
        <v xml:space="preserve">Size range </v>
      </c>
      <c r="N3" s="122"/>
      <c r="O3" s="96" t="str">
        <f>'M-COVER PAGE'!K3</f>
        <v>XS - XL</v>
      </c>
      <c r="P3" s="96"/>
      <c r="Q3" s="170"/>
      <c r="R3" s="194"/>
      <c r="S3" s="195"/>
    </row>
    <row r="4" spans="1:19" s="2" customFormat="1" ht="18">
      <c r="A4" s="90"/>
      <c r="B4" s="90"/>
      <c r="C4" s="90"/>
      <c r="D4" s="90"/>
      <c r="E4" s="90"/>
      <c r="F4" s="43"/>
      <c r="G4" s="5"/>
      <c r="H4" s="121" t="str">
        <f>'M-COVER PAGE'!D4</f>
        <v>Description</v>
      </c>
      <c r="I4" s="122"/>
      <c r="J4" s="109" t="str">
        <f>'M-COVER PAGE'!F4</f>
        <v>GAIP DROP TEE</v>
      </c>
      <c r="K4" s="110"/>
      <c r="L4" s="131"/>
      <c r="M4" s="126">
        <f>'M-COVER PAGE'!I4</f>
        <v>0</v>
      </c>
      <c r="N4" s="122"/>
      <c r="O4" s="96">
        <f>'M-COVER PAGE'!K4</f>
        <v>0</v>
      </c>
      <c r="P4" s="96"/>
      <c r="Q4" s="170"/>
      <c r="R4" s="196"/>
      <c r="S4" s="197"/>
    </row>
    <row r="5" spans="1:19" s="2" customFormat="1" ht="18">
      <c r="A5" s="90"/>
      <c r="B5" s="90"/>
      <c r="C5" s="90"/>
      <c r="D5" s="90"/>
      <c r="E5" s="90"/>
      <c r="F5" s="43"/>
      <c r="G5" s="6"/>
      <c r="H5" s="132" t="str">
        <f>'M-COVER PAGE'!D5</f>
        <v>CONCEPT</v>
      </c>
      <c r="I5" s="133"/>
      <c r="J5" s="109" t="str">
        <f>'M-COVER PAGE'!F5</f>
        <v>BIG TECH RUNNER</v>
      </c>
      <c r="K5" s="110"/>
      <c r="L5" s="131"/>
      <c r="M5" s="126" t="str">
        <f>'M-COVER PAGE'!I5</f>
        <v>Sample due date</v>
      </c>
      <c r="N5" s="122"/>
      <c r="O5" s="96">
        <f>'M-COVER PAGE'!K5</f>
        <v>0</v>
      </c>
      <c r="P5" s="96"/>
      <c r="Q5" s="170"/>
      <c r="R5" s="196"/>
      <c r="S5" s="197"/>
    </row>
    <row r="6" spans="1:19" s="2" customFormat="1" ht="18">
      <c r="A6" s="90"/>
      <c r="B6" s="90"/>
      <c r="C6" s="90"/>
      <c r="D6" s="90"/>
      <c r="E6" s="90"/>
      <c r="F6" s="43"/>
      <c r="G6" s="5"/>
      <c r="H6" s="121" t="str">
        <f>'M-COVER PAGE'!D6</f>
        <v>Date created</v>
      </c>
      <c r="I6" s="122"/>
      <c r="J6" s="137">
        <f>'M-COVER PAGE'!F6</f>
        <v>45367</v>
      </c>
      <c r="K6" s="138"/>
      <c r="L6" s="139"/>
      <c r="M6" s="126" t="str">
        <f>'M-COVER PAGE'!I6</f>
        <v>Reference style</v>
      </c>
      <c r="N6" s="122"/>
      <c r="O6" s="171" t="str">
        <f>'M-COVER PAGE'!K6</f>
        <v>REF HEELSLIDE BLOCK</v>
      </c>
      <c r="P6" s="171"/>
      <c r="Q6" s="172"/>
      <c r="R6" s="198"/>
      <c r="S6" s="199"/>
    </row>
    <row r="7" spans="1:19" s="2" customFormat="1" ht="18.600000000000001" thickBot="1">
      <c r="A7" s="90"/>
      <c r="B7" s="90"/>
      <c r="C7" s="90"/>
      <c r="D7" s="90"/>
      <c r="E7" s="90"/>
      <c r="F7" s="43"/>
      <c r="G7" s="5"/>
      <c r="H7" s="143" t="str">
        <f>'M-COVER PAGE'!D7</f>
        <v>Date revised</v>
      </c>
      <c r="I7" s="144"/>
      <c r="J7" s="145">
        <f>'M-COVER PAGE'!F7</f>
        <v>45426</v>
      </c>
      <c r="K7" s="146"/>
      <c r="L7" s="147"/>
      <c r="M7" s="148" t="str">
        <f>'M-COVER PAGE'!I7</f>
        <v>STATUS</v>
      </c>
      <c r="N7" s="144"/>
      <c r="O7" s="173" t="str">
        <f>'M-COVER PAGE'!K7</f>
        <v>SUBMIT PROTO</v>
      </c>
      <c r="P7" s="173"/>
      <c r="Q7" s="174"/>
      <c r="R7" s="200"/>
      <c r="S7" s="201"/>
    </row>
    <row r="8" spans="1:19" ht="9" customHeight="1">
      <c r="A8" s="89"/>
      <c r="B8" s="89"/>
      <c r="C8" s="89"/>
      <c r="D8" s="89"/>
      <c r="E8" s="89"/>
      <c r="F8" s="89"/>
      <c r="G8" s="89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</row>
    <row r="9" spans="1:19" ht="24" thickBot="1">
      <c r="A9" s="119" t="s">
        <v>87</v>
      </c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</row>
    <row r="10" spans="1:19" s="3" customFormat="1">
      <c r="A10" s="34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6"/>
    </row>
    <row r="11" spans="1:19">
      <c r="A11" s="37"/>
      <c r="B11" s="4" t="s">
        <v>85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8"/>
    </row>
    <row r="12" spans="1:19">
      <c r="A12" s="3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8"/>
    </row>
    <row r="13" spans="1:19">
      <c r="A13" s="3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8"/>
    </row>
    <row r="14" spans="1:19">
      <c r="A14" s="3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8"/>
    </row>
    <row r="15" spans="1:19">
      <c r="A15" s="3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8"/>
    </row>
    <row r="16" spans="1:19">
      <c r="A16" s="37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8"/>
    </row>
    <row r="17" spans="1:19">
      <c r="A17" s="37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8"/>
    </row>
    <row r="18" spans="1:19">
      <c r="A18" s="37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8"/>
    </row>
    <row r="19" spans="1:19">
      <c r="A19" s="37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8"/>
    </row>
    <row r="20" spans="1:19">
      <c r="A20" s="37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8"/>
    </row>
    <row r="21" spans="1:19">
      <c r="A21" s="37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8"/>
    </row>
    <row r="22" spans="1:19">
      <c r="A22" s="37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8"/>
    </row>
    <row r="23" spans="1:19">
      <c r="A23" s="37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38"/>
    </row>
    <row r="24" spans="1:19">
      <c r="A24" s="37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38"/>
    </row>
    <row r="25" spans="1:19">
      <c r="A25" s="37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8"/>
    </row>
    <row r="26" spans="1:19">
      <c r="A26" s="37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8"/>
    </row>
    <row r="27" spans="1:19">
      <c r="A27" s="37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8"/>
    </row>
    <row r="28" spans="1:19">
      <c r="A28" s="37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38"/>
    </row>
    <row r="29" spans="1:19">
      <c r="A29" s="37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38"/>
    </row>
    <row r="30" spans="1:19">
      <c r="A30" s="37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38"/>
    </row>
    <row r="31" spans="1:19">
      <c r="A31" s="37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38"/>
    </row>
    <row r="32" spans="1:19">
      <c r="A32" s="37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38"/>
    </row>
    <row r="33" spans="1:19">
      <c r="A33" s="37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38"/>
    </row>
    <row r="34" spans="1:19">
      <c r="A34" s="37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38"/>
    </row>
    <row r="35" spans="1:19">
      <c r="A35" s="37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38"/>
    </row>
    <row r="36" spans="1:19">
      <c r="A36" s="37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38"/>
    </row>
    <row r="37" spans="1:19">
      <c r="A37" s="37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38"/>
    </row>
    <row r="38" spans="1:19">
      <c r="A38" s="37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38"/>
    </row>
    <row r="39" spans="1:19">
      <c r="A39" s="37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38"/>
    </row>
    <row r="40" spans="1:19">
      <c r="A40" s="37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38"/>
    </row>
    <row r="41" spans="1:19">
      <c r="A41" s="37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38"/>
    </row>
    <row r="42" spans="1:19">
      <c r="A42" s="37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38"/>
    </row>
    <row r="43" spans="1:19">
      <c r="A43" s="37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38"/>
    </row>
    <row r="44" spans="1:19">
      <c r="A44" s="37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38"/>
    </row>
    <row r="45" spans="1:19">
      <c r="A45" s="37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38"/>
    </row>
    <row r="46" spans="1:19">
      <c r="A46" s="37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38"/>
    </row>
    <row r="47" spans="1:19">
      <c r="A47" s="37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38"/>
    </row>
    <row r="48" spans="1:19">
      <c r="A48" s="37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38"/>
    </row>
    <row r="49" spans="1:19">
      <c r="A49" s="3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38"/>
    </row>
    <row r="50" spans="1:19">
      <c r="A50" s="37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38"/>
    </row>
    <row r="51" spans="1:19" ht="16.2" thickBot="1">
      <c r="A51" s="39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1"/>
    </row>
  </sheetData>
  <mergeCells count="29">
    <mergeCell ref="A1:S1"/>
    <mergeCell ref="A2:E7"/>
    <mergeCell ref="H2:I2"/>
    <mergeCell ref="J2:L2"/>
    <mergeCell ref="M2:N2"/>
    <mergeCell ref="O2:Q2"/>
    <mergeCell ref="R2:S7"/>
    <mergeCell ref="H4:I4"/>
    <mergeCell ref="J4:L4"/>
    <mergeCell ref="M4:N4"/>
    <mergeCell ref="H3:I3"/>
    <mergeCell ref="J3:L3"/>
    <mergeCell ref="M3:N3"/>
    <mergeCell ref="O3:Q3"/>
    <mergeCell ref="A9:S9"/>
    <mergeCell ref="O4:Q4"/>
    <mergeCell ref="H5:I5"/>
    <mergeCell ref="J5:L5"/>
    <mergeCell ref="M5:N5"/>
    <mergeCell ref="O5:Q5"/>
    <mergeCell ref="H6:I6"/>
    <mergeCell ref="J6:L6"/>
    <mergeCell ref="M6:N6"/>
    <mergeCell ref="O6:Q6"/>
    <mergeCell ref="H7:I7"/>
    <mergeCell ref="J7:L7"/>
    <mergeCell ref="M7:N7"/>
    <mergeCell ref="O7:Q7"/>
    <mergeCell ref="A8:S8"/>
  </mergeCells>
  <phoneticPr fontId="2" type="noConversion"/>
  <printOptions horizontalCentered="1"/>
  <pageMargins left="0.25" right="0.25" top="0.75" bottom="0.75" header="0.3" footer="0.3"/>
  <pageSetup scale="57" orientation="landscape" horizontalDpi="300" verticalDpi="300" r:id="rId1"/>
  <headerFooter>
    <oddFooter>&amp;L&amp;F&amp;C&amp;A&amp;R&amp;D&amp;T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2b5f02d8b8a43ffa0858a10ac1deca57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1d701c6042d3886e8ead8bc1cb08d60f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E539BBA-12A8-44FB-A117-FF8EC1F1918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EE71431-761F-4D8C-B510-A1046A1220D9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80C9D69E-E2E1-448E-AC4F-44C7D13CC279}"/>
</file>

<file path=customXml/itemProps4.xml><?xml version="1.0" encoding="utf-8"?>
<ds:datastoreItem xmlns:ds="http://schemas.openxmlformats.org/officeDocument/2006/customXml" ds:itemID="{03E6CEEC-3088-4F88-B269-1E1594A8F4A1}">
  <ds:schemaRefs>
    <ds:schemaRef ds:uri="http://schemas.microsoft.com/office/2006/metadata/properties"/>
    <ds:schemaRef ds:uri="http://schemas.microsoft.com/office/infopath/2007/PartnerControls"/>
    <ds:schemaRef ds:uri="439b794a-fe6d-41e0-8dc4-7142ec9101d0"/>
    <ds:schemaRef ds:uri="48ccc8a0-42fe-47b1-a24b-2c2f3c6787f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M-COVER PAGE</vt:lpstr>
      <vt:lpstr>(OPTION1) M-BOM</vt:lpstr>
      <vt:lpstr>(OPTION1) M-DESIGN</vt:lpstr>
      <vt:lpstr>(OPTION2) M-BOM</vt:lpstr>
      <vt:lpstr>(OPTION2) M-DESIGN</vt:lpstr>
      <vt:lpstr>M-SPEC</vt:lpstr>
      <vt:lpstr>M-GRADING ALPHA(M)</vt:lpstr>
      <vt:lpstr>M-Proto COMMENT-NYC</vt:lpstr>
      <vt:lpstr>M-SMS COMMENT-NYC</vt:lpstr>
      <vt:lpstr>M-PP COMMENT-NYC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Jiao Xiang</cp:lastModifiedBy>
  <cp:revision/>
  <cp:lastPrinted>2024-03-17T01:47:23Z</cp:lastPrinted>
  <dcterms:created xsi:type="dcterms:W3CDTF">2016-08-01T18:06:44Z</dcterms:created>
  <dcterms:modified xsi:type="dcterms:W3CDTF">2024-05-15T02:06:25Z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0x010100860B5223DC73FB4F94B03CE9BB59FFEB</vt:lpwstr>
  </property>
  <property fmtid="{D5CDD505-2E9C-101B-9397-08002B2CF9AE}" pid="4" name="_dlc_DocIdItemGuid">
    <vt:lpwstr>4f3d2ee2-56b9-4533-8bff-f6df57322820</vt:lpwstr>
  </property>
</Properties>
</file>