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ink/ink1.xml" ContentType="application/inkml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CUSTOMER/MSCHF/2-SS25/1-SAMPLE/2-STYLE-FILE/TECH PACK/TP RECEIVED/"/>
    </mc:Choice>
  </mc:AlternateContent>
  <xr:revisionPtr revIDLastSave="87" documentId="8_{7646B1A4-856B-4516-BE2F-31DA138A5BA8}" xr6:coauthVersionLast="47" xr6:coauthVersionMax="47" xr10:uidLastSave="{107DD3D9-F4C2-4A46-ABEF-D64083BCBCF5}"/>
  <bookViews>
    <workbookView xWindow="-110" yWindow="-110" windowWidth="19420" windowHeight="10300" tabRatio="672" activeTab="3" xr2:uid="{00000000-000D-0000-FFFF-FFFF00000000}"/>
  </bookViews>
  <sheets>
    <sheet name="M-COVER PAGE" sheetId="23" r:id="rId1"/>
    <sheet name="M-BOM" sheetId="24" r:id="rId2"/>
    <sheet name="M-DESIGN" sheetId="7" r:id="rId3"/>
    <sheet name="M-SPEC" sheetId="20" r:id="rId4"/>
    <sheet name="M-GRADING ALPHA(M)" sheetId="21" r:id="rId5"/>
    <sheet name="M-Proto COMMENT-NYC" sheetId="4" state="hidden" r:id="rId6"/>
    <sheet name="M-1ST FIT COMMENT-NYC" sheetId="5" state="hidden" r:id="rId7"/>
    <sheet name="M-PP COMMENT-NYC" sheetId="6" state="hidden" r:id="rId8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14" i="21" l="1"/>
  <c r="L15" i="21"/>
  <c r="N15" i="21" s="1"/>
  <c r="P15" i="21" s="1"/>
  <c r="R15" i="21" s="1"/>
  <c r="L16" i="21"/>
  <c r="L17" i="21"/>
  <c r="L18" i="21"/>
  <c r="J18" i="21" s="1"/>
  <c r="H18" i="21" s="1"/>
  <c r="F18" i="21" s="1"/>
  <c r="L19" i="21"/>
  <c r="N19" i="21" s="1"/>
  <c r="P19" i="21" s="1"/>
  <c r="R19" i="21" s="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13" i="21"/>
  <c r="E15" i="21"/>
  <c r="D15" i="21"/>
  <c r="C15" i="21"/>
  <c r="B15" i="21"/>
  <c r="A15" i="21"/>
  <c r="O7" i="6"/>
  <c r="M7" i="6"/>
  <c r="H7" i="6"/>
  <c r="O6" i="6"/>
  <c r="M6" i="6"/>
  <c r="J6" i="6"/>
  <c r="H6" i="6"/>
  <c r="O5" i="6"/>
  <c r="M5" i="6"/>
  <c r="J5" i="6"/>
  <c r="H5" i="6"/>
  <c r="O4" i="6"/>
  <c r="M4" i="6"/>
  <c r="J4" i="6"/>
  <c r="H4" i="6"/>
  <c r="O3" i="6"/>
  <c r="M3" i="6"/>
  <c r="J3" i="6"/>
  <c r="H3" i="6"/>
  <c r="O2" i="6"/>
  <c r="M2" i="6"/>
  <c r="J2" i="6"/>
  <c r="H2" i="6"/>
  <c r="M7" i="5"/>
  <c r="H7" i="5"/>
  <c r="O6" i="5"/>
  <c r="M6" i="5"/>
  <c r="J6" i="5"/>
  <c r="H6" i="5"/>
  <c r="O5" i="5"/>
  <c r="M5" i="5"/>
  <c r="J5" i="5"/>
  <c r="H5" i="5"/>
  <c r="O4" i="5"/>
  <c r="M4" i="5"/>
  <c r="J4" i="5"/>
  <c r="H4" i="5"/>
  <c r="O3" i="5"/>
  <c r="M3" i="5"/>
  <c r="J3" i="5"/>
  <c r="H3" i="5"/>
  <c r="O2" i="5"/>
  <c r="M2" i="5"/>
  <c r="J2" i="5"/>
  <c r="H2" i="5"/>
  <c r="O7" i="4"/>
  <c r="M7" i="4"/>
  <c r="J7" i="4"/>
  <c r="H7" i="4"/>
  <c r="O6" i="4"/>
  <c r="M6" i="4"/>
  <c r="J6" i="4"/>
  <c r="H6" i="4"/>
  <c r="O5" i="4"/>
  <c r="M5" i="4"/>
  <c r="J5" i="4"/>
  <c r="H5" i="4"/>
  <c r="O4" i="4"/>
  <c r="M4" i="4"/>
  <c r="J4" i="4"/>
  <c r="H4" i="4"/>
  <c r="O3" i="4"/>
  <c r="M3" i="4"/>
  <c r="J3" i="4"/>
  <c r="H3" i="4"/>
  <c r="O2" i="4"/>
  <c r="M2" i="4"/>
  <c r="J2" i="4"/>
  <c r="H2" i="4"/>
  <c r="J15" i="21" l="1"/>
  <c r="H15" i="21" s="1"/>
  <c r="F15" i="21" s="1"/>
  <c r="N18" i="21"/>
  <c r="P18" i="21" s="1"/>
  <c r="R18" i="21" s="1"/>
  <c r="J19" i="21"/>
  <c r="H19" i="21" s="1"/>
  <c r="F19" i="21" s="1"/>
  <c r="J20" i="21" l="1"/>
  <c r="J21" i="21"/>
  <c r="J22" i="21"/>
  <c r="J23" i="21"/>
  <c r="J24" i="21"/>
  <c r="J25" i="21"/>
  <c r="J26" i="21"/>
  <c r="J27" i="21"/>
  <c r="J29" i="21"/>
  <c r="J30" i="21"/>
  <c r="J31" i="21"/>
  <c r="J32" i="21"/>
  <c r="K7" i="7"/>
  <c r="I7" i="7"/>
  <c r="F7" i="7"/>
  <c r="D7" i="7"/>
  <c r="K6" i="7"/>
  <c r="I6" i="7"/>
  <c r="F6" i="7"/>
  <c r="D6" i="7"/>
  <c r="K5" i="7"/>
  <c r="I5" i="7"/>
  <c r="F5" i="7"/>
  <c r="D5" i="7"/>
  <c r="K4" i="7"/>
  <c r="I4" i="7"/>
  <c r="F4" i="7"/>
  <c r="D4" i="7"/>
  <c r="K3" i="7"/>
  <c r="I3" i="7"/>
  <c r="F3" i="7"/>
  <c r="D3" i="7"/>
  <c r="K2" i="7"/>
  <c r="I2" i="7"/>
  <c r="F2" i="7"/>
  <c r="D2" i="7"/>
  <c r="L7" i="21"/>
  <c r="G7" i="21"/>
  <c r="L6" i="21"/>
  <c r="I6" i="21"/>
  <c r="G6" i="21"/>
  <c r="L5" i="21"/>
  <c r="I5" i="21"/>
  <c r="G5" i="21"/>
  <c r="L4" i="21"/>
  <c r="I4" i="21"/>
  <c r="G4" i="21"/>
  <c r="L3" i="21"/>
  <c r="I3" i="21"/>
  <c r="G3" i="21"/>
  <c r="L2" i="21"/>
  <c r="I2" i="21"/>
  <c r="G2" i="21"/>
  <c r="O2" i="20"/>
  <c r="M7" i="20"/>
  <c r="M6" i="20"/>
  <c r="M5" i="20"/>
  <c r="M4" i="20"/>
  <c r="M3" i="20"/>
  <c r="M2" i="20"/>
  <c r="J7" i="20"/>
  <c r="J6" i="20"/>
  <c r="J5" i="20"/>
  <c r="J4" i="20"/>
  <c r="J3" i="20"/>
  <c r="J2" i="20"/>
  <c r="H7" i="20"/>
  <c r="H6" i="20"/>
  <c r="H5" i="20"/>
  <c r="H4" i="20"/>
  <c r="H3" i="20"/>
  <c r="H2" i="20"/>
  <c r="I7" i="24"/>
  <c r="I6" i="24"/>
  <c r="I4" i="24"/>
  <c r="I5" i="24"/>
  <c r="I3" i="24"/>
  <c r="I2" i="24"/>
  <c r="D7" i="24"/>
  <c r="D6" i="24"/>
  <c r="D5" i="24"/>
  <c r="D4" i="24"/>
  <c r="D3" i="24"/>
  <c r="D2" i="24"/>
  <c r="K7" i="24"/>
  <c r="K6" i="24"/>
  <c r="K5" i="24"/>
  <c r="K4" i="24"/>
  <c r="K3" i="24"/>
  <c r="K2" i="24"/>
  <c r="F7" i="24"/>
  <c r="F6" i="24"/>
  <c r="F5" i="24"/>
  <c r="F4" i="24"/>
  <c r="F3" i="24"/>
  <c r="F2" i="24"/>
  <c r="N7" i="21"/>
  <c r="N6" i="21"/>
  <c r="N5" i="21"/>
  <c r="N4" i="21"/>
  <c r="N3" i="21"/>
  <c r="N2" i="21"/>
  <c r="O7" i="20"/>
  <c r="O6" i="20"/>
  <c r="O5" i="20"/>
  <c r="O4" i="20"/>
  <c r="O3" i="20"/>
  <c r="E14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13" i="21"/>
  <c r="N25" i="21" l="1"/>
  <c r="P25" i="21" s="1"/>
  <c r="R25" i="21" s="1"/>
  <c r="J28" i="21"/>
  <c r="H28" i="21" s="1"/>
  <c r="F28" i="21" s="1"/>
  <c r="N17" i="21"/>
  <c r="P17" i="21" s="1"/>
  <c r="R17" i="21" s="1"/>
  <c r="J17" i="21"/>
  <c r="H17" i="21" s="1"/>
  <c r="F17" i="21" s="1"/>
  <c r="H22" i="21"/>
  <c r="F22" i="21" s="1"/>
  <c r="N22" i="21"/>
  <c r="P22" i="21" s="1"/>
  <c r="R22" i="21" s="1"/>
  <c r="H25" i="21"/>
  <c r="F25" i="21" s="1"/>
  <c r="J13" i="21" l="1"/>
  <c r="H13" i="21" s="1"/>
  <c r="F13" i="21" s="1"/>
  <c r="J16" i="21"/>
  <c r="H16" i="21" s="1"/>
  <c r="H20" i="21"/>
  <c r="H21" i="21"/>
  <c r="F21" i="21" s="1"/>
  <c r="N26" i="21"/>
  <c r="P26" i="21" s="1"/>
  <c r="R26" i="21" s="1"/>
  <c r="H27" i="21"/>
  <c r="F27" i="21" s="1"/>
  <c r="N28" i="21"/>
  <c r="P28" i="21" s="1"/>
  <c r="R28" i="21" s="1"/>
  <c r="H29" i="21"/>
  <c r="N30" i="21"/>
  <c r="P30" i="21" s="1"/>
  <c r="R30" i="21" s="1"/>
  <c r="H31" i="21"/>
  <c r="F31" i="21" s="1"/>
  <c r="N32" i="21"/>
  <c r="P32" i="21" s="1"/>
  <c r="R32" i="21" s="1"/>
  <c r="E35" i="21"/>
  <c r="D35" i="21"/>
  <c r="C35" i="21"/>
  <c r="B35" i="21"/>
  <c r="A35" i="21"/>
  <c r="D32" i="21"/>
  <c r="C32" i="21"/>
  <c r="B32" i="21"/>
  <c r="A32" i="21"/>
  <c r="D31" i="21"/>
  <c r="C31" i="21"/>
  <c r="B31" i="21"/>
  <c r="A31" i="21"/>
  <c r="D30" i="21"/>
  <c r="C30" i="21"/>
  <c r="B30" i="21"/>
  <c r="A30" i="21"/>
  <c r="D29" i="21"/>
  <c r="C29" i="21"/>
  <c r="B29" i="21"/>
  <c r="A29" i="21"/>
  <c r="D28" i="21"/>
  <c r="C28" i="21"/>
  <c r="B28" i="21"/>
  <c r="A28" i="21"/>
  <c r="D27" i="21"/>
  <c r="C27" i="21"/>
  <c r="B27" i="21"/>
  <c r="A27" i="21"/>
  <c r="D26" i="21"/>
  <c r="C26" i="21"/>
  <c r="B26" i="21"/>
  <c r="A26" i="21"/>
  <c r="D25" i="21"/>
  <c r="C25" i="21"/>
  <c r="B25" i="21"/>
  <c r="A25" i="21"/>
  <c r="D24" i="21"/>
  <c r="C24" i="21"/>
  <c r="B24" i="21"/>
  <c r="A24" i="21"/>
  <c r="D23" i="21"/>
  <c r="C23" i="21"/>
  <c r="B23" i="21"/>
  <c r="A23" i="21"/>
  <c r="D22" i="21"/>
  <c r="C22" i="21"/>
  <c r="B22" i="21"/>
  <c r="A22" i="21"/>
  <c r="D21" i="21"/>
  <c r="C21" i="21"/>
  <c r="B21" i="21"/>
  <c r="A21" i="21"/>
  <c r="D20" i="21"/>
  <c r="C20" i="21"/>
  <c r="B20" i="21"/>
  <c r="A20" i="21"/>
  <c r="D19" i="21"/>
  <c r="C19" i="21"/>
  <c r="B19" i="21"/>
  <c r="A19" i="21"/>
  <c r="D18" i="21"/>
  <c r="C18" i="21"/>
  <c r="B18" i="21"/>
  <c r="A18" i="21"/>
  <c r="D17" i="21"/>
  <c r="C17" i="21"/>
  <c r="B17" i="21"/>
  <c r="A17" i="21"/>
  <c r="D16" i="21"/>
  <c r="C16" i="21"/>
  <c r="B16" i="21"/>
  <c r="A16" i="21"/>
  <c r="D14" i="21"/>
  <c r="C14" i="21"/>
  <c r="B14" i="21"/>
  <c r="A14" i="21"/>
  <c r="D13" i="21"/>
  <c r="C13" i="21"/>
  <c r="B13" i="21"/>
  <c r="A13" i="21"/>
  <c r="N24" i="21" l="1"/>
  <c r="P24" i="21" s="1"/>
  <c r="R24" i="21" s="1"/>
  <c r="H24" i="21"/>
  <c r="F24" i="21" s="1"/>
  <c r="H23" i="21"/>
  <c r="F23" i="21" s="1"/>
  <c r="N23" i="21"/>
  <c r="P23" i="21" s="1"/>
  <c r="R23" i="21" s="1"/>
  <c r="J14" i="21"/>
  <c r="H14" i="21" s="1"/>
  <c r="F14" i="21" s="1"/>
  <c r="N14" i="21"/>
  <c r="P14" i="21" s="1"/>
  <c r="R14" i="21" s="1"/>
  <c r="N29" i="21"/>
  <c r="P29" i="21" s="1"/>
  <c r="R29" i="21" s="1"/>
  <c r="N20" i="21"/>
  <c r="P20" i="21" s="1"/>
  <c r="R20" i="21" s="1"/>
  <c r="N16" i="21"/>
  <c r="P16" i="21" s="1"/>
  <c r="R16" i="21" s="1"/>
  <c r="H32" i="21"/>
  <c r="F32" i="21" s="1"/>
  <c r="N31" i="21"/>
  <c r="P31" i="21" s="1"/>
  <c r="R31" i="21" s="1"/>
  <c r="H30" i="21"/>
  <c r="F30" i="21" s="1"/>
  <c r="N27" i="21"/>
  <c r="P27" i="21" s="1"/>
  <c r="R27" i="21" s="1"/>
  <c r="H26" i="21"/>
  <c r="F26" i="21" s="1"/>
  <c r="N21" i="21"/>
  <c r="P21" i="21" s="1"/>
  <c r="R21" i="21" s="1"/>
  <c r="N13" i="21"/>
  <c r="P13" i="21" s="1"/>
  <c r="R13" i="21" s="1"/>
  <c r="F29" i="21"/>
  <c r="F16" i="21"/>
  <c r="F20" i="21"/>
</calcChain>
</file>

<file path=xl/sharedStrings.xml><?xml version="1.0" encoding="utf-8"?>
<sst xmlns="http://schemas.openxmlformats.org/spreadsheetml/2006/main" count="176" uniqueCount="154">
  <si>
    <t>Sample size</t>
  </si>
  <si>
    <t>Date created</t>
  </si>
  <si>
    <t>Reference style</t>
  </si>
  <si>
    <t>STATUS</t>
  </si>
  <si>
    <t>BILL OF MATERIALS</t>
  </si>
  <si>
    <t>FABRIC</t>
  </si>
  <si>
    <t>CODE / DESCRIPTION / CONTENT / WEIGHT</t>
  </si>
  <si>
    <t>SUPPLIER</t>
  </si>
  <si>
    <t>PLACEMENT</t>
  </si>
  <si>
    <t>SELF 主料</t>
  </si>
  <si>
    <t>TRIM</t>
  </si>
  <si>
    <t>CODE / DESCRIPTION</t>
  </si>
  <si>
    <t>LABELING</t>
  </si>
  <si>
    <t>MAIN LABEL</t>
  </si>
  <si>
    <t>REVISION NOTES</t>
  </si>
  <si>
    <t>COLORWAY 1</t>
  </si>
  <si>
    <t>COLORWAY 2</t>
  </si>
  <si>
    <t>COLORWAY 3</t>
  </si>
  <si>
    <t>COLORWAY 4</t>
  </si>
  <si>
    <t>COLORWAY 5</t>
  </si>
  <si>
    <t>DESIGN DETAILS</t>
  </si>
  <si>
    <t>Sketch</t>
  </si>
  <si>
    <t>Factory</t>
  </si>
  <si>
    <t>POM</t>
  </si>
  <si>
    <t>Measurement description</t>
  </si>
  <si>
    <t>POM / CHINESE</t>
  </si>
  <si>
    <t>tol + / -</t>
  </si>
  <si>
    <t>XXS</t>
  </si>
  <si>
    <t>XS</t>
  </si>
  <si>
    <t>S</t>
  </si>
  <si>
    <t>M</t>
  </si>
  <si>
    <t>L</t>
  </si>
  <si>
    <t>XL</t>
  </si>
  <si>
    <t>SPEC</t>
  </si>
  <si>
    <t>1st msmt factory</t>
  </si>
  <si>
    <t>1st msmt difference</t>
  </si>
  <si>
    <t>2nd msmt request</t>
  </si>
  <si>
    <t>2nd msmt factory</t>
  </si>
  <si>
    <t>2nd msmt difference</t>
  </si>
  <si>
    <t>TOP measures</t>
  </si>
  <si>
    <t>/</t>
  </si>
  <si>
    <t>FINAL     SPEC</t>
  </si>
  <si>
    <t>KNITS</t>
  </si>
  <si>
    <t>from HPS</t>
  </si>
  <si>
    <t>前身长从肩高点到边</t>
  </si>
  <si>
    <t>CHEST CIRCUMFERENCE</t>
  </si>
  <si>
    <t>at 1" below AH</t>
  </si>
  <si>
    <t>胸围-1"距夹</t>
  </si>
  <si>
    <t>下摆</t>
  </si>
  <si>
    <t>SWEEP HEM HEIGHT</t>
  </si>
  <si>
    <t>肩宽</t>
  </si>
  <si>
    <t>FORWARD SHOULDER SEAM</t>
  </si>
  <si>
    <t>肩缝朝前</t>
  </si>
  <si>
    <t>SHOULDER SLOPE</t>
  </si>
  <si>
    <t>肩斜</t>
  </si>
  <si>
    <r>
      <t xml:space="preserve">SLEEVE LENGTH </t>
    </r>
    <r>
      <rPr>
        <sz val="12"/>
        <color rgb="FFFF0000"/>
        <rFont val="Calibri"/>
        <family val="2"/>
        <scheme val="minor"/>
      </rPr>
      <t>- SHORT SLEEVES</t>
    </r>
  </si>
  <si>
    <t>from CB</t>
  </si>
  <si>
    <t>袖长</t>
  </si>
  <si>
    <t>straight</t>
  </si>
  <si>
    <t>夹直-从袖肩点到袖笼底直量</t>
    <phoneticPr fontId="2" type="noConversion"/>
  </si>
  <si>
    <t>MUSCLE CIRCUMFERENCE</t>
  </si>
  <si>
    <t>臂围-1"距夹</t>
  </si>
  <si>
    <r>
      <rPr>
        <sz val="12"/>
        <rFont val="Calibri"/>
        <family val="2"/>
        <scheme val="minor"/>
      </rPr>
      <t>CUFF CIRCUMFERENCE</t>
    </r>
    <r>
      <rPr>
        <sz val="12"/>
        <color rgb="FFFF0000"/>
        <rFont val="Calibri"/>
        <family val="2"/>
        <scheme val="minor"/>
      </rPr>
      <t xml:space="preserve"> - SHORT SLEEVES</t>
    </r>
  </si>
  <si>
    <t>at edge</t>
  </si>
  <si>
    <t>袖口围</t>
  </si>
  <si>
    <t>袖克夫高</t>
  </si>
  <si>
    <t>NECK WIDTH</t>
  </si>
  <si>
    <t>seam to seam</t>
  </si>
  <si>
    <t>领宽</t>
  </si>
  <si>
    <t>FRONT NECK DROP</t>
  </si>
  <si>
    <t>HPS to seam</t>
  </si>
  <si>
    <t>前领深-肩高点到</t>
    <phoneticPr fontId="2" type="noConversion"/>
  </si>
  <si>
    <t>BACK NECK DROP</t>
  </si>
  <si>
    <t>后领深-肩高点到</t>
  </si>
  <si>
    <t>NECK TRIM HEIGHT</t>
  </si>
  <si>
    <t>领捆边高</t>
  </si>
  <si>
    <t>BACK NECK TAPE</t>
  </si>
  <si>
    <t>后领捆</t>
    <phoneticPr fontId="2" type="noConversion"/>
  </si>
  <si>
    <t>ALPHA GRADING</t>
  </si>
  <si>
    <t>XXL</t>
  </si>
  <si>
    <t>PROTO COMMENTS</t>
  </si>
  <si>
    <r>
      <t xml:space="preserve">1. Please bring all out of tolerance spec back to spec, and update all updated specs in </t>
    </r>
    <r>
      <rPr>
        <b/>
        <sz val="12"/>
        <color rgb="FFFF0000"/>
        <rFont val="Calibri (Body)"/>
      </rPr>
      <t>RED</t>
    </r>
  </si>
  <si>
    <t>PP FIT COMMENTS</t>
  </si>
  <si>
    <t>SMS FIT COMMENTS</t>
  </si>
  <si>
    <t>COVER PAGE</t>
  </si>
  <si>
    <t>BODY LENGTH</t>
  </si>
  <si>
    <t>CUFF HEM HEIGHT</t>
  </si>
  <si>
    <t>FRONT GRAPHIC PLACEMENT</t>
  </si>
  <si>
    <t>below neck seam</t>
  </si>
  <si>
    <t>前车花/印花位置-领骨下</t>
    <phoneticPr fontId="2" type="noConversion"/>
  </si>
  <si>
    <t xml:space="preserve">ARMHOLE HEIGHT </t>
  </si>
  <si>
    <t>IMAGE</t>
  </si>
  <si>
    <t>THREAD</t>
  </si>
  <si>
    <t>CODE / DESCRIPTION / SIZE / QUANTITY</t>
  </si>
  <si>
    <t>notes</t>
  </si>
  <si>
    <t>STITCHING</t>
  </si>
  <si>
    <t>ALLOVER</t>
  </si>
  <si>
    <t>VENDOR SOURCE</t>
  </si>
  <si>
    <t>SIZE LABEL</t>
  </si>
  <si>
    <t>CARE LABEL</t>
  </si>
  <si>
    <t>GRAPHIC / ARTWORK</t>
  </si>
  <si>
    <t>Date revised</t>
  </si>
  <si>
    <t xml:space="preserve">Size range </t>
  </si>
  <si>
    <t>Sample due date</t>
  </si>
  <si>
    <r>
      <t>ACROSS SHOULDER</t>
    </r>
    <r>
      <rPr>
        <sz val="12"/>
        <color rgb="FFFF0000"/>
        <rFont val="Calibri"/>
        <family val="2"/>
        <scheme val="minor"/>
      </rPr>
      <t xml:space="preserve"> - SET-IN</t>
    </r>
  </si>
  <si>
    <r>
      <t xml:space="preserve">ACROSS FRONT </t>
    </r>
    <r>
      <rPr>
        <sz val="12"/>
        <color rgb="FFFF0000"/>
        <rFont val="Calibri"/>
        <family val="2"/>
        <scheme val="minor"/>
      </rPr>
      <t>- SET-IN</t>
    </r>
  </si>
  <si>
    <r>
      <t xml:space="preserve">ACROSS BACK </t>
    </r>
    <r>
      <rPr>
        <sz val="12"/>
        <color rgb="FFFF0000"/>
        <rFont val="Calibri"/>
        <family val="2"/>
        <scheme val="minor"/>
      </rPr>
      <t>- SET-IN</t>
    </r>
  </si>
  <si>
    <t>at 6" below HPS</t>
  </si>
  <si>
    <t>前宽-6"距夹</t>
  </si>
  <si>
    <t>后宽-6"距夹</t>
  </si>
  <si>
    <t xml:space="preserve">Style </t>
  </si>
  <si>
    <t>Description</t>
  </si>
  <si>
    <t>MSCHF</t>
  </si>
  <si>
    <t>CONCEPT</t>
  </si>
  <si>
    <t>XS - XL</t>
  </si>
  <si>
    <t>RIB TRIM</t>
  </si>
  <si>
    <t>STANDARD THREAD</t>
  </si>
  <si>
    <t>DTM GROUND</t>
  </si>
  <si>
    <t xml:space="preserve">"MSCHF" </t>
  </si>
  <si>
    <t>TBD - IN DEVELOPMENT</t>
  </si>
  <si>
    <t>SWEEP  CIRCUMFERENCE</t>
  </si>
  <si>
    <t>下摆脚边高</t>
  </si>
  <si>
    <t>1X1 RIB (WEIGHT COMPARABLE TO SELF)</t>
  </si>
  <si>
    <t>CORRECT &amp; PROCEED TO PP</t>
  </si>
  <si>
    <t>PP sample request</t>
  </si>
  <si>
    <t>PP msmt factory</t>
  </si>
  <si>
    <t>PP msmt difference</t>
  </si>
  <si>
    <t>4/15/24 JIAO</t>
  </si>
  <si>
    <t>a</t>
  </si>
  <si>
    <t>RELAXED TEE</t>
  </si>
  <si>
    <t>SUBMIT PROTO</t>
  </si>
  <si>
    <t>JERSEY 100% COTTON, 230 GSM</t>
  </si>
  <si>
    <t>STANDARD BLOCK</t>
  </si>
  <si>
    <t>RELAXED BLOCK</t>
  </si>
  <si>
    <t>DÀI THÂN TỪ ĐỈNH VAI</t>
  </si>
  <si>
    <t>NGUYÊN VÒNG NGỰC DƯỚI NÁCH 1 INCH</t>
  </si>
  <si>
    <t>NGANG VAI</t>
  </si>
  <si>
    <t>NGANG THÂN TRƯỚC DƯỚI ĐỈNH VAI 6 INCH</t>
  </si>
  <si>
    <t>NGANG THÂN SAU DƯỚI ĐỈNH VAI 6 INCH</t>
  </si>
  <si>
    <t>CHÒM VAI</t>
  </si>
  <si>
    <t>XUÔI VAI</t>
  </si>
  <si>
    <t>DÀI TAY</t>
  </si>
  <si>
    <t>NÁCH ĐO THẲNG</t>
  </si>
  <si>
    <t>NGUYÊN VÒNG BẮP TAY DƯỚI NÁCH 1 INCH</t>
  </si>
  <si>
    <t>NGUYÊN VÒNG CỬA TAY</t>
  </si>
  <si>
    <t>TO BẢN CỬA TAY</t>
  </si>
  <si>
    <t>RỘNG CỔ</t>
  </si>
  <si>
    <t>HẠ CỔ TRƯỚC TỪ ĐỈNH VAI</t>
  </si>
  <si>
    <t>HẠ CỔ SAU TỪ ĐỈNH VAI</t>
  </si>
  <si>
    <t>TO BẢN BO CỔ</t>
  </si>
  <si>
    <t>VIỀN CỔ</t>
  </si>
  <si>
    <t>NGUYÊN VÒNG LAI</t>
  </si>
  <si>
    <t>TO BẢN LAI ÁO</t>
  </si>
  <si>
    <t>VIỊ TRÍ HÌNH IN THÂN TRƯỚC DƯỚI ĐƯỜNG TRA CỔ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</si>
</sst>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;@"/>
    <numFmt numFmtId="165" formatCode="#\ ??/16"/>
  </numFmts>
  <fonts count="19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 tint="-0.499984740745262"/>
      <name val="Calibri (Body)"/>
    </font>
    <font>
      <i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rgb="FFFF0000"/>
      <name val="Calibri (Body)"/>
    </font>
    <font>
      <b/>
      <sz val="14"/>
      <color theme="0" tint="-0.499984740745262"/>
      <name val="Calibri (Body)"/>
    </font>
    <font>
      <b/>
      <sz val="12"/>
      <color rgb="FFFF0000"/>
      <name val="Calibri (Body)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2"/>
      <color theme="0" tint="-0.14999847407452621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b/>
      <i/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D7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15">
    <xf numFmtId="0" fontId="0" fillId="0" borderId="0" xfId="0"/>
    <xf numFmtId="0" fontId="0" fillId="0" borderId="1" xfId="0" applyBorder="1"/>
    <xf numFmtId="0" fontId="4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5" fillId="0" borderId="6" xfId="0" applyFont="1" applyBorder="1"/>
    <xf numFmtId="0" fontId="5" fillId="0" borderId="6" xfId="0" quotePrefix="1" applyFont="1" applyBorder="1"/>
    <xf numFmtId="164" fontId="1" fillId="0" borderId="0" xfId="0" applyNumberFormat="1" applyFont="1"/>
    <xf numFmtId="0" fontId="7" fillId="0" borderId="0" xfId="0" applyFont="1"/>
    <xf numFmtId="12" fontId="0" fillId="0" borderId="1" xfId="0" applyNumberFormat="1" applyBorder="1" applyAlignment="1">
      <alignment horizontal="center"/>
    </xf>
    <xf numFmtId="12" fontId="0" fillId="2" borderId="1" xfId="0" applyNumberFormat="1" applyFill="1" applyBorder="1" applyAlignment="1">
      <alignment horizontal="center"/>
    </xf>
    <xf numFmtId="0" fontId="0" fillId="0" borderId="2" xfId="0" applyBorder="1"/>
    <xf numFmtId="0" fontId="13" fillId="0" borderId="1" xfId="0" applyFont="1" applyBorder="1"/>
    <xf numFmtId="0" fontId="0" fillId="5" borderId="2" xfId="0" applyFill="1" applyBorder="1"/>
    <xf numFmtId="0" fontId="0" fillId="5" borderId="1" xfId="0" applyFill="1" applyBorder="1"/>
    <xf numFmtId="164" fontId="1" fillId="0" borderId="35" xfId="0" applyNumberFormat="1" applyFont="1" applyBorder="1"/>
    <xf numFmtId="164" fontId="1" fillId="0" borderId="33" xfId="0" applyNumberFormat="1" applyFont="1" applyBorder="1"/>
    <xf numFmtId="164" fontId="1" fillId="0" borderId="36" xfId="0" applyNumberFormat="1" applyFont="1" applyBorder="1"/>
    <xf numFmtId="164" fontId="1" fillId="0" borderId="37" xfId="0" applyNumberFormat="1" applyFont="1" applyBorder="1"/>
    <xf numFmtId="164" fontId="1" fillId="0" borderId="34" xfId="0" applyNumberFormat="1" applyFont="1" applyBorder="1"/>
    <xf numFmtId="164" fontId="1" fillId="0" borderId="38" xfId="0" applyNumberFormat="1" applyFont="1" applyBorder="1"/>
    <xf numFmtId="164" fontId="1" fillId="0" borderId="39" xfId="0" applyNumberFormat="1" applyFont="1" applyBorder="1"/>
    <xf numFmtId="164" fontId="1" fillId="0" borderId="40" xfId="0" applyNumberFormat="1" applyFont="1" applyBorder="1"/>
    <xf numFmtId="164" fontId="1" fillId="0" borderId="14" xfId="0" applyNumberFormat="1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0" fontId="0" fillId="0" borderId="16" xfId="0" applyBorder="1"/>
    <xf numFmtId="12" fontId="0" fillId="2" borderId="17" xfId="0" applyNumberFormat="1" applyFill="1" applyBorder="1" applyAlignment="1">
      <alignment horizontal="center"/>
    </xf>
    <xf numFmtId="0" fontId="0" fillId="0" borderId="18" xfId="0" applyBorder="1"/>
    <xf numFmtId="0" fontId="0" fillId="0" borderId="19" xfId="0" applyBorder="1"/>
    <xf numFmtId="0" fontId="0" fillId="0" borderId="30" xfId="0" applyBorder="1"/>
    <xf numFmtId="0" fontId="0" fillId="5" borderId="19" xfId="0" applyFill="1" applyBorder="1"/>
    <xf numFmtId="12" fontId="0" fillId="0" borderId="19" xfId="0" applyNumberFormat="1" applyBorder="1" applyAlignment="1">
      <alignment horizontal="center"/>
    </xf>
    <xf numFmtId="12" fontId="0" fillId="2" borderId="20" xfId="0" applyNumberFormat="1" applyFill="1" applyBorder="1" applyAlignment="1">
      <alignment horizontal="center"/>
    </xf>
    <xf numFmtId="12" fontId="0" fillId="2" borderId="19" xfId="0" applyNumberFormat="1" applyFill="1" applyBorder="1" applyAlignment="1">
      <alignment horizontal="center"/>
    </xf>
    <xf numFmtId="0" fontId="1" fillId="0" borderId="35" xfId="0" applyFont="1" applyBorder="1" applyAlignment="1">
      <alignment vertical="center"/>
    </xf>
    <xf numFmtId="0" fontId="1" fillId="0" borderId="33" xfId="0" applyFont="1" applyBorder="1" applyAlignment="1">
      <alignment vertical="center"/>
    </xf>
    <xf numFmtId="0" fontId="1" fillId="0" borderId="36" xfId="0" applyFont="1" applyBorder="1" applyAlignment="1">
      <alignment vertical="center"/>
    </xf>
    <xf numFmtId="0" fontId="1" fillId="0" borderId="37" xfId="0" applyFont="1" applyBorder="1" applyAlignment="1">
      <alignment vertical="center"/>
    </xf>
    <xf numFmtId="0" fontId="1" fillId="0" borderId="34" xfId="0" applyFont="1" applyBorder="1" applyAlignment="1">
      <alignment vertical="center"/>
    </xf>
    <xf numFmtId="0" fontId="1" fillId="0" borderId="38" xfId="0" applyFont="1" applyBorder="1" applyAlignment="1">
      <alignment vertical="center"/>
    </xf>
    <xf numFmtId="0" fontId="1" fillId="0" borderId="39" xfId="0" applyFont="1" applyBorder="1" applyAlignment="1">
      <alignment vertical="center"/>
    </xf>
    <xf numFmtId="0" fontId="1" fillId="0" borderId="40" xfId="0" applyFont="1" applyBorder="1" applyAlignment="1">
      <alignment vertical="center"/>
    </xf>
    <xf numFmtId="0" fontId="15" fillId="3" borderId="0" xfId="0" applyFont="1" applyFill="1" applyAlignment="1">
      <alignment horizontal="left"/>
    </xf>
    <xf numFmtId="0" fontId="4" fillId="5" borderId="0" xfId="0" applyFont="1" applyFill="1" applyAlignment="1">
      <alignment horizontal="center" vertical="center"/>
    </xf>
    <xf numFmtId="0" fontId="1" fillId="6" borderId="10" xfId="0" applyFont="1" applyFill="1" applyBorder="1" applyAlignment="1">
      <alignment vertical="center"/>
    </xf>
    <xf numFmtId="0" fontId="1" fillId="6" borderId="11" xfId="0" applyFont="1" applyFill="1" applyBorder="1" applyAlignment="1">
      <alignment horizontal="center" vertical="center"/>
    </xf>
    <xf numFmtId="12" fontId="0" fillId="6" borderId="1" xfId="0" applyNumberFormat="1" applyFill="1" applyBorder="1" applyAlignment="1">
      <alignment horizontal="center"/>
    </xf>
    <xf numFmtId="12" fontId="0" fillId="6" borderId="19" xfId="0" applyNumberFormat="1" applyFill="1" applyBorder="1" applyAlignment="1">
      <alignment horizontal="center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vertical="center"/>
    </xf>
    <xf numFmtId="0" fontId="0" fillId="5" borderId="16" xfId="0" applyFill="1" applyBorder="1"/>
    <xf numFmtId="0" fontId="0" fillId="0" borderId="37" xfId="0" applyBorder="1"/>
    <xf numFmtId="164" fontId="18" fillId="7" borderId="13" xfId="0" applyNumberFormat="1" applyFont="1" applyFill="1" applyBorder="1" applyAlignment="1">
      <alignment horizontal="left"/>
    </xf>
    <xf numFmtId="164" fontId="18" fillId="7" borderId="21" xfId="0" applyNumberFormat="1" applyFont="1" applyFill="1" applyBorder="1"/>
    <xf numFmtId="164" fontId="18" fillId="7" borderId="23" xfId="0" applyNumberFormat="1" applyFont="1" applyFill="1" applyBorder="1"/>
    <xf numFmtId="164" fontId="18" fillId="7" borderId="22" xfId="0" applyNumberFormat="1" applyFont="1" applyFill="1" applyBorder="1"/>
    <xf numFmtId="0" fontId="5" fillId="4" borderId="16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vertical="top" wrapText="1"/>
    </xf>
    <xf numFmtId="164" fontId="4" fillId="0" borderId="1" xfId="0" applyNumberFormat="1" applyFont="1" applyBorder="1" applyAlignment="1">
      <alignment vertical="top" wrapText="1"/>
    </xf>
    <xf numFmtId="164" fontId="18" fillId="7" borderId="46" xfId="0" applyNumberFormat="1" applyFont="1" applyFill="1" applyBorder="1" applyAlignment="1">
      <alignment horizontal="left"/>
    </xf>
    <xf numFmtId="164" fontId="18" fillId="7" borderId="7" xfId="0" applyNumberFormat="1" applyFont="1" applyFill="1" applyBorder="1"/>
    <xf numFmtId="164" fontId="18" fillId="7" borderId="8" xfId="0" applyNumberFormat="1" applyFont="1" applyFill="1" applyBorder="1"/>
    <xf numFmtId="0" fontId="18" fillId="7" borderId="8" xfId="0" applyFont="1" applyFill="1" applyBorder="1"/>
    <xf numFmtId="164" fontId="18" fillId="7" borderId="47" xfId="0" applyNumberFormat="1" applyFont="1" applyFill="1" applyBorder="1"/>
    <xf numFmtId="0" fontId="4" fillId="0" borderId="1" xfId="0" applyFont="1" applyBorder="1" applyAlignment="1">
      <alignment vertical="top" wrapText="1"/>
    </xf>
    <xf numFmtId="164" fontId="18" fillId="7" borderId="8" xfId="0" applyNumberFormat="1" applyFont="1" applyFill="1" applyBorder="1" applyAlignment="1">
      <alignment vertical="top"/>
    </xf>
    <xf numFmtId="164" fontId="18" fillId="7" borderId="47" xfId="0" applyNumberFormat="1" applyFont="1" applyFill="1" applyBorder="1" applyAlignment="1">
      <alignment vertical="top"/>
    </xf>
    <xf numFmtId="0" fontId="5" fillId="4" borderId="18" xfId="0" applyFont="1" applyFill="1" applyBorder="1" applyAlignment="1">
      <alignment horizontal="left" vertical="top" wrapText="1"/>
    </xf>
    <xf numFmtId="0" fontId="4" fillId="5" borderId="19" xfId="0" applyFont="1" applyFill="1" applyBorder="1" applyAlignment="1">
      <alignment vertical="top" wrapText="1"/>
    </xf>
    <xf numFmtId="164" fontId="4" fillId="0" borderId="19" xfId="0" applyNumberFormat="1" applyFont="1" applyBorder="1" applyAlignment="1">
      <alignment vertical="top" wrapText="1"/>
    </xf>
    <xf numFmtId="0" fontId="3" fillId="3" borderId="37" xfId="0" applyFont="1" applyFill="1" applyBorder="1" applyAlignment="1">
      <alignment horizontal="left"/>
    </xf>
    <xf numFmtId="0" fontId="3" fillId="3" borderId="0" xfId="0" applyFont="1" applyFill="1" applyAlignment="1">
      <alignment horizontal="left"/>
    </xf>
    <xf numFmtId="0" fontId="5" fillId="5" borderId="6" xfId="0" applyFont="1" applyFill="1" applyBorder="1"/>
    <xf numFmtId="0" fontId="5" fillId="5" borderId="6" xfId="0" quotePrefix="1" applyFont="1" applyFill="1" applyBorder="1"/>
    <xf numFmtId="165" fontId="0" fillId="6" borderId="1" xfId="0" applyNumberFormat="1" applyFill="1" applyBorder="1" applyAlignment="1">
      <alignment horizontal="center"/>
    </xf>
    <xf numFmtId="12" fontId="0" fillId="8" borderId="1" xfId="0" applyNumberFormat="1" applyFill="1" applyBorder="1" applyAlignment="1">
      <alignment horizontal="center"/>
    </xf>
    <xf numFmtId="12" fontId="0" fillId="8" borderId="19" xfId="0" applyNumberFormat="1" applyFill="1" applyBorder="1" applyAlignment="1">
      <alignment horizontal="center"/>
    </xf>
    <xf numFmtId="12" fontId="17" fillId="8" borderId="19" xfId="0" applyNumberFormat="1" applyFont="1" applyFill="1" applyBorder="1" applyAlignment="1">
      <alignment horizontal="center"/>
    </xf>
    <xf numFmtId="12" fontId="17" fillId="8" borderId="17" xfId="0" applyNumberFormat="1" applyFont="1" applyFill="1" applyBorder="1" applyAlignment="1">
      <alignment horizontal="center"/>
    </xf>
    <xf numFmtId="12" fontId="0" fillId="9" borderId="1" xfId="0" applyNumberFormat="1" applyFill="1" applyBorder="1" applyAlignment="1">
      <alignment horizontal="center"/>
    </xf>
    <xf numFmtId="12" fontId="17" fillId="8" borderId="1" xfId="0" applyNumberFormat="1" applyFont="1" applyFill="1" applyBorder="1" applyAlignment="1">
      <alignment horizontal="center"/>
    </xf>
    <xf numFmtId="0" fontId="1" fillId="3" borderId="24" xfId="0" applyFont="1" applyFill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9" fillId="5" borderId="1" xfId="0" applyFont="1" applyFill="1" applyBorder="1" applyAlignment="1">
      <alignment vertical="top" wrapText="1"/>
    </xf>
    <xf numFmtId="12" fontId="17" fillId="9" borderId="1" xfId="0" applyNumberFormat="1" applyFont="1" applyFill="1" applyBorder="1" applyAlignment="1">
      <alignment horizontal="center"/>
    </xf>
    <xf numFmtId="12" fontId="17" fillId="8" borderId="20" xfId="0" applyNumberFormat="1" applyFont="1" applyFill="1" applyBorder="1"/>
    <xf numFmtId="0" fontId="17" fillId="0" borderId="0" xfId="0" applyFont="1"/>
    <xf numFmtId="12" fontId="13" fillId="0" borderId="1" xfId="0" applyNumberFormat="1" applyFont="1" applyBorder="1" applyAlignment="1">
      <alignment horizontal="center"/>
    </xf>
    <xf numFmtId="164" fontId="15" fillId="7" borderId="8" xfId="0" applyNumberFormat="1" applyFont="1" applyFill="1" applyBorder="1"/>
    <xf numFmtId="164" fontId="15" fillId="7" borderId="47" xfId="0" applyNumberFormat="1" applyFont="1" applyFill="1" applyBorder="1"/>
    <xf numFmtId="12" fontId="14" fillId="2" borderId="1" xfId="0" applyNumberFormat="1" applyFont="1" applyFill="1" applyBorder="1" applyAlignment="1">
      <alignment horizontal="center"/>
    </xf>
    <xf numFmtId="0" fontId="1" fillId="3" borderId="42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12" fontId="17" fillId="0" borderId="1" xfId="0" applyNumberFormat="1" applyFont="1" applyBorder="1" applyAlignment="1">
      <alignment horizontal="center"/>
    </xf>
    <xf numFmtId="0" fontId="0" fillId="8" borderId="26" xfId="0" applyFill="1" applyBorder="1" applyAlignment="1">
      <alignment horizontal="left" vertical="top"/>
    </xf>
    <xf numFmtId="0" fontId="0" fillId="8" borderId="23" xfId="0" applyFill="1" applyBorder="1" applyAlignment="1">
      <alignment horizontal="left" vertical="top"/>
    </xf>
    <xf numFmtId="0" fontId="0" fillId="8" borderId="27" xfId="0" applyFill="1" applyBorder="1" applyAlignment="1">
      <alignment horizontal="left" vertical="top"/>
    </xf>
    <xf numFmtId="0" fontId="0" fillId="8" borderId="3" xfId="0" applyFill="1" applyBorder="1" applyAlignment="1">
      <alignment horizontal="left" vertical="top"/>
    </xf>
    <xf numFmtId="0" fontId="5" fillId="0" borderId="21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4" fillId="2" borderId="30" xfId="0" applyFont="1" applyFill="1" applyBorder="1" applyAlignment="1">
      <alignment horizontal="center"/>
    </xf>
    <xf numFmtId="0" fontId="4" fillId="2" borderId="31" xfId="0" applyFont="1" applyFill="1" applyBorder="1" applyAlignment="1">
      <alignment horizontal="center"/>
    </xf>
    <xf numFmtId="0" fontId="4" fillId="2" borderId="32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3" fillId="3" borderId="0" xfId="0" applyFont="1" applyFill="1" applyAlignment="1">
      <alignment horizontal="center"/>
    </xf>
    <xf numFmtId="0" fontId="5" fillId="3" borderId="16" xfId="0" applyFont="1" applyFill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0" fontId="0" fillId="8" borderId="28" xfId="0" applyFill="1" applyBorder="1" applyAlignment="1">
      <alignment horizontal="left" vertical="top"/>
    </xf>
    <xf numFmtId="0" fontId="0" fillId="8" borderId="31" xfId="0" applyFill="1" applyBorder="1" applyAlignment="1">
      <alignment horizontal="left" vertical="top"/>
    </xf>
    <xf numFmtId="0" fontId="4" fillId="5" borderId="0" xfId="0" applyFont="1" applyFill="1" applyAlignment="1">
      <alignment horizontal="center" vertical="center"/>
    </xf>
    <xf numFmtId="0" fontId="5" fillId="3" borderId="1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3" borderId="18" xfId="0" applyFont="1" applyFill="1" applyBorder="1" applyAlignment="1">
      <alignment horizontal="center"/>
    </xf>
    <xf numFmtId="0" fontId="5" fillId="3" borderId="19" xfId="0" applyFont="1" applyFill="1" applyBorder="1" applyAlignment="1">
      <alignment horizontal="center"/>
    </xf>
    <xf numFmtId="14" fontId="4" fillId="0" borderId="19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4" fontId="4" fillId="0" borderId="3" xfId="0" applyNumberFormat="1" applyFont="1" applyBorder="1" applyAlignment="1">
      <alignment horizontal="center" vertical="top" wrapText="1"/>
    </xf>
    <xf numFmtId="164" fontId="4" fillId="0" borderId="25" xfId="0" applyNumberFormat="1" applyFont="1" applyBorder="1" applyAlignment="1">
      <alignment horizontal="center" vertical="top" wrapText="1"/>
    </xf>
    <xf numFmtId="0" fontId="3" fillId="3" borderId="39" xfId="0" applyFont="1" applyFill="1" applyBorder="1" applyAlignment="1">
      <alignment horizontal="center"/>
    </xf>
    <xf numFmtId="164" fontId="4" fillId="0" borderId="30" xfId="0" applyNumberFormat="1" applyFont="1" applyBorder="1" applyAlignment="1">
      <alignment horizontal="center" vertical="top" wrapText="1"/>
    </xf>
    <xf numFmtId="164" fontId="4" fillId="0" borderId="31" xfId="0" applyNumberFormat="1" applyFont="1" applyBorder="1" applyAlignment="1">
      <alignment horizontal="center" vertical="top" wrapText="1"/>
    </xf>
    <xf numFmtId="164" fontId="4" fillId="0" borderId="32" xfId="0" applyNumberFormat="1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center" vertical="top" wrapText="1"/>
    </xf>
    <xf numFmtId="164" fontId="9" fillId="0" borderId="3" xfId="0" applyNumberFormat="1" applyFont="1" applyBorder="1" applyAlignment="1">
      <alignment horizontal="center" vertical="top" wrapText="1"/>
    </xf>
    <xf numFmtId="164" fontId="9" fillId="0" borderId="25" xfId="0" applyNumberFormat="1" applyFont="1" applyBorder="1" applyAlignment="1">
      <alignment horizontal="center" vertical="top" wrapText="1"/>
    </xf>
    <xf numFmtId="0" fontId="5" fillId="3" borderId="27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14" fontId="4" fillId="0" borderId="2" xfId="0" applyNumberFormat="1" applyFont="1" applyBorder="1" applyAlignment="1">
      <alignment horizontal="center"/>
    </xf>
    <xf numFmtId="14" fontId="4" fillId="0" borderId="3" xfId="0" applyNumberFormat="1" applyFont="1" applyBorder="1" applyAlignment="1">
      <alignment horizontal="center"/>
    </xf>
    <xf numFmtId="14" fontId="4" fillId="0" borderId="4" xfId="0" applyNumberFormat="1" applyFont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29" xfId="0" applyFont="1" applyFill="1" applyBorder="1" applyAlignment="1">
      <alignment horizontal="center"/>
    </xf>
    <xf numFmtId="14" fontId="4" fillId="0" borderId="30" xfId="0" applyNumberFormat="1" applyFont="1" applyBorder="1" applyAlignment="1">
      <alignment horizontal="center"/>
    </xf>
    <xf numFmtId="14" fontId="4" fillId="0" borderId="31" xfId="0" applyNumberFormat="1" applyFont="1" applyBorder="1" applyAlignment="1">
      <alignment horizontal="center"/>
    </xf>
    <xf numFmtId="14" fontId="4" fillId="0" borderId="29" xfId="0" applyNumberFormat="1" applyFont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5" fillId="2" borderId="31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5" fillId="3" borderId="27" xfId="0" quotePrefix="1" applyFont="1" applyFill="1" applyBorder="1" applyAlignment="1">
      <alignment horizontal="center"/>
    </xf>
    <xf numFmtId="0" fontId="5" fillId="3" borderId="4" xfId="0" quotePrefix="1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3" borderId="26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3" borderId="21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43" xfId="0" applyFont="1" applyFill="1" applyBorder="1" applyAlignment="1">
      <alignment horizontal="center" vertical="center" wrapText="1"/>
    </xf>
    <xf numFmtId="0" fontId="1" fillId="3" borderId="45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wrapText="1"/>
    </xf>
    <xf numFmtId="0" fontId="1" fillId="3" borderId="11" xfId="0" applyFont="1" applyFill="1" applyBorder="1" applyAlignment="1">
      <alignment horizontal="center" wrapText="1"/>
    </xf>
    <xf numFmtId="0" fontId="4" fillId="2" borderId="19" xfId="0" applyFont="1" applyFill="1" applyBorder="1" applyAlignment="1">
      <alignment horizontal="center"/>
    </xf>
    <xf numFmtId="0" fontId="4" fillId="2" borderId="20" xfId="0" applyFont="1" applyFill="1" applyBorder="1" applyAlignment="1">
      <alignment horizontal="center"/>
    </xf>
    <xf numFmtId="0" fontId="15" fillId="3" borderId="0" xfId="0" applyFont="1" applyFill="1" applyAlignment="1">
      <alignment horizontal="left"/>
    </xf>
    <xf numFmtId="0" fontId="1" fillId="3" borderId="35" xfId="0" applyFont="1" applyFill="1" applyBorder="1" applyAlignment="1">
      <alignment horizontal="center" vertical="center"/>
    </xf>
    <xf numFmtId="0" fontId="1" fillId="3" borderId="41" xfId="0" applyFont="1" applyFill="1" applyBorder="1" applyAlignment="1">
      <alignment horizontal="center" vertical="center"/>
    </xf>
    <xf numFmtId="0" fontId="1" fillId="3" borderId="37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44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42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11" fillId="0" borderId="35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16" fillId="3" borderId="43" xfId="0" applyFont="1" applyFill="1" applyBorder="1" applyAlignment="1">
      <alignment horizontal="center" vertical="center" wrapText="1"/>
    </xf>
    <xf numFmtId="0" fontId="16" fillId="3" borderId="45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1" fillId="0" borderId="13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Medium7"/>
  <colors>
    <mruColors>
      <color rgb="FFFFFD78"/>
      <color rgb="FFFFCCFF"/>
      <color rgb="FFCCFFFF"/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6.png"/><Relationship Id="rId1" Type="http://schemas.openxmlformats.org/officeDocument/2006/relationships/customXml" Target="../ink/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241498</xdr:colOff>
      <xdr:row>1</xdr:row>
      <xdr:rowOff>130567</xdr:rowOff>
    </xdr:from>
    <xdr:to>
      <xdr:col>2</xdr:col>
      <xdr:colOff>1708787</xdr:colOff>
      <xdr:row>6</xdr:row>
      <xdr:rowOff>140054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F7B064-9071-49E0-A989-0B47AA53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98" y="335721"/>
          <a:ext cx="5511751" cy="11741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246183</xdr:rowOff>
    </xdr:from>
    <xdr:to>
      <xdr:col>8</xdr:col>
      <xdr:colOff>914400</xdr:colOff>
      <xdr:row>43</xdr:row>
      <xdr:rowOff>187627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48E16C-5F74-0C8A-3476-2ACF7F093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32738" y="2778368"/>
          <a:ext cx="9612924" cy="78193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245894</xdr:colOff>
      <xdr:row>1</xdr:row>
      <xdr:rowOff>128073</xdr:rowOff>
    </xdr:from>
    <xdr:to>
      <xdr:col>2</xdr:col>
      <xdr:colOff>1015514</xdr:colOff>
      <xdr:row>6</xdr:row>
      <xdr:rowOff>139465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31D783-80C5-42D8-B131-320CA11AD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894" y="333227"/>
          <a:ext cx="5509846" cy="1174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236369</xdr:colOff>
      <xdr:row>1</xdr:row>
      <xdr:rowOff>134377</xdr:rowOff>
    </xdr:from>
    <xdr:to>
      <xdr:col>2</xdr:col>
      <xdr:colOff>1734871</xdr:colOff>
      <xdr:row>6</xdr:row>
      <xdr:rowOff>134339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146EF8-ECA3-4B24-93AB-04BC5590D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369" y="339531"/>
          <a:ext cx="5506036" cy="1172270"/>
        </a:xfrm>
        <a:prstGeom prst="rect">
          <a:avLst/>
        </a:prstGeom>
      </xdr:spPr>
    </xdr:pic>
    <xdr:clientData/>
  </xdr:twoCellAnchor>
  <xdr:twoCellAnchor editAs="oneCell">
    <xdr:from>
      <xdr:col>0</xdr:col>
      <xdr:colOff>242474</xdr:colOff>
      <xdr:row>10</xdr:row>
      <xdr:rowOff>59478</xdr:rowOff>
    </xdr:from>
    <xdr:to>
      <xdr:col>12</xdr:col>
      <xdr:colOff>612586</xdr:colOff>
      <xdr:row>49</xdr:row>
      <xdr:rowOff>168974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643FC21-00AD-240C-CDF2-ADDDF3B59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2474" y="2300654"/>
          <a:ext cx="18523641" cy="100154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43960</xdr:colOff>
      <xdr:row>1</xdr:row>
      <xdr:rowOff>94958</xdr:rowOff>
    </xdr:from>
    <xdr:to>
      <xdr:col>3</xdr:col>
      <xdr:colOff>34972</xdr:colOff>
      <xdr:row>6</xdr:row>
      <xdr:rowOff>111430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8F9A82-ED93-4789-AEE8-1EE87D4C5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037" y="300112"/>
          <a:ext cx="5507941" cy="1170365"/>
        </a:xfrm>
        <a:prstGeom prst="rect">
          <a:avLst/>
        </a:prstGeom>
      </xdr:spPr>
    </xdr:pic>
    <xdr:clientData/>
  </xdr:twoCellAnchor>
  <xdr:twoCellAnchor editAs="oneCell">
    <xdr:from>
      <xdr:col>11</xdr:col>
      <xdr:colOff>639957</xdr:colOff>
      <xdr:row>12</xdr:row>
      <xdr:rowOff>93784</xdr:rowOff>
    </xdr:from>
    <xdr:to>
      <xdr:col>17</xdr:col>
      <xdr:colOff>808892</xdr:colOff>
      <xdr:row>34</xdr:row>
      <xdr:rowOff>23446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BC4716-948C-42D7-BA06-75F8A0736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24326" y="2719753"/>
          <a:ext cx="5303643" cy="43140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273297</xdr:colOff>
      <xdr:row>1</xdr:row>
      <xdr:rowOff>58616</xdr:rowOff>
    </xdr:from>
    <xdr:to>
      <xdr:col>3</xdr:col>
      <xdr:colOff>553625</xdr:colOff>
      <xdr:row>6</xdr:row>
      <xdr:rowOff>58578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C1C4B2-71BF-4ED4-AD48-0A496A488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297" y="263770"/>
          <a:ext cx="5500321" cy="11722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571500</xdr:colOff>
      <xdr:row>13</xdr:row>
      <xdr:rowOff>9527</xdr:rowOff>
    </xdr:from>
    <xdr:ext cx="4324756" cy="455734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FA2595D-617C-46DC-82EF-084E67C8E838}"/>
            </a:ext>
          </a:extLst>
        </xdr:cNvPr>
        <xdr:cNvSpPr txBox="1"/>
      </xdr:nvSpPr>
      <xdr:spPr>
        <a:xfrm>
          <a:off x="13100538" y="2867027"/>
          <a:ext cx="4324756" cy="4557346"/>
        </a:xfrm>
        <a:prstGeom prst="rect">
          <a:avLst/>
        </a:prstGeom>
        <a:solidFill>
          <a:srgbClr val="FFFD78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800" b="1" baseline="0"/>
            <a:t>FABRIC COMMENT</a:t>
          </a:r>
        </a:p>
        <a:p>
          <a:pPr algn="l"/>
          <a:r>
            <a:rPr lang="en-US" sz="2000" b="0" baseline="0"/>
            <a:t>SELF - </a:t>
          </a:r>
          <a:r>
            <a:rPr lang="en-US" sz="2000" b="1" baseline="0"/>
            <a:t>SBF-9278K</a:t>
          </a:r>
          <a:r>
            <a:rPr lang="en-US" sz="2000" b="0" baseline="0"/>
            <a:t> JERSEY 100% COTTON, 230 GSM </a:t>
          </a:r>
        </a:p>
        <a:p>
          <a:pPr algn="l"/>
          <a:r>
            <a:rPr lang="en-US" sz="2000" b="0" baseline="0"/>
            <a:t>- We like this option, its stretchier and softer than the other 2. </a:t>
          </a:r>
        </a:p>
        <a:p>
          <a:pPr algn="l"/>
          <a:r>
            <a:rPr lang="en-US" sz="2000" b="0" baseline="0"/>
            <a:t>can we make this softer and slightly stretchier</a:t>
          </a:r>
        </a:p>
        <a:p>
          <a:pPr algn="l"/>
          <a:endParaRPr lang="en-US" sz="2000" b="0"/>
        </a:p>
        <a:p>
          <a:pPr algn="l"/>
          <a:r>
            <a:rPr lang="en-US" sz="2000" b="0"/>
            <a:t>(**</a:t>
          </a:r>
          <a:r>
            <a:rPr lang="en-US" sz="2000" b="0" baseline="0"/>
            <a:t>pls also submit jersey swatches in 190gsm 100% cotton)</a:t>
          </a:r>
          <a:endParaRPr lang="en-US" sz="2000" b="0"/>
        </a:p>
      </xdr:txBody>
    </xdr:sp>
    <xdr:clientData/>
  </xdr:oneCellAnchor>
  <xdr:twoCellAnchor editAs="oneCell">
    <xdr:from>
      <xdr:col>1</xdr:col>
      <xdr:colOff>0</xdr:colOff>
      <xdr:row>10</xdr:row>
      <xdr:rowOff>205153</xdr:rowOff>
    </xdr:from>
    <xdr:to>
      <xdr:col>13</xdr:col>
      <xdr:colOff>540198</xdr:colOff>
      <xdr:row>48</xdr:row>
      <xdr:rowOff>190499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ED550E-ACCC-A98C-4128-319438C6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077" y="2447191"/>
          <a:ext cx="12776159" cy="7781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779433</xdr:colOff>
      <xdr:row>32</xdr:row>
      <xdr:rowOff>76897</xdr:rowOff>
    </xdr:from>
    <xdr:to>
      <xdr:col>8</xdr:col>
      <xdr:colOff>819033</xdr:colOff>
      <xdr:row>32</xdr:row>
      <xdr:rowOff>95617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CFC9D671-08E7-DB60-8618-47294A1D4A69}"/>
                </a:ext>
              </a:extLst>
            </xdr14:cNvPr>
            <xdr14:cNvContentPartPr/>
          </xdr14:nvContentPartPr>
          <xdr14:nvPr macro=""/>
          <xdr14:xfrm>
            <a:off x="8966880" y="6659280"/>
            <a:ext cx="39600" cy="1872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FC9D671-08E7-DB60-8618-47294A1D4A6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8960760" y="6653160"/>
              <a:ext cx="51840" cy="30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46732</xdr:colOff>
      <xdr:row>11</xdr:row>
      <xdr:rowOff>22856</xdr:rowOff>
    </xdr:from>
    <xdr:to>
      <xdr:col>15</xdr:col>
      <xdr:colOff>540612</xdr:colOff>
      <xdr:row>62</xdr:row>
      <xdr:rowOff>64851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FE0FC0-DBD0-EF2A-212E-161403EE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8562" y="2519622"/>
          <a:ext cx="14404433" cy="9964208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4-14T18:57:39.547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109 1 2633,'0'0'10794,"-36"0"-10450,28 0-344,-13 0-1360,-1 10-1777,0 31-3224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168E9-7A7F-4003-BBBD-C65737BBBCBD}">
  <sheetPr>
    <tabColor theme="4" tint="0.59999389629810485"/>
    <pageSetUpPr fitToPage="1"/>
  </sheetPr>
  <dimension ref="A1:M51"/>
  <sheetViews>
    <sheetView topLeftCell="A34" zoomScale="65" zoomScaleNormal="65" zoomScalePageLayoutView="90" workbookViewId="0">
      <selection activeCell="A47" sqref="A47:B47"/>
    </sheetView>
  </sheetViews>
  <sheetFormatPr defaultColWidth="11.1640625" defaultRowHeight="15.5"/>
  <cols>
    <col min="1" max="3" width="26.5" customWidth="1"/>
    <col min="4" max="13" width="17.58203125" customWidth="1"/>
  </cols>
  <sheetData>
    <row r="1" spans="1:13" ht="16" thickBot="1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s="2" customFormat="1" ht="18.5">
      <c r="A2" s="121"/>
      <c r="B2" s="121"/>
      <c r="C2" s="121"/>
      <c r="D2" s="122" t="s">
        <v>22</v>
      </c>
      <c r="E2" s="123"/>
      <c r="F2" s="124"/>
      <c r="G2" s="124"/>
      <c r="H2" s="124"/>
      <c r="I2" s="123" t="s">
        <v>0</v>
      </c>
      <c r="J2" s="123"/>
      <c r="K2" s="100" t="s">
        <v>30</v>
      </c>
      <c r="L2" s="101"/>
      <c r="M2" s="102"/>
    </row>
    <row r="3" spans="1:13" s="2" customFormat="1" ht="18.5">
      <c r="A3" s="121"/>
      <c r="B3" s="121"/>
      <c r="C3" s="121"/>
      <c r="D3" s="117" t="s">
        <v>110</v>
      </c>
      <c r="E3" s="113"/>
      <c r="F3" s="112" t="s">
        <v>112</v>
      </c>
      <c r="G3" s="112"/>
      <c r="H3" s="112"/>
      <c r="I3" s="113" t="s">
        <v>102</v>
      </c>
      <c r="J3" s="113"/>
      <c r="K3" s="103" t="s">
        <v>114</v>
      </c>
      <c r="L3" s="104"/>
      <c r="M3" s="105"/>
    </row>
    <row r="4" spans="1:13" s="2" customFormat="1" ht="18.5">
      <c r="A4" s="121"/>
      <c r="B4" s="121"/>
      <c r="C4" s="121"/>
      <c r="D4" s="117" t="s">
        <v>111</v>
      </c>
      <c r="E4" s="113"/>
      <c r="F4" s="112" t="s">
        <v>129</v>
      </c>
      <c r="G4" s="112"/>
      <c r="H4" s="112"/>
      <c r="I4" s="113"/>
      <c r="J4" s="113"/>
      <c r="K4" s="103"/>
      <c r="L4" s="104"/>
      <c r="M4" s="105"/>
    </row>
    <row r="5" spans="1:13" s="2" customFormat="1" ht="18.5">
      <c r="A5" s="121"/>
      <c r="B5" s="121"/>
      <c r="C5" s="121"/>
      <c r="D5" s="117" t="s">
        <v>113</v>
      </c>
      <c r="E5" s="113"/>
      <c r="F5" s="112"/>
      <c r="G5" s="112"/>
      <c r="H5" s="112"/>
      <c r="I5" s="113" t="s">
        <v>103</v>
      </c>
      <c r="J5" s="113"/>
      <c r="K5" s="103"/>
      <c r="L5" s="104"/>
      <c r="M5" s="105"/>
    </row>
    <row r="6" spans="1:13" s="2" customFormat="1" ht="18.5">
      <c r="A6" s="121"/>
      <c r="B6" s="121"/>
      <c r="C6" s="121"/>
      <c r="D6" s="117" t="s">
        <v>1</v>
      </c>
      <c r="E6" s="113"/>
      <c r="F6" s="118">
        <v>45428</v>
      </c>
      <c r="G6" s="118"/>
      <c r="H6" s="118"/>
      <c r="I6" s="113" t="s">
        <v>2</v>
      </c>
      <c r="J6" s="113"/>
      <c r="K6" s="106"/>
      <c r="L6" s="107"/>
      <c r="M6" s="108"/>
    </row>
    <row r="7" spans="1:13" s="2" customFormat="1" ht="19" thickBot="1">
      <c r="A7" s="121"/>
      <c r="B7" s="121"/>
      <c r="C7" s="121"/>
      <c r="D7" s="125" t="s">
        <v>101</v>
      </c>
      <c r="E7" s="126"/>
      <c r="F7" s="127"/>
      <c r="G7" s="127"/>
      <c r="H7" s="127"/>
      <c r="I7" s="126" t="s">
        <v>3</v>
      </c>
      <c r="J7" s="126"/>
      <c r="K7" s="109" t="s">
        <v>130</v>
      </c>
      <c r="L7" s="110"/>
      <c r="M7" s="111"/>
    </row>
    <row r="8" spans="1:13" ht="9" customHeight="1">
      <c r="A8" s="114"/>
      <c r="B8" s="114"/>
      <c r="C8" s="114"/>
      <c r="D8" s="115"/>
      <c r="E8" s="115"/>
      <c r="F8" s="115"/>
      <c r="G8" s="115"/>
      <c r="H8" s="115"/>
      <c r="I8" s="115"/>
      <c r="J8" s="115"/>
      <c r="K8" s="114"/>
      <c r="L8" s="114"/>
      <c r="M8" s="114"/>
    </row>
    <row r="9" spans="1:13" ht="24" thickBot="1">
      <c r="A9" s="116" t="s">
        <v>84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3" s="3" customFormat="1" ht="20.25" customHeight="1">
      <c r="A10" s="34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6"/>
    </row>
    <row r="11" spans="1:13" ht="20.25" customHeight="1">
      <c r="A11" s="3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38"/>
    </row>
    <row r="12" spans="1:13" ht="20.25" customHeight="1">
      <c r="A12" s="3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38"/>
    </row>
    <row r="13" spans="1:13" ht="20.25" customHeight="1">
      <c r="A13" s="3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38"/>
    </row>
    <row r="14" spans="1:13" ht="20.25" customHeight="1">
      <c r="A14" s="3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38"/>
    </row>
    <row r="15" spans="1:13" ht="20.25" customHeight="1">
      <c r="A15" s="3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38"/>
    </row>
    <row r="16" spans="1:13" ht="20.25" customHeight="1">
      <c r="A16" s="37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38"/>
    </row>
    <row r="17" spans="1:13" ht="20.25" customHeight="1">
      <c r="A17" s="37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38"/>
    </row>
    <row r="18" spans="1:13" ht="20.25" customHeight="1">
      <c r="A18" s="37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38"/>
    </row>
    <row r="19" spans="1:13" ht="20.25" customHeight="1">
      <c r="A19" s="37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38"/>
    </row>
    <row r="20" spans="1:13" ht="20.25" customHeight="1">
      <c r="A20" s="37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38"/>
    </row>
    <row r="21" spans="1:13" ht="20.25" customHeight="1">
      <c r="A21" s="37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38"/>
    </row>
    <row r="22" spans="1:13" ht="20.25" customHeight="1">
      <c r="A22" s="37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38"/>
    </row>
    <row r="23" spans="1:13" ht="20.25" customHeight="1">
      <c r="A23" s="37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38"/>
    </row>
    <row r="24" spans="1:13" ht="20.25" customHeight="1">
      <c r="A24" s="37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38"/>
    </row>
    <row r="25" spans="1:13" ht="20.25" customHeight="1">
      <c r="A25" s="37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38"/>
    </row>
    <row r="26" spans="1:13" ht="20.25" customHeight="1">
      <c r="A26" s="37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38"/>
    </row>
    <row r="27" spans="1:13" ht="20.25" customHeight="1">
      <c r="A27" s="37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38"/>
    </row>
    <row r="28" spans="1:13" ht="20.25" customHeight="1">
      <c r="A28" s="37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38"/>
    </row>
    <row r="29" spans="1:13" ht="20.25" customHeight="1">
      <c r="A29" s="3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38"/>
    </row>
    <row r="30" spans="1:13" ht="20.25" customHeight="1">
      <c r="A30" s="52"/>
      <c r="C30" s="4"/>
      <c r="D30" s="4"/>
      <c r="E30" s="4"/>
      <c r="F30" s="4"/>
      <c r="G30" s="4"/>
      <c r="H30" s="4"/>
      <c r="I30" s="4"/>
      <c r="J30" s="4"/>
      <c r="K30" s="4"/>
      <c r="L30" s="4"/>
      <c r="M30" s="38"/>
    </row>
    <row r="31" spans="1:13" ht="20.25" customHeight="1">
      <c r="A31" s="52"/>
      <c r="C31" s="4"/>
      <c r="D31" s="4"/>
      <c r="E31" s="4"/>
      <c r="F31" s="4"/>
      <c r="G31" s="4"/>
      <c r="H31" s="4"/>
      <c r="I31" s="4"/>
      <c r="J31" s="4"/>
      <c r="K31" s="4"/>
      <c r="L31" s="4"/>
      <c r="M31" s="38"/>
    </row>
    <row r="32" spans="1:13" ht="20.25" customHeight="1">
      <c r="A32" s="52"/>
      <c r="C32" s="4"/>
      <c r="D32" s="4"/>
      <c r="E32" s="4"/>
      <c r="F32" s="4"/>
      <c r="G32" s="4"/>
      <c r="H32" s="4"/>
      <c r="I32" s="4"/>
      <c r="J32" s="4"/>
      <c r="K32" s="4"/>
      <c r="L32" s="4"/>
      <c r="M32" s="38"/>
    </row>
    <row r="33" spans="1:13" ht="20.25" customHeight="1">
      <c r="A33" s="52"/>
      <c r="C33" s="4"/>
      <c r="D33" s="4"/>
      <c r="E33" s="4"/>
      <c r="F33" s="4"/>
      <c r="G33" s="4"/>
      <c r="H33" s="4"/>
      <c r="I33" s="4"/>
      <c r="J33" s="4"/>
      <c r="K33" s="4"/>
      <c r="L33" s="4"/>
      <c r="M33" s="38"/>
    </row>
    <row r="34" spans="1:13" ht="20.25" customHeight="1">
      <c r="A34" s="52"/>
      <c r="C34" s="4"/>
      <c r="D34" s="4"/>
      <c r="E34" s="4"/>
      <c r="F34" s="4"/>
      <c r="G34" s="4"/>
      <c r="H34" s="4"/>
      <c r="I34" s="4"/>
      <c r="J34" s="4"/>
      <c r="K34" s="4"/>
      <c r="L34" s="4"/>
      <c r="M34" s="38"/>
    </row>
    <row r="35" spans="1:13" ht="20.25" customHeight="1">
      <c r="A35" s="52"/>
      <c r="C35" s="4"/>
      <c r="D35" s="4"/>
      <c r="E35" s="4"/>
      <c r="F35" s="4"/>
      <c r="G35" s="4"/>
      <c r="H35" s="4"/>
      <c r="I35" s="4"/>
      <c r="J35" s="4"/>
      <c r="K35" s="4"/>
      <c r="L35" s="4"/>
      <c r="M35" s="38"/>
    </row>
    <row r="36" spans="1:13" ht="20.25" customHeight="1">
      <c r="A36" s="52"/>
      <c r="C36" s="4"/>
      <c r="D36" s="4"/>
      <c r="E36" s="4"/>
      <c r="F36" s="4"/>
      <c r="G36" s="4"/>
      <c r="H36" s="4"/>
      <c r="I36" s="4"/>
      <c r="J36" s="4"/>
      <c r="K36" s="4"/>
      <c r="L36" s="4"/>
      <c r="M36" s="38"/>
    </row>
    <row r="37" spans="1:13" ht="20.25" customHeight="1">
      <c r="A37" s="52"/>
      <c r="C37" s="4"/>
      <c r="D37" s="4"/>
      <c r="E37" s="4"/>
      <c r="F37" s="4"/>
      <c r="G37" s="4"/>
      <c r="H37" s="4"/>
      <c r="I37" s="4"/>
      <c r="J37" s="4"/>
      <c r="K37" s="4"/>
      <c r="L37" s="4"/>
      <c r="M37" s="38"/>
    </row>
    <row r="38" spans="1:13" ht="20.25" customHeight="1" thickBot="1">
      <c r="A38" s="71" t="s">
        <v>14</v>
      </c>
      <c r="B38" s="72"/>
      <c r="C38" s="4"/>
      <c r="D38" s="4"/>
      <c r="E38" s="4"/>
      <c r="F38" s="4"/>
      <c r="G38" s="4"/>
      <c r="H38" s="4"/>
      <c r="I38" s="4"/>
      <c r="J38" s="4"/>
      <c r="K38" s="4"/>
      <c r="L38" s="4"/>
      <c r="M38" s="38"/>
    </row>
    <row r="39" spans="1:13" ht="20.25" customHeight="1">
      <c r="A39" s="96"/>
      <c r="B39" s="97"/>
      <c r="C39" s="4"/>
      <c r="D39" s="4"/>
      <c r="E39" s="4"/>
      <c r="F39" s="4"/>
      <c r="G39" s="4"/>
      <c r="H39" s="4"/>
      <c r="I39" s="4"/>
      <c r="J39" s="4"/>
      <c r="K39" s="4"/>
      <c r="L39" s="4"/>
      <c r="M39" s="38"/>
    </row>
    <row r="40" spans="1:13" ht="20.25" customHeight="1">
      <c r="A40" s="98"/>
      <c r="B40" s="99"/>
      <c r="C40" s="4"/>
      <c r="D40" s="4"/>
      <c r="E40" s="4"/>
      <c r="F40" s="4"/>
      <c r="G40" s="4"/>
      <c r="H40" s="4"/>
      <c r="I40" s="4"/>
      <c r="J40" s="4"/>
      <c r="K40" s="4"/>
      <c r="L40" s="4"/>
      <c r="M40" s="38"/>
    </row>
    <row r="41" spans="1:13" ht="20.25" customHeight="1">
      <c r="A41" s="98"/>
      <c r="B41" s="99"/>
      <c r="C41" s="4"/>
      <c r="D41" s="4"/>
      <c r="E41" s="4"/>
      <c r="F41" s="4"/>
      <c r="G41" s="4"/>
      <c r="H41" s="4"/>
      <c r="I41" s="4"/>
      <c r="J41" s="4"/>
      <c r="K41" s="4"/>
      <c r="L41" s="4"/>
      <c r="M41" s="38"/>
    </row>
    <row r="42" spans="1:13" ht="20.25" customHeight="1">
      <c r="A42" s="98"/>
      <c r="B42" s="99"/>
      <c r="C42" s="4"/>
      <c r="D42" s="4"/>
      <c r="E42" s="4"/>
      <c r="F42" s="4"/>
      <c r="G42" s="4"/>
      <c r="H42" s="4"/>
      <c r="I42" s="4"/>
      <c r="J42" s="4"/>
      <c r="K42" s="4"/>
      <c r="L42" s="4"/>
      <c r="M42" s="38"/>
    </row>
    <row r="43" spans="1:13" ht="20.25" customHeight="1">
      <c r="A43" s="98"/>
      <c r="B43" s="99"/>
      <c r="C43" s="4"/>
      <c r="D43" s="4"/>
      <c r="E43" s="4"/>
      <c r="F43" s="4"/>
      <c r="G43" s="4"/>
      <c r="H43" s="4"/>
      <c r="I43" s="4"/>
      <c r="J43" s="4"/>
      <c r="K43" s="4"/>
      <c r="L43" s="4"/>
      <c r="M43" s="38"/>
    </row>
    <row r="44" spans="1:13" ht="20.25" customHeight="1">
      <c r="A44" s="98"/>
      <c r="B44" s="99"/>
      <c r="C44" s="4"/>
      <c r="D44" s="4"/>
      <c r="E44" s="4"/>
      <c r="F44" s="4"/>
      <c r="G44" s="4"/>
      <c r="H44" s="4"/>
      <c r="I44" s="4"/>
      <c r="J44" s="4"/>
      <c r="K44" s="4"/>
      <c r="L44" s="4"/>
      <c r="M44" s="38"/>
    </row>
    <row r="45" spans="1:13" ht="20.25" customHeight="1">
      <c r="A45" s="98"/>
      <c r="B45" s="99"/>
      <c r="C45" s="4"/>
      <c r="D45" s="4"/>
      <c r="E45" s="4"/>
      <c r="F45" s="4"/>
      <c r="G45" s="4"/>
      <c r="H45" s="4"/>
      <c r="I45" s="4"/>
      <c r="J45" s="4"/>
      <c r="K45" s="4"/>
      <c r="L45" s="4"/>
      <c r="M45" s="38"/>
    </row>
    <row r="46" spans="1:13" ht="20.25" customHeight="1">
      <c r="A46" s="98"/>
      <c r="B46" s="99"/>
      <c r="C46" s="4"/>
      <c r="D46" s="4"/>
      <c r="E46" s="4"/>
      <c r="F46" s="4"/>
      <c r="G46" s="4"/>
      <c r="H46" s="4"/>
      <c r="I46" s="4"/>
      <c r="J46" s="4"/>
      <c r="K46" s="4"/>
      <c r="L46" s="4"/>
      <c r="M46" s="38"/>
    </row>
    <row r="47" spans="1:13" ht="20.25" customHeight="1">
      <c r="A47" s="98"/>
      <c r="B47" s="99"/>
      <c r="C47" s="4"/>
      <c r="D47" s="4"/>
      <c r="E47" s="4"/>
      <c r="F47" s="4"/>
      <c r="G47" s="4"/>
      <c r="H47" s="4"/>
      <c r="I47" s="4"/>
      <c r="J47" s="4"/>
      <c r="K47" s="4"/>
      <c r="L47" s="4"/>
      <c r="M47" s="38"/>
    </row>
    <row r="48" spans="1:13" ht="20.25" customHeight="1">
      <c r="A48" s="98"/>
      <c r="B48" s="99"/>
      <c r="C48" s="4"/>
      <c r="D48" s="4"/>
      <c r="E48" s="4"/>
      <c r="F48" s="4"/>
      <c r="G48" s="4"/>
      <c r="H48" s="4"/>
      <c r="I48" s="4"/>
      <c r="J48" s="4"/>
      <c r="K48" s="4"/>
      <c r="L48" s="4"/>
      <c r="M48" s="38"/>
    </row>
    <row r="49" spans="1:13" ht="20.25" customHeight="1">
      <c r="A49" s="98"/>
      <c r="B49" s="99"/>
      <c r="C49" s="4"/>
      <c r="D49" s="4"/>
      <c r="E49" s="4"/>
      <c r="F49" s="4"/>
      <c r="G49" s="4"/>
      <c r="H49" s="4"/>
      <c r="I49" s="4"/>
      <c r="J49" s="4"/>
      <c r="K49" s="4"/>
      <c r="L49" s="4"/>
      <c r="M49" s="38"/>
    </row>
    <row r="50" spans="1:13" ht="20.25" customHeight="1">
      <c r="A50" s="98"/>
      <c r="B50" s="99"/>
      <c r="C50" s="4"/>
      <c r="D50" s="4"/>
      <c r="E50" s="4"/>
      <c r="F50" s="4"/>
      <c r="G50" s="4"/>
      <c r="H50" s="4"/>
      <c r="I50" s="4"/>
      <c r="J50" s="4"/>
      <c r="K50" s="4"/>
      <c r="L50" s="4"/>
      <c r="M50" s="38"/>
    </row>
    <row r="51" spans="1:13" ht="20.25" customHeight="1" thickBot="1">
      <c r="A51" s="119"/>
      <c r="B51" s="12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1"/>
    </row>
  </sheetData>
  <mergeCells count="41">
    <mergeCell ref="A1:M1"/>
    <mergeCell ref="A2:C7"/>
    <mergeCell ref="D2:E2"/>
    <mergeCell ref="F2:H2"/>
    <mergeCell ref="I2:J2"/>
    <mergeCell ref="D3:E3"/>
    <mergeCell ref="F3:H3"/>
    <mergeCell ref="I3:J3"/>
    <mergeCell ref="D4:E4"/>
    <mergeCell ref="D7:E7"/>
    <mergeCell ref="F7:H7"/>
    <mergeCell ref="I7:J7"/>
    <mergeCell ref="D5:E5"/>
    <mergeCell ref="F5:H5"/>
    <mergeCell ref="I5:J5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39:B39"/>
    <mergeCell ref="A40:B40"/>
    <mergeCell ref="A41:B41"/>
    <mergeCell ref="K2:M2"/>
    <mergeCell ref="K3:M3"/>
    <mergeCell ref="K4:M4"/>
    <mergeCell ref="K5:M5"/>
    <mergeCell ref="K6:M6"/>
    <mergeCell ref="K7:M7"/>
    <mergeCell ref="F4:H4"/>
    <mergeCell ref="I4:J4"/>
    <mergeCell ref="A8:M8"/>
    <mergeCell ref="A9:M9"/>
    <mergeCell ref="D6:E6"/>
    <mergeCell ref="F6:H6"/>
    <mergeCell ref="I6:J6"/>
  </mergeCells>
  <printOptions horizontalCentered="1"/>
  <pageMargins left="0.25" right="0.25" top="0.75" bottom="0.75" header="0.3" footer="0.3"/>
  <pageSetup orientation="landscape" verticalDpi="300" r:id="rId1"/>
  <headerFooter>
    <oddFooter>&amp;L&amp;F&amp;C&amp;A&amp;R&amp;D&amp;T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D5A02-D88A-45F6-ABE2-62738E42ECBD}">
  <sheetPr>
    <tabColor theme="4" tint="0.59999389629810485"/>
    <pageSetUpPr fitToPage="1"/>
  </sheetPr>
  <dimension ref="A1:R41"/>
  <sheetViews>
    <sheetView topLeftCell="A3" zoomScale="65" zoomScaleNormal="65" zoomScalePageLayoutView="90" workbookViewId="0">
      <selection activeCell="H14" sqref="H14"/>
    </sheetView>
  </sheetViews>
  <sheetFormatPr defaultColWidth="11.1640625" defaultRowHeight="15.5"/>
  <cols>
    <col min="1" max="1" width="14.1640625" customWidth="1"/>
    <col min="2" max="2" width="48" customWidth="1"/>
    <col min="3" max="13" width="17.58203125" customWidth="1"/>
    <col min="14" max="14" width="1" customWidth="1"/>
  </cols>
  <sheetData>
    <row r="1" spans="1:13" ht="16" thickBot="1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s="2" customFormat="1" ht="18.5">
      <c r="A2" s="50"/>
      <c r="B2" s="50"/>
      <c r="C2" s="50"/>
      <c r="D2" s="162" t="str">
        <f>'M-COVER PAGE'!D2</f>
        <v>Factory</v>
      </c>
      <c r="E2" s="163"/>
      <c r="F2" s="100">
        <f>'M-COVER PAGE'!F5</f>
        <v>0</v>
      </c>
      <c r="G2" s="101"/>
      <c r="H2" s="164"/>
      <c r="I2" s="165" t="str">
        <f>'M-COVER PAGE'!I2</f>
        <v>Sample size</v>
      </c>
      <c r="J2" s="163"/>
      <c r="K2" s="100" t="str">
        <f>'M-COVER PAGE'!K2</f>
        <v>M</v>
      </c>
      <c r="L2" s="101"/>
      <c r="M2" s="102"/>
    </row>
    <row r="3" spans="1:13" s="2" customFormat="1" ht="18.5">
      <c r="A3" s="50"/>
      <c r="B3" s="50"/>
      <c r="C3" s="50"/>
      <c r="D3" s="138" t="str">
        <f>'M-COVER PAGE'!D3</f>
        <v xml:space="preserve">Style </v>
      </c>
      <c r="E3" s="139"/>
      <c r="F3" s="159" t="str">
        <f>'M-COVER PAGE'!F3</f>
        <v>MSCHF</v>
      </c>
      <c r="G3" s="160"/>
      <c r="H3" s="161"/>
      <c r="I3" s="143" t="str">
        <f>'M-COVER PAGE'!I3</f>
        <v xml:space="preserve">Size range </v>
      </c>
      <c r="J3" s="139"/>
      <c r="K3" s="103" t="str">
        <f>'M-COVER PAGE'!K3</f>
        <v>XS - XL</v>
      </c>
      <c r="L3" s="104"/>
      <c r="M3" s="105"/>
    </row>
    <row r="4" spans="1:13" s="2" customFormat="1" ht="18.5">
      <c r="A4" s="50"/>
      <c r="B4" s="50"/>
      <c r="C4" s="50"/>
      <c r="D4" s="138" t="str">
        <f>'M-COVER PAGE'!D4</f>
        <v>Description</v>
      </c>
      <c r="E4" s="139"/>
      <c r="F4" s="103" t="str">
        <f>'M-COVER PAGE'!F4</f>
        <v>RELAXED TEE</v>
      </c>
      <c r="G4" s="104"/>
      <c r="H4" s="156"/>
      <c r="I4" s="143">
        <f>'M-COVER PAGE'!I4</f>
        <v>0</v>
      </c>
      <c r="J4" s="139"/>
      <c r="K4" s="103">
        <f>'M-COVER PAGE'!K4</f>
        <v>0</v>
      </c>
      <c r="L4" s="104"/>
      <c r="M4" s="105"/>
    </row>
    <row r="5" spans="1:13" s="2" customFormat="1" ht="18.5">
      <c r="A5" s="50"/>
      <c r="B5" s="50"/>
      <c r="C5" s="50"/>
      <c r="D5" s="157" t="str">
        <f>'M-COVER PAGE'!D5</f>
        <v>CONCEPT</v>
      </c>
      <c r="E5" s="158"/>
      <c r="F5" s="103">
        <f>'M-COVER PAGE'!F5</f>
        <v>0</v>
      </c>
      <c r="G5" s="104"/>
      <c r="H5" s="156"/>
      <c r="I5" s="143" t="str">
        <f>'M-COVER PAGE'!I5</f>
        <v>Sample due date</v>
      </c>
      <c r="J5" s="139"/>
      <c r="K5" s="103">
        <f>'M-COVER PAGE'!K5</f>
        <v>0</v>
      </c>
      <c r="L5" s="104"/>
      <c r="M5" s="105"/>
    </row>
    <row r="6" spans="1:13" s="2" customFormat="1" ht="18.5">
      <c r="A6" s="50"/>
      <c r="B6" s="50"/>
      <c r="C6" s="50"/>
      <c r="D6" s="138" t="str">
        <f>'M-COVER PAGE'!D6</f>
        <v>Date created</v>
      </c>
      <c r="E6" s="139"/>
      <c r="F6" s="140">
        <f>'M-COVER PAGE'!F6</f>
        <v>45428</v>
      </c>
      <c r="G6" s="141"/>
      <c r="H6" s="142"/>
      <c r="I6" s="143" t="str">
        <f>'M-COVER PAGE'!I6</f>
        <v>Reference style</v>
      </c>
      <c r="J6" s="139"/>
      <c r="K6" s="144">
        <f>'M-COVER PAGE'!K6</f>
        <v>0</v>
      </c>
      <c r="L6" s="145"/>
      <c r="M6" s="146"/>
    </row>
    <row r="7" spans="1:13" s="2" customFormat="1" ht="19" thickBot="1">
      <c r="A7" s="50"/>
      <c r="B7" s="50"/>
      <c r="C7" s="50"/>
      <c r="D7" s="147" t="str">
        <f>'M-COVER PAGE'!D7</f>
        <v>Date revised</v>
      </c>
      <c r="E7" s="148"/>
      <c r="F7" s="149">
        <f>'M-COVER PAGE'!F7</f>
        <v>0</v>
      </c>
      <c r="G7" s="150"/>
      <c r="H7" s="151"/>
      <c r="I7" s="152" t="str">
        <f>'M-COVER PAGE'!I7</f>
        <v>STATUS</v>
      </c>
      <c r="J7" s="148"/>
      <c r="K7" s="153" t="str">
        <f>'M-COVER PAGE'!K7</f>
        <v>SUBMIT PROTO</v>
      </c>
      <c r="L7" s="154"/>
      <c r="M7" s="155"/>
    </row>
    <row r="8" spans="1:13" ht="9" customHeight="1">
      <c r="A8" s="114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</row>
    <row r="9" spans="1:13" ht="24" thickBot="1">
      <c r="A9" s="131" t="s">
        <v>4</v>
      </c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</row>
    <row r="10" spans="1:13" s="3" customFormat="1" ht="18.5">
      <c r="A10" s="53" t="s">
        <v>5</v>
      </c>
      <c r="B10" s="54" t="s">
        <v>6</v>
      </c>
      <c r="C10" s="54" t="s">
        <v>8</v>
      </c>
      <c r="D10" s="55" t="s">
        <v>91</v>
      </c>
      <c r="E10" s="55" t="s">
        <v>7</v>
      </c>
      <c r="F10" s="55" t="s">
        <v>15</v>
      </c>
      <c r="G10" s="55" t="s">
        <v>16</v>
      </c>
      <c r="H10" s="55" t="s">
        <v>17</v>
      </c>
      <c r="I10" s="55" t="s">
        <v>18</v>
      </c>
      <c r="J10" s="55" t="s">
        <v>19</v>
      </c>
      <c r="K10" s="55" t="s">
        <v>94</v>
      </c>
      <c r="L10" s="55"/>
      <c r="M10" s="56"/>
    </row>
    <row r="11" spans="1:13" ht="61.25" customHeight="1">
      <c r="A11" s="57" t="s">
        <v>9</v>
      </c>
      <c r="B11" s="58" t="s">
        <v>131</v>
      </c>
      <c r="C11" s="58" t="s">
        <v>96</v>
      </c>
      <c r="D11" s="58"/>
      <c r="E11" s="65" t="s">
        <v>97</v>
      </c>
      <c r="F11" s="84"/>
      <c r="G11" s="58"/>
      <c r="H11" s="58"/>
      <c r="I11" s="58"/>
      <c r="J11" s="59"/>
      <c r="K11" s="135"/>
      <c r="L11" s="136"/>
      <c r="M11" s="137"/>
    </row>
    <row r="12" spans="1:13" ht="40.5" customHeight="1">
      <c r="A12" s="57"/>
      <c r="B12" s="58"/>
      <c r="C12" s="58"/>
      <c r="D12" s="58"/>
      <c r="E12" s="58"/>
      <c r="F12" s="58"/>
      <c r="G12" s="58"/>
      <c r="H12" s="58"/>
      <c r="I12" s="58"/>
      <c r="J12" s="59"/>
      <c r="K12" s="135"/>
      <c r="L12" s="136"/>
      <c r="M12" s="137"/>
    </row>
    <row r="13" spans="1:13" ht="40.5" customHeight="1">
      <c r="A13" s="57"/>
      <c r="B13" s="58"/>
      <c r="C13" s="58"/>
      <c r="D13" s="58"/>
      <c r="E13" s="58"/>
      <c r="F13" s="58"/>
      <c r="G13" s="58"/>
      <c r="H13" s="58"/>
      <c r="I13" s="58"/>
      <c r="J13" s="59"/>
      <c r="K13" s="135"/>
      <c r="L13" s="136"/>
      <c r="M13" s="137"/>
    </row>
    <row r="14" spans="1:13" ht="40.5" customHeight="1">
      <c r="A14" s="57"/>
      <c r="B14" s="58"/>
      <c r="C14" s="58"/>
      <c r="D14" s="58"/>
      <c r="E14" s="58"/>
      <c r="F14" s="58"/>
      <c r="G14" s="58"/>
      <c r="H14" s="58"/>
      <c r="I14" s="58"/>
      <c r="J14" s="59"/>
      <c r="K14" s="135"/>
      <c r="L14" s="136"/>
      <c r="M14" s="137"/>
    </row>
    <row r="15" spans="1:13" ht="18.5">
      <c r="A15" s="60" t="s">
        <v>10</v>
      </c>
      <c r="B15" s="61" t="s">
        <v>93</v>
      </c>
      <c r="C15" s="62"/>
      <c r="D15" s="62"/>
      <c r="E15" s="62"/>
      <c r="F15" s="63"/>
      <c r="G15" s="63"/>
      <c r="H15" s="62"/>
      <c r="I15" s="62"/>
      <c r="J15" s="62"/>
      <c r="K15" s="89"/>
      <c r="L15" s="89"/>
      <c r="M15" s="90"/>
    </row>
    <row r="16" spans="1:13" ht="40.5" customHeight="1">
      <c r="A16" s="57" t="s">
        <v>115</v>
      </c>
      <c r="B16" s="58" t="s">
        <v>122</v>
      </c>
      <c r="C16" s="58"/>
      <c r="D16" s="58"/>
      <c r="E16" s="65" t="s">
        <v>97</v>
      </c>
      <c r="F16" s="65" t="s">
        <v>117</v>
      </c>
      <c r="G16" s="65"/>
      <c r="H16" s="65"/>
      <c r="I16" s="65"/>
      <c r="J16" s="59"/>
      <c r="K16" s="135"/>
      <c r="L16" s="136"/>
      <c r="M16" s="137"/>
    </row>
    <row r="17" spans="1:18" ht="40.5" customHeight="1">
      <c r="A17" s="57"/>
      <c r="B17" s="58"/>
      <c r="C17" s="58"/>
      <c r="D17" s="58"/>
      <c r="E17" s="58"/>
      <c r="F17" s="65"/>
      <c r="G17" s="65"/>
      <c r="H17" s="65"/>
      <c r="I17" s="65"/>
      <c r="J17" s="59"/>
      <c r="K17" s="128"/>
      <c r="L17" s="129"/>
      <c r="M17" s="130"/>
    </row>
    <row r="18" spans="1:18" ht="40.5" customHeight="1">
      <c r="A18" s="57"/>
      <c r="B18" s="58"/>
      <c r="C18" s="58"/>
      <c r="D18" s="58"/>
      <c r="E18" s="58"/>
      <c r="F18" s="65"/>
      <c r="G18" s="65"/>
      <c r="H18" s="65"/>
      <c r="I18" s="65"/>
      <c r="J18" s="59"/>
      <c r="K18" s="128"/>
      <c r="L18" s="129"/>
      <c r="M18" s="130"/>
    </row>
    <row r="19" spans="1:18" ht="40.5" customHeight="1">
      <c r="A19" s="57"/>
      <c r="B19" s="58"/>
      <c r="C19" s="58"/>
      <c r="D19" s="58"/>
      <c r="E19" s="58"/>
      <c r="F19" s="65"/>
      <c r="G19" s="65"/>
      <c r="H19" s="65"/>
      <c r="I19" s="65"/>
      <c r="J19" s="59"/>
      <c r="K19" s="128"/>
      <c r="L19" s="129"/>
      <c r="M19" s="130"/>
    </row>
    <row r="20" spans="1:18" ht="40.5" customHeight="1">
      <c r="A20" s="57"/>
      <c r="B20" s="58"/>
      <c r="C20" s="58"/>
      <c r="D20" s="58"/>
      <c r="E20" s="58"/>
      <c r="F20" s="65"/>
      <c r="G20" s="65"/>
      <c r="H20" s="65"/>
      <c r="I20" s="65"/>
      <c r="J20" s="59"/>
      <c r="K20" s="128"/>
      <c r="L20" s="129"/>
      <c r="M20" s="130"/>
      <c r="P20" s="3"/>
      <c r="Q20" s="3"/>
      <c r="R20" s="3"/>
    </row>
    <row r="21" spans="1:18" ht="18.5">
      <c r="A21" s="60" t="s">
        <v>92</v>
      </c>
      <c r="B21" s="61" t="s">
        <v>11</v>
      </c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4"/>
    </row>
    <row r="22" spans="1:18" ht="40.5" customHeight="1">
      <c r="A22" s="57" t="s">
        <v>95</v>
      </c>
      <c r="B22" s="65" t="s">
        <v>116</v>
      </c>
      <c r="C22" s="65" t="s">
        <v>96</v>
      </c>
      <c r="D22" s="65"/>
      <c r="E22" s="65" t="s">
        <v>97</v>
      </c>
      <c r="F22" s="65" t="s">
        <v>117</v>
      </c>
      <c r="G22" s="65"/>
      <c r="H22" s="65"/>
      <c r="I22" s="65"/>
      <c r="J22" s="59"/>
      <c r="K22" s="128"/>
      <c r="L22" s="129"/>
      <c r="M22" s="130"/>
    </row>
    <row r="23" spans="1:18" ht="40.5" customHeight="1">
      <c r="A23" s="57"/>
      <c r="B23" s="58"/>
      <c r="C23" s="58"/>
      <c r="D23" s="58"/>
      <c r="E23" s="58"/>
      <c r="F23" s="58"/>
      <c r="G23" s="58"/>
      <c r="H23" s="58"/>
      <c r="I23" s="58"/>
      <c r="J23" s="59"/>
      <c r="K23" s="128"/>
      <c r="L23" s="129"/>
      <c r="M23" s="130"/>
    </row>
    <row r="24" spans="1:18" ht="15.65" customHeight="1">
      <c r="A24" s="60" t="s">
        <v>12</v>
      </c>
      <c r="B24" s="61" t="s">
        <v>11</v>
      </c>
      <c r="C24" s="62"/>
      <c r="D24" s="62"/>
      <c r="E24" s="62"/>
      <c r="F24" s="62"/>
      <c r="G24" s="62"/>
      <c r="H24" s="62"/>
      <c r="I24" s="62"/>
      <c r="J24" s="66"/>
      <c r="K24" s="66"/>
      <c r="L24" s="66"/>
      <c r="M24" s="67"/>
    </row>
    <row r="25" spans="1:18" ht="40.5" customHeight="1">
      <c r="A25" s="57" t="s">
        <v>13</v>
      </c>
      <c r="B25" s="84" t="s">
        <v>119</v>
      </c>
      <c r="C25" s="58"/>
      <c r="D25" s="58"/>
      <c r="E25" s="58"/>
      <c r="F25" s="58"/>
      <c r="G25" s="58"/>
      <c r="H25" s="58"/>
      <c r="I25" s="58"/>
      <c r="J25" s="59"/>
      <c r="K25" s="128"/>
      <c r="L25" s="129"/>
      <c r="M25" s="130"/>
    </row>
    <row r="26" spans="1:18" ht="40.5" customHeight="1">
      <c r="A26" s="57" t="s">
        <v>98</v>
      </c>
      <c r="B26" s="84" t="s">
        <v>119</v>
      </c>
      <c r="C26" s="58"/>
      <c r="D26" s="58"/>
      <c r="E26" s="58"/>
      <c r="F26" s="58"/>
      <c r="G26" s="58"/>
      <c r="H26" s="58"/>
      <c r="I26" s="58"/>
      <c r="J26" s="59"/>
      <c r="K26" s="128"/>
      <c r="L26" s="129"/>
      <c r="M26" s="130"/>
    </row>
    <row r="27" spans="1:18" ht="40.5" customHeight="1">
      <c r="A27" s="57" t="s">
        <v>99</v>
      </c>
      <c r="B27" s="84" t="s">
        <v>119</v>
      </c>
      <c r="C27" s="58"/>
      <c r="D27" s="58"/>
      <c r="E27" s="58"/>
      <c r="F27" s="58"/>
      <c r="G27" s="58"/>
      <c r="H27" s="58"/>
      <c r="I27" s="58"/>
      <c r="J27" s="59"/>
      <c r="K27" s="128"/>
      <c r="L27" s="129"/>
      <c r="M27" s="130"/>
    </row>
    <row r="28" spans="1:18" ht="40.5" customHeight="1">
      <c r="A28" s="57"/>
      <c r="B28" s="58"/>
      <c r="C28" s="58"/>
      <c r="D28" s="58"/>
      <c r="E28" s="58"/>
      <c r="F28" s="58"/>
      <c r="G28" s="58"/>
      <c r="H28" s="58"/>
      <c r="I28" s="58"/>
      <c r="J28" s="59"/>
      <c r="K28" s="128"/>
      <c r="L28" s="129"/>
      <c r="M28" s="130"/>
    </row>
    <row r="29" spans="1:18" ht="15.65" customHeight="1">
      <c r="A29" s="60" t="s">
        <v>100</v>
      </c>
      <c r="B29" s="61"/>
      <c r="C29" s="62"/>
      <c r="D29" s="62"/>
      <c r="E29" s="62"/>
      <c r="F29" s="62"/>
      <c r="G29" s="62"/>
      <c r="H29" s="62"/>
      <c r="I29" s="62"/>
      <c r="J29" s="66"/>
      <c r="K29" s="66"/>
      <c r="L29" s="66"/>
      <c r="M29" s="67"/>
    </row>
    <row r="30" spans="1:18" ht="40.5" customHeight="1">
      <c r="A30" s="57" t="s">
        <v>118</v>
      </c>
      <c r="B30" s="84"/>
      <c r="C30" s="58"/>
      <c r="D30" s="58"/>
      <c r="E30" s="58"/>
      <c r="F30" s="84"/>
      <c r="G30" s="58"/>
      <c r="H30" s="58"/>
      <c r="I30" s="58"/>
      <c r="J30" s="59"/>
      <c r="K30" s="128"/>
      <c r="L30" s="129"/>
      <c r="M30" s="130"/>
    </row>
    <row r="31" spans="1:18" ht="40.5" customHeight="1" thickBot="1">
      <c r="A31" s="68"/>
      <c r="B31" s="69"/>
      <c r="C31" s="69"/>
      <c r="D31" s="69"/>
      <c r="E31" s="69"/>
      <c r="F31" s="69"/>
      <c r="G31" s="69"/>
      <c r="H31" s="69"/>
      <c r="I31" s="69"/>
      <c r="J31" s="70"/>
      <c r="K31" s="132"/>
      <c r="L31" s="133"/>
      <c r="M31" s="134"/>
    </row>
    <row r="32" spans="1:18" ht="24.65" customHeight="1"/>
    <row r="33" spans="1:13" ht="15.65" customHeight="1"/>
    <row r="41" spans="1:13" s="8" customFormat="1" ht="16.25" customHeight="1">
      <c r="A41"/>
      <c r="B41"/>
      <c r="C41"/>
      <c r="D41"/>
      <c r="E41"/>
      <c r="F41"/>
      <c r="G41"/>
      <c r="H41"/>
      <c r="I41"/>
      <c r="J41"/>
      <c r="K41"/>
      <c r="L41"/>
      <c r="M41"/>
    </row>
  </sheetData>
  <mergeCells count="44">
    <mergeCell ref="D3:E3"/>
    <mergeCell ref="F3:H3"/>
    <mergeCell ref="I3:J3"/>
    <mergeCell ref="K3:M3"/>
    <mergeCell ref="A1:M1"/>
    <mergeCell ref="D2:E2"/>
    <mergeCell ref="F2:H2"/>
    <mergeCell ref="I2:J2"/>
    <mergeCell ref="K2:M2"/>
    <mergeCell ref="D4:E4"/>
    <mergeCell ref="F4:H4"/>
    <mergeCell ref="I4:J4"/>
    <mergeCell ref="K4:M4"/>
    <mergeCell ref="D5:E5"/>
    <mergeCell ref="F5:H5"/>
    <mergeCell ref="I5:J5"/>
    <mergeCell ref="K5:M5"/>
    <mergeCell ref="K19:M19"/>
    <mergeCell ref="K20:M20"/>
    <mergeCell ref="A8:M8"/>
    <mergeCell ref="D6:E6"/>
    <mergeCell ref="F6:H6"/>
    <mergeCell ref="I6:J6"/>
    <mergeCell ref="K6:M6"/>
    <mergeCell ref="D7:E7"/>
    <mergeCell ref="F7:H7"/>
    <mergeCell ref="I7:J7"/>
    <mergeCell ref="K7:M7"/>
    <mergeCell ref="K22:M22"/>
    <mergeCell ref="K28:M28"/>
    <mergeCell ref="A9:M9"/>
    <mergeCell ref="K27:M27"/>
    <mergeCell ref="K31:M31"/>
    <mergeCell ref="K25:M25"/>
    <mergeCell ref="K26:M26"/>
    <mergeCell ref="K23:M23"/>
    <mergeCell ref="K30:M30"/>
    <mergeCell ref="K11:M11"/>
    <mergeCell ref="K12:M12"/>
    <mergeCell ref="K13:M13"/>
    <mergeCell ref="K14:M14"/>
    <mergeCell ref="K16:M16"/>
    <mergeCell ref="K17:M17"/>
    <mergeCell ref="K18:M18"/>
  </mergeCells>
  <printOptions horizontalCentered="1"/>
  <pageMargins left="0.25" right="0.25" top="0.75" bottom="0.75" header="0.3" footer="0.3"/>
  <pageSetup scale="48" fitToHeight="2" orientation="landscape" r:id="rId1"/>
  <headerFooter>
    <oddFooter>&amp;L&amp;F&amp;C&amp;A&amp;R&amp;D&amp;T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  <pageSetUpPr fitToPage="1"/>
  </sheetPr>
  <dimension ref="A1:M69"/>
  <sheetViews>
    <sheetView topLeftCell="A6" zoomScale="51" zoomScaleNormal="65" zoomScalePageLayoutView="90" workbookViewId="0">
      <selection activeCell="F69" sqref="F69"/>
    </sheetView>
  </sheetViews>
  <sheetFormatPr defaultColWidth="11.1640625" defaultRowHeight="15.5"/>
  <cols>
    <col min="1" max="3" width="26.4140625" customWidth="1"/>
    <col min="4" max="13" width="17.58203125" customWidth="1"/>
  </cols>
  <sheetData>
    <row r="1" spans="1:13" ht="16" thickBot="1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s="2" customFormat="1" ht="18.5">
      <c r="A2" s="50"/>
      <c r="B2" s="50"/>
      <c r="C2" s="73"/>
      <c r="D2" s="162" t="str">
        <f>'M-COVER PAGE'!D2</f>
        <v>Factory</v>
      </c>
      <c r="E2" s="163"/>
      <c r="F2" s="100">
        <f>'M-COVER PAGE'!F5</f>
        <v>0</v>
      </c>
      <c r="G2" s="101"/>
      <c r="H2" s="164"/>
      <c r="I2" s="165" t="str">
        <f>'M-COVER PAGE'!I2</f>
        <v>Sample size</v>
      </c>
      <c r="J2" s="163"/>
      <c r="K2" s="100" t="str">
        <f>'M-COVER PAGE'!K2</f>
        <v>M</v>
      </c>
      <c r="L2" s="101"/>
      <c r="M2" s="102"/>
    </row>
    <row r="3" spans="1:13" s="2" customFormat="1" ht="18.5">
      <c r="A3" s="50"/>
      <c r="B3" s="50"/>
      <c r="C3" s="73"/>
      <c r="D3" s="138" t="str">
        <f>'M-COVER PAGE'!D3</f>
        <v xml:space="preserve">Style </v>
      </c>
      <c r="E3" s="139"/>
      <c r="F3" s="159" t="str">
        <f>'M-COVER PAGE'!F3</f>
        <v>MSCHF</v>
      </c>
      <c r="G3" s="160"/>
      <c r="H3" s="161"/>
      <c r="I3" s="143" t="str">
        <f>'M-COVER PAGE'!I3</f>
        <v xml:space="preserve">Size range </v>
      </c>
      <c r="J3" s="139"/>
      <c r="K3" s="103" t="str">
        <f>'M-COVER PAGE'!K3</f>
        <v>XS - XL</v>
      </c>
      <c r="L3" s="104"/>
      <c r="M3" s="105"/>
    </row>
    <row r="4" spans="1:13" s="2" customFormat="1" ht="18.5">
      <c r="A4" s="50"/>
      <c r="B4" s="50"/>
      <c r="C4" s="73"/>
      <c r="D4" s="138" t="str">
        <f>'M-COVER PAGE'!D4</f>
        <v>Description</v>
      </c>
      <c r="E4" s="139"/>
      <c r="F4" s="103" t="str">
        <f>'M-COVER PAGE'!F4</f>
        <v>RELAXED TEE</v>
      </c>
      <c r="G4" s="104"/>
      <c r="H4" s="156"/>
      <c r="I4" s="143">
        <f>'M-COVER PAGE'!I4</f>
        <v>0</v>
      </c>
      <c r="J4" s="139"/>
      <c r="K4" s="103">
        <f>'M-COVER PAGE'!K4</f>
        <v>0</v>
      </c>
      <c r="L4" s="104"/>
      <c r="M4" s="105"/>
    </row>
    <row r="5" spans="1:13" s="2" customFormat="1" ht="18.5">
      <c r="A5" s="50"/>
      <c r="B5" s="50"/>
      <c r="C5" s="74"/>
      <c r="D5" s="157" t="str">
        <f>'M-COVER PAGE'!D5</f>
        <v>CONCEPT</v>
      </c>
      <c r="E5" s="158"/>
      <c r="F5" s="103">
        <f>'M-COVER PAGE'!F5</f>
        <v>0</v>
      </c>
      <c r="G5" s="104"/>
      <c r="H5" s="156"/>
      <c r="I5" s="143" t="str">
        <f>'M-COVER PAGE'!I5</f>
        <v>Sample due date</v>
      </c>
      <c r="J5" s="139"/>
      <c r="K5" s="103">
        <f>'M-COVER PAGE'!K5</f>
        <v>0</v>
      </c>
      <c r="L5" s="104"/>
      <c r="M5" s="105"/>
    </row>
    <row r="6" spans="1:13" s="2" customFormat="1" ht="18.5">
      <c r="A6" s="50"/>
      <c r="B6" s="50"/>
      <c r="C6" s="73"/>
      <c r="D6" s="138" t="str">
        <f>'M-COVER PAGE'!D6</f>
        <v>Date created</v>
      </c>
      <c r="E6" s="139"/>
      <c r="F6" s="140">
        <f>'M-COVER PAGE'!F6</f>
        <v>45428</v>
      </c>
      <c r="G6" s="141"/>
      <c r="H6" s="142"/>
      <c r="I6" s="143" t="str">
        <f>'M-COVER PAGE'!I6</f>
        <v>Reference style</v>
      </c>
      <c r="J6" s="139"/>
      <c r="K6" s="144">
        <f>'M-COVER PAGE'!K6</f>
        <v>0</v>
      </c>
      <c r="L6" s="145"/>
      <c r="M6" s="146"/>
    </row>
    <row r="7" spans="1:13" s="2" customFormat="1" ht="19" thickBot="1">
      <c r="A7" s="50"/>
      <c r="B7" s="50"/>
      <c r="C7" s="73"/>
      <c r="D7" s="147" t="str">
        <f>'M-COVER PAGE'!D7</f>
        <v>Date revised</v>
      </c>
      <c r="E7" s="148"/>
      <c r="F7" s="149">
        <f>'M-COVER PAGE'!F7</f>
        <v>0</v>
      </c>
      <c r="G7" s="150"/>
      <c r="H7" s="151"/>
      <c r="I7" s="152" t="str">
        <f>'M-COVER PAGE'!I7</f>
        <v>STATUS</v>
      </c>
      <c r="J7" s="148"/>
      <c r="K7" s="153" t="str">
        <f>'M-COVER PAGE'!K7</f>
        <v>SUBMIT PROTO</v>
      </c>
      <c r="L7" s="154"/>
      <c r="M7" s="155"/>
    </row>
    <row r="8" spans="1:13" ht="9" customHeight="1">
      <c r="A8" s="114"/>
      <c r="B8" s="114"/>
      <c r="C8" s="114"/>
      <c r="D8" s="115"/>
      <c r="E8" s="115"/>
      <c r="F8" s="115"/>
      <c r="G8" s="115"/>
      <c r="H8" s="115"/>
      <c r="I8" s="115"/>
      <c r="J8" s="115"/>
      <c r="K8" s="115"/>
      <c r="L8" s="115"/>
      <c r="M8" s="115"/>
    </row>
    <row r="9" spans="1:13" ht="24" thickBot="1">
      <c r="A9" s="116" t="s">
        <v>20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3" s="3" customFormat="1" ht="20.25" customHeight="1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13" ht="20.25" customHeight="1">
      <c r="A11" s="18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19"/>
    </row>
    <row r="12" spans="1:13" ht="20.25" customHeight="1">
      <c r="A12" s="18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9"/>
    </row>
    <row r="13" spans="1:13" ht="20.25" customHeight="1">
      <c r="A13" s="18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19"/>
    </row>
    <row r="14" spans="1:13" ht="20.25" customHeight="1">
      <c r="A14" s="18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19"/>
    </row>
    <row r="15" spans="1:13" ht="20.25" customHeight="1">
      <c r="A15" s="18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19"/>
    </row>
    <row r="16" spans="1:13" ht="20.25" customHeight="1">
      <c r="A16" s="18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19"/>
    </row>
    <row r="17" spans="1:13" ht="20.25" customHeight="1">
      <c r="A17" s="18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19"/>
    </row>
    <row r="18" spans="1:13" ht="20.25" customHeight="1">
      <c r="A18" s="18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19"/>
    </row>
    <row r="19" spans="1:13" ht="20.25" customHeight="1">
      <c r="A19" s="18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19"/>
    </row>
    <row r="20" spans="1:13" ht="20.25" customHeight="1">
      <c r="A20" s="18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19"/>
    </row>
    <row r="21" spans="1:13" ht="20.25" customHeight="1">
      <c r="A21" s="18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19"/>
    </row>
    <row r="22" spans="1:13" ht="20.25" customHeight="1">
      <c r="A22" s="18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19"/>
    </row>
    <row r="23" spans="1:13" ht="20.25" customHeight="1">
      <c r="A23" s="18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19"/>
    </row>
    <row r="24" spans="1:13" ht="20.25" customHeight="1">
      <c r="A24" s="18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19"/>
    </row>
    <row r="25" spans="1:13" ht="20.25" customHeight="1">
      <c r="A25" s="18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19"/>
    </row>
    <row r="26" spans="1:13" ht="20.25" customHeight="1">
      <c r="A26" s="18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19"/>
    </row>
    <row r="27" spans="1:13" ht="20.25" customHeight="1">
      <c r="A27" s="18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19"/>
    </row>
    <row r="28" spans="1:13" ht="20.25" customHeight="1">
      <c r="A28" s="18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9"/>
    </row>
    <row r="29" spans="1:13" ht="20.25" customHeight="1">
      <c r="A29" s="18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19"/>
    </row>
    <row r="30" spans="1:13" ht="20.25" customHeight="1">
      <c r="A30" s="18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19"/>
    </row>
    <row r="31" spans="1:13" ht="20.25" customHeight="1">
      <c r="A31" s="18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19"/>
    </row>
    <row r="32" spans="1:13" ht="20.25" customHeight="1">
      <c r="A32" s="18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19"/>
    </row>
    <row r="33" spans="1:13" ht="20.25" customHeight="1">
      <c r="A33" s="18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19"/>
    </row>
    <row r="34" spans="1:13" ht="20.25" customHeight="1">
      <c r="A34" s="18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19"/>
    </row>
    <row r="35" spans="1:13" ht="20.25" customHeight="1">
      <c r="A35" s="18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19"/>
    </row>
    <row r="36" spans="1:13" ht="20.25" customHeight="1">
      <c r="A36" s="18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19"/>
    </row>
    <row r="37" spans="1:13" ht="20.25" customHeight="1">
      <c r="A37" s="18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"/>
    </row>
    <row r="38" spans="1:13" ht="20.25" customHeight="1">
      <c r="A38" s="18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19"/>
    </row>
    <row r="39" spans="1:13" ht="20.25" customHeight="1">
      <c r="A39" s="18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19"/>
    </row>
    <row r="40" spans="1:13" ht="20.25" customHeight="1">
      <c r="A40" s="18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19"/>
    </row>
    <row r="41" spans="1:13" ht="20.25" customHeight="1">
      <c r="A41" s="18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19"/>
    </row>
    <row r="42" spans="1:13" ht="20.25" customHeight="1">
      <c r="A42" s="1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19"/>
    </row>
    <row r="43" spans="1:13" ht="20.25" customHeight="1">
      <c r="A43" s="1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19"/>
    </row>
    <row r="44" spans="1:13" ht="20.25" customHeight="1">
      <c r="A44" s="1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19"/>
    </row>
    <row r="45" spans="1:13" ht="20.25" customHeight="1">
      <c r="A45" s="1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19"/>
    </row>
    <row r="46" spans="1:13" ht="20.25" customHeight="1">
      <c r="A46" s="1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19"/>
    </row>
    <row r="47" spans="1:13" ht="20.25" customHeight="1">
      <c r="A47" s="1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19"/>
    </row>
    <row r="48" spans="1:13" ht="20.25" customHeight="1">
      <c r="A48" s="1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19"/>
    </row>
    <row r="49" spans="1:13" ht="20.25" customHeight="1">
      <c r="A49" s="1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19"/>
    </row>
    <row r="50" spans="1:13" ht="20.25" customHeight="1">
      <c r="A50" s="1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19"/>
    </row>
    <row r="51" spans="1:13" ht="20.25" customHeight="1" thickBot="1">
      <c r="A51" s="20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2"/>
    </row>
    <row r="69" spans="6:6" ht="18.5">
      <c r="F69" s="2"/>
    </row>
  </sheetData>
  <mergeCells count="27">
    <mergeCell ref="D6:E6"/>
    <mergeCell ref="F6:H6"/>
    <mergeCell ref="I6:J6"/>
    <mergeCell ref="K6:M6"/>
    <mergeCell ref="A9:M9"/>
    <mergeCell ref="D7:E7"/>
    <mergeCell ref="F7:H7"/>
    <mergeCell ref="I7:J7"/>
    <mergeCell ref="K7:M7"/>
    <mergeCell ref="A8:M8"/>
    <mergeCell ref="D4:E4"/>
    <mergeCell ref="F4:H4"/>
    <mergeCell ref="I4:J4"/>
    <mergeCell ref="K4:M4"/>
    <mergeCell ref="D5:E5"/>
    <mergeCell ref="F5:H5"/>
    <mergeCell ref="I5:J5"/>
    <mergeCell ref="K5:M5"/>
    <mergeCell ref="D3:E3"/>
    <mergeCell ref="F3:H3"/>
    <mergeCell ref="I3:J3"/>
    <mergeCell ref="K3:M3"/>
    <mergeCell ref="A1:M1"/>
    <mergeCell ref="D2:E2"/>
    <mergeCell ref="F2:H2"/>
    <mergeCell ref="I2:J2"/>
    <mergeCell ref="K2:M2"/>
  </mergeCells>
  <phoneticPr fontId="2" type="noConversion"/>
  <printOptions horizontalCentered="1"/>
  <pageMargins left="0.25" right="0.25" top="0.75" bottom="0.75" header="0.3" footer="0.3"/>
  <pageSetup fitToHeight="2" orientation="landscape" horizontalDpi="300" verticalDpi="300" r:id="rId1"/>
  <headerFooter>
    <oddFooter>&amp;L&amp;F&amp;C&amp;A&amp;R&amp;D&amp;T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E8A3-9FF1-4DDF-A200-12E20FE4619C}">
  <sheetPr>
    <tabColor theme="4" tint="0.59999389629810485"/>
    <pageSetUpPr fitToPage="1"/>
  </sheetPr>
  <dimension ref="A1:S35"/>
  <sheetViews>
    <sheetView tabSelected="1" topLeftCell="A11" zoomScale="65" zoomScaleNormal="65" zoomScalePageLayoutView="90" workbookViewId="0">
      <selection activeCell="C30" sqref="C30"/>
    </sheetView>
  </sheetViews>
  <sheetFormatPr defaultColWidth="11.1640625" defaultRowHeight="15.5"/>
  <cols>
    <col min="1" max="1" width="3.6640625" customWidth="1"/>
    <col min="2" max="2" width="39.1640625" customWidth="1"/>
    <col min="3" max="3" width="33.5" customWidth="1"/>
    <col min="4" max="4" width="40.58203125" customWidth="1"/>
    <col min="5" max="5" width="27" customWidth="1"/>
    <col min="6" max="6" width="6.6640625" customWidth="1"/>
    <col min="20" max="20" width="0.6640625" customWidth="1"/>
  </cols>
  <sheetData>
    <row r="1" spans="1:19" ht="16" thickBot="1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</row>
    <row r="2" spans="1:19" s="2" customFormat="1" ht="18.5">
      <c r="A2" s="121"/>
      <c r="B2" s="121"/>
      <c r="C2" s="121"/>
      <c r="D2" s="121"/>
      <c r="E2" s="121"/>
      <c r="F2" s="43"/>
      <c r="G2" s="5"/>
      <c r="H2" s="162" t="str">
        <f>'M-COVER PAGE'!D2</f>
        <v>Factory</v>
      </c>
      <c r="I2" s="163"/>
      <c r="J2" s="100">
        <f>'M-COVER PAGE'!F2</f>
        <v>0</v>
      </c>
      <c r="K2" s="101"/>
      <c r="L2" s="164"/>
      <c r="M2" s="165" t="str">
        <f>'M-COVER PAGE'!I2</f>
        <v>Sample size</v>
      </c>
      <c r="N2" s="163"/>
      <c r="O2" s="124" t="str">
        <f>'M-COVER PAGE'!K2</f>
        <v>M</v>
      </c>
      <c r="P2" s="124"/>
      <c r="Q2" s="187"/>
      <c r="R2" s="188" t="s">
        <v>21</v>
      </c>
      <c r="S2" s="189"/>
    </row>
    <row r="3" spans="1:19" s="2" customFormat="1" ht="18.5">
      <c r="A3" s="121"/>
      <c r="B3" s="121"/>
      <c r="C3" s="121"/>
      <c r="D3" s="121"/>
      <c r="E3" s="121"/>
      <c r="F3" s="43"/>
      <c r="G3" s="5"/>
      <c r="H3" s="138" t="str">
        <f>'M-COVER PAGE'!D3</f>
        <v xml:space="preserve">Style </v>
      </c>
      <c r="I3" s="139"/>
      <c r="J3" s="159" t="str">
        <f>'M-COVER PAGE'!F3</f>
        <v>MSCHF</v>
      </c>
      <c r="K3" s="160"/>
      <c r="L3" s="161"/>
      <c r="M3" s="143" t="str">
        <f>'M-COVER PAGE'!I3</f>
        <v xml:space="preserve">Size range </v>
      </c>
      <c r="N3" s="139"/>
      <c r="O3" s="112" t="str">
        <f>'M-COVER PAGE'!K3</f>
        <v>XS - XL</v>
      </c>
      <c r="P3" s="112"/>
      <c r="Q3" s="186"/>
      <c r="R3" s="190"/>
      <c r="S3" s="191"/>
    </row>
    <row r="4" spans="1:19" s="2" customFormat="1" ht="18.5">
      <c r="A4" s="121"/>
      <c r="B4" s="121"/>
      <c r="C4" s="121"/>
      <c r="D4" s="121"/>
      <c r="E4" s="121"/>
      <c r="F4" s="43"/>
      <c r="G4" s="5"/>
      <c r="H4" s="138" t="str">
        <f>'M-COVER PAGE'!D4</f>
        <v>Description</v>
      </c>
      <c r="I4" s="139"/>
      <c r="J4" s="103" t="str">
        <f>'M-COVER PAGE'!F4</f>
        <v>RELAXED TEE</v>
      </c>
      <c r="K4" s="104"/>
      <c r="L4" s="156"/>
      <c r="M4" s="143">
        <f>'M-COVER PAGE'!I4</f>
        <v>0</v>
      </c>
      <c r="N4" s="139"/>
      <c r="O4" s="112">
        <f>'M-COVER PAGE'!K4</f>
        <v>0</v>
      </c>
      <c r="P4" s="112"/>
      <c r="Q4" s="186"/>
      <c r="R4" s="192"/>
      <c r="S4" s="193"/>
    </row>
    <row r="5" spans="1:19" s="2" customFormat="1" ht="18.5">
      <c r="A5" s="121"/>
      <c r="B5" s="121"/>
      <c r="C5" s="121"/>
      <c r="D5" s="121"/>
      <c r="E5" s="121"/>
      <c r="F5" s="43"/>
      <c r="G5" s="6"/>
      <c r="H5" s="157" t="str">
        <f>'M-COVER PAGE'!D5</f>
        <v>CONCEPT</v>
      </c>
      <c r="I5" s="158"/>
      <c r="J5" s="103">
        <f>'M-COVER PAGE'!F5</f>
        <v>0</v>
      </c>
      <c r="K5" s="104"/>
      <c r="L5" s="156"/>
      <c r="M5" s="143" t="str">
        <f>'M-COVER PAGE'!I5</f>
        <v>Sample due date</v>
      </c>
      <c r="N5" s="139"/>
      <c r="O5" s="112">
        <f>'M-COVER PAGE'!K5</f>
        <v>0</v>
      </c>
      <c r="P5" s="112"/>
      <c r="Q5" s="186"/>
      <c r="R5" s="192"/>
      <c r="S5" s="193"/>
    </row>
    <row r="6" spans="1:19" s="2" customFormat="1" ht="18.5">
      <c r="A6" s="121"/>
      <c r="B6" s="121"/>
      <c r="C6" s="121"/>
      <c r="D6" s="121"/>
      <c r="E6" s="121"/>
      <c r="F6" s="43"/>
      <c r="G6" s="5"/>
      <c r="H6" s="138" t="str">
        <f>'M-COVER PAGE'!D6</f>
        <v>Date created</v>
      </c>
      <c r="I6" s="139"/>
      <c r="J6" s="140">
        <f>'M-COVER PAGE'!F6</f>
        <v>45428</v>
      </c>
      <c r="K6" s="141"/>
      <c r="L6" s="142"/>
      <c r="M6" s="143" t="str">
        <f>'M-COVER PAGE'!I6</f>
        <v>Reference style</v>
      </c>
      <c r="N6" s="139"/>
      <c r="O6" s="184">
        <f>'M-COVER PAGE'!K6</f>
        <v>0</v>
      </c>
      <c r="P6" s="184"/>
      <c r="Q6" s="185"/>
      <c r="R6" s="194"/>
      <c r="S6" s="195"/>
    </row>
    <row r="7" spans="1:19" s="2" customFormat="1" ht="19" thickBot="1">
      <c r="A7" s="121"/>
      <c r="B7" s="121"/>
      <c r="C7" s="121"/>
      <c r="D7" s="121"/>
      <c r="E7" s="121"/>
      <c r="F7" s="43"/>
      <c r="G7" s="5"/>
      <c r="H7" s="147" t="str">
        <f>'M-COVER PAGE'!D7</f>
        <v>Date revised</v>
      </c>
      <c r="I7" s="148"/>
      <c r="J7" s="149">
        <f>'M-COVER PAGE'!F7</f>
        <v>0</v>
      </c>
      <c r="K7" s="150"/>
      <c r="L7" s="151"/>
      <c r="M7" s="152" t="str">
        <f>'M-COVER PAGE'!I7</f>
        <v>STATUS</v>
      </c>
      <c r="N7" s="148"/>
      <c r="O7" s="172" t="str">
        <f>'M-COVER PAGE'!K7</f>
        <v>SUBMIT PROTO</v>
      </c>
      <c r="P7" s="172"/>
      <c r="Q7" s="173"/>
      <c r="R7" s="196"/>
      <c r="S7" s="197"/>
    </row>
    <row r="8" spans="1:19" ht="9" customHeight="1">
      <c r="A8" s="114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</row>
    <row r="9" spans="1:19" ht="24" thickBot="1">
      <c r="A9" s="174"/>
      <c r="B9" s="174"/>
      <c r="C9" s="174"/>
      <c r="D9" s="174"/>
      <c r="E9" s="174"/>
      <c r="F9" s="42"/>
      <c r="G9" s="116" t="s">
        <v>33</v>
      </c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3" customFormat="1">
      <c r="A10" s="175" t="s">
        <v>23</v>
      </c>
      <c r="B10" s="176"/>
      <c r="C10" s="181" t="s">
        <v>24</v>
      </c>
      <c r="D10" s="92"/>
      <c r="E10" s="181" t="s">
        <v>25</v>
      </c>
      <c r="F10" s="82"/>
      <c r="G10" s="23">
        <v>45418</v>
      </c>
      <c r="H10" s="23">
        <v>45428</v>
      </c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4"/>
    </row>
    <row r="11" spans="1:19" ht="15.5" customHeight="1">
      <c r="A11" s="177"/>
      <c r="B11" s="178"/>
      <c r="C11" s="182"/>
      <c r="D11" s="93"/>
      <c r="E11" s="182"/>
      <c r="F11" s="44" t="s">
        <v>26</v>
      </c>
      <c r="G11" s="170" t="s">
        <v>132</v>
      </c>
      <c r="H11" s="170" t="s">
        <v>133</v>
      </c>
      <c r="I11" s="170" t="s">
        <v>34</v>
      </c>
      <c r="J11" s="170" t="s">
        <v>35</v>
      </c>
      <c r="K11" s="170" t="s">
        <v>124</v>
      </c>
      <c r="L11" s="170" t="s">
        <v>125</v>
      </c>
      <c r="M11" s="170" t="s">
        <v>126</v>
      </c>
      <c r="N11" s="170" t="s">
        <v>36</v>
      </c>
      <c r="O11" s="170" t="s">
        <v>37</v>
      </c>
      <c r="P11" s="170" t="s">
        <v>38</v>
      </c>
      <c r="Q11" s="170" t="s">
        <v>39</v>
      </c>
      <c r="R11" s="166" t="s">
        <v>40</v>
      </c>
      <c r="S11" s="168" t="s">
        <v>41</v>
      </c>
    </row>
    <row r="12" spans="1:19">
      <c r="A12" s="179"/>
      <c r="B12" s="180"/>
      <c r="C12" s="183"/>
      <c r="D12" s="94"/>
      <c r="E12" s="183"/>
      <c r="F12" s="45" t="s">
        <v>42</v>
      </c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67"/>
      <c r="S12" s="169"/>
    </row>
    <row r="13" spans="1:19">
      <c r="A13" s="51"/>
      <c r="B13" s="1" t="s">
        <v>85</v>
      </c>
      <c r="C13" s="11" t="s">
        <v>43</v>
      </c>
      <c r="D13" s="11" t="s">
        <v>134</v>
      </c>
      <c r="E13" s="11" t="s">
        <v>44</v>
      </c>
      <c r="F13" s="46">
        <v>0.625</v>
      </c>
      <c r="G13" s="95">
        <v>28.5</v>
      </c>
      <c r="H13" s="9">
        <v>29.5</v>
      </c>
      <c r="I13" s="9"/>
      <c r="J13" s="88"/>
      <c r="K13" s="88"/>
      <c r="L13" s="9"/>
      <c r="M13" s="9"/>
      <c r="N13" s="9"/>
      <c r="O13" s="9"/>
      <c r="P13" s="9"/>
      <c r="Q13" s="9"/>
      <c r="R13" s="9"/>
      <c r="S13" s="91"/>
    </row>
    <row r="14" spans="1:19">
      <c r="A14" s="25"/>
      <c r="B14" s="1" t="s">
        <v>45</v>
      </c>
      <c r="C14" s="11" t="s">
        <v>46</v>
      </c>
      <c r="D14" s="11" t="s">
        <v>135</v>
      </c>
      <c r="E14" s="11" t="s">
        <v>47</v>
      </c>
      <c r="F14" s="46">
        <v>0.75</v>
      </c>
      <c r="G14" s="95">
        <v>44</v>
      </c>
      <c r="H14" s="9">
        <v>45.5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1"/>
    </row>
    <row r="15" spans="1:19">
      <c r="A15" s="25"/>
      <c r="B15" s="1" t="s">
        <v>120</v>
      </c>
      <c r="C15" s="11"/>
      <c r="D15" s="11" t="s">
        <v>151</v>
      </c>
      <c r="E15" s="11" t="s">
        <v>48</v>
      </c>
      <c r="F15" s="46">
        <v>0.75</v>
      </c>
      <c r="G15" s="95">
        <v>44</v>
      </c>
      <c r="H15" s="9">
        <v>45.5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1"/>
    </row>
    <row r="16" spans="1:19">
      <c r="A16" s="25"/>
      <c r="B16" s="1" t="s">
        <v>49</v>
      </c>
      <c r="C16" s="11"/>
      <c r="D16" s="11" t="s">
        <v>152</v>
      </c>
      <c r="E16" s="11" t="s">
        <v>121</v>
      </c>
      <c r="F16" s="46">
        <v>0.125</v>
      </c>
      <c r="G16" s="95">
        <v>1</v>
      </c>
      <c r="H16" s="9">
        <v>1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1"/>
    </row>
    <row r="17" spans="1:19">
      <c r="A17" s="25"/>
      <c r="B17" s="1" t="s">
        <v>104</v>
      </c>
      <c r="C17" s="11"/>
      <c r="D17" s="11" t="s">
        <v>136</v>
      </c>
      <c r="E17" s="11" t="s">
        <v>50</v>
      </c>
      <c r="F17" s="46">
        <v>0.375</v>
      </c>
      <c r="G17" s="95">
        <v>18.75</v>
      </c>
      <c r="H17" s="9">
        <v>19.75</v>
      </c>
      <c r="I17" s="9"/>
      <c r="J17" s="88"/>
      <c r="K17" s="88"/>
      <c r="L17" s="9"/>
      <c r="M17" s="9"/>
      <c r="N17" s="9"/>
      <c r="O17" s="9"/>
      <c r="P17" s="9"/>
      <c r="Q17" s="9"/>
      <c r="R17" s="9"/>
      <c r="S17" s="91"/>
    </row>
    <row r="18" spans="1:19">
      <c r="A18" s="25"/>
      <c r="B18" s="1" t="s">
        <v>105</v>
      </c>
      <c r="C18" s="11" t="s">
        <v>107</v>
      </c>
      <c r="D18" s="11" t="s">
        <v>137</v>
      </c>
      <c r="E18" s="11" t="s">
        <v>108</v>
      </c>
      <c r="F18" s="46">
        <v>0.375</v>
      </c>
      <c r="G18" s="95">
        <v>16.75</v>
      </c>
      <c r="H18" s="9">
        <v>17.75</v>
      </c>
      <c r="I18" s="9"/>
      <c r="J18" s="88"/>
      <c r="K18" s="88"/>
      <c r="L18" s="9"/>
      <c r="M18" s="9"/>
      <c r="N18" s="9"/>
      <c r="O18" s="9"/>
      <c r="P18" s="9"/>
      <c r="Q18" s="9"/>
      <c r="R18" s="9"/>
      <c r="S18" s="91"/>
    </row>
    <row r="19" spans="1:19">
      <c r="A19" s="25"/>
      <c r="B19" s="1" t="s">
        <v>106</v>
      </c>
      <c r="C19" s="11" t="s">
        <v>107</v>
      </c>
      <c r="D19" s="11" t="s">
        <v>138</v>
      </c>
      <c r="E19" s="11" t="s">
        <v>109</v>
      </c>
      <c r="F19" s="46">
        <v>0.375</v>
      </c>
      <c r="G19" s="95">
        <v>17.75</v>
      </c>
      <c r="H19" s="9">
        <v>18.75</v>
      </c>
      <c r="I19" s="9"/>
      <c r="J19" s="88"/>
      <c r="K19" s="88"/>
      <c r="L19" s="9"/>
      <c r="M19" s="9"/>
      <c r="N19" s="9"/>
      <c r="O19" s="9"/>
      <c r="P19" s="9"/>
      <c r="Q19" s="9"/>
      <c r="R19" s="9"/>
      <c r="S19" s="91"/>
    </row>
    <row r="20" spans="1:19">
      <c r="A20" s="25"/>
      <c r="B20" s="1" t="s">
        <v>51</v>
      </c>
      <c r="C20" s="11"/>
      <c r="D20" s="11" t="s">
        <v>139</v>
      </c>
      <c r="E20" s="11" t="s">
        <v>52</v>
      </c>
      <c r="F20" s="46">
        <v>0.125</v>
      </c>
      <c r="G20" s="95">
        <v>0</v>
      </c>
      <c r="H20" s="9">
        <v>0.375</v>
      </c>
      <c r="I20" s="9"/>
      <c r="J20" s="9"/>
      <c r="K20" s="9"/>
      <c r="L20" s="9"/>
      <c r="M20" s="9"/>
      <c r="N20" s="9"/>
      <c r="O20" s="9"/>
      <c r="P20" s="9"/>
      <c r="Q20" s="9"/>
      <c r="R20" s="9"/>
      <c r="S20" s="91"/>
    </row>
    <row r="21" spans="1:19">
      <c r="A21" s="25"/>
      <c r="B21" s="1" t="s">
        <v>53</v>
      </c>
      <c r="C21" s="11"/>
      <c r="D21" s="11" t="s">
        <v>140</v>
      </c>
      <c r="E21" s="11" t="s">
        <v>54</v>
      </c>
      <c r="F21" s="46">
        <v>0.25</v>
      </c>
      <c r="G21" s="95">
        <v>2.25</v>
      </c>
      <c r="H21" s="9">
        <v>2.25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1"/>
    </row>
    <row r="22" spans="1:19">
      <c r="A22" s="25"/>
      <c r="B22" s="1" t="s">
        <v>55</v>
      </c>
      <c r="C22" s="11" t="s">
        <v>56</v>
      </c>
      <c r="D22" s="11" t="s">
        <v>141</v>
      </c>
      <c r="E22" s="11" t="s">
        <v>57</v>
      </c>
      <c r="F22" s="46">
        <v>0.375</v>
      </c>
      <c r="G22" s="95">
        <v>18.75</v>
      </c>
      <c r="H22" s="9">
        <v>19</v>
      </c>
      <c r="I22" s="9"/>
      <c r="J22" s="9"/>
      <c r="K22" s="9"/>
      <c r="L22" s="9"/>
      <c r="M22" s="9"/>
      <c r="N22" s="9"/>
      <c r="O22" s="9"/>
      <c r="P22" s="9"/>
      <c r="Q22" s="9"/>
      <c r="R22" s="9"/>
      <c r="S22" s="91"/>
    </row>
    <row r="23" spans="1:19">
      <c r="A23" s="25"/>
      <c r="B23" s="1" t="s">
        <v>90</v>
      </c>
      <c r="C23" s="11" t="s">
        <v>58</v>
      </c>
      <c r="D23" s="11" t="s">
        <v>142</v>
      </c>
      <c r="E23" s="13" t="s">
        <v>59</v>
      </c>
      <c r="F23" s="46">
        <v>0.375</v>
      </c>
      <c r="G23" s="95">
        <v>9.25</v>
      </c>
      <c r="H23" s="9">
        <v>10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1"/>
    </row>
    <row r="24" spans="1:19">
      <c r="A24" s="25"/>
      <c r="B24" s="1" t="s">
        <v>60</v>
      </c>
      <c r="C24" s="11" t="s">
        <v>46</v>
      </c>
      <c r="D24" s="11" t="s">
        <v>143</v>
      </c>
      <c r="E24" s="13" t="s">
        <v>61</v>
      </c>
      <c r="F24" s="46">
        <v>0.5</v>
      </c>
      <c r="G24" s="95">
        <v>16</v>
      </c>
      <c r="H24" s="9">
        <v>16.75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1"/>
    </row>
    <row r="25" spans="1:19">
      <c r="A25" s="25"/>
      <c r="B25" s="12" t="s">
        <v>62</v>
      </c>
      <c r="C25" s="11" t="s">
        <v>63</v>
      </c>
      <c r="D25" s="11" t="s">
        <v>144</v>
      </c>
      <c r="E25" s="13" t="s">
        <v>64</v>
      </c>
      <c r="F25" s="46">
        <v>0.5</v>
      </c>
      <c r="G25" s="95">
        <v>14.75</v>
      </c>
      <c r="H25" s="9">
        <v>16</v>
      </c>
      <c r="I25" s="9"/>
      <c r="J25" s="9"/>
      <c r="K25" s="9"/>
      <c r="L25" s="9"/>
      <c r="M25" s="9"/>
      <c r="N25" s="9"/>
      <c r="O25" s="9"/>
      <c r="P25" s="9"/>
      <c r="Q25" s="9"/>
      <c r="R25" s="9"/>
      <c r="S25" s="91"/>
    </row>
    <row r="26" spans="1:19">
      <c r="A26" s="25"/>
      <c r="B26" s="1" t="s">
        <v>86</v>
      </c>
      <c r="C26" s="11"/>
      <c r="D26" s="11" t="s">
        <v>145</v>
      </c>
      <c r="E26" s="13" t="s">
        <v>65</v>
      </c>
      <c r="F26" s="46">
        <v>0.125</v>
      </c>
      <c r="G26" s="95">
        <v>1</v>
      </c>
      <c r="H26" s="9">
        <v>1</v>
      </c>
      <c r="I26" s="9"/>
      <c r="J26" s="9"/>
      <c r="K26" s="9"/>
      <c r="L26" s="9"/>
      <c r="M26" s="9"/>
      <c r="N26" s="9"/>
      <c r="O26" s="9"/>
      <c r="P26" s="9"/>
      <c r="Q26" s="9"/>
      <c r="R26" s="9"/>
      <c r="S26" s="91"/>
    </row>
    <row r="27" spans="1:19">
      <c r="A27" s="25"/>
      <c r="B27" s="1" t="s">
        <v>66</v>
      </c>
      <c r="C27" s="11" t="s">
        <v>67</v>
      </c>
      <c r="D27" s="11" t="s">
        <v>146</v>
      </c>
      <c r="E27" s="13" t="s">
        <v>68</v>
      </c>
      <c r="F27" s="46">
        <v>0.25</v>
      </c>
      <c r="G27" s="95">
        <v>8</v>
      </c>
      <c r="H27" s="9">
        <v>8</v>
      </c>
      <c r="I27" s="9"/>
      <c r="J27" s="88"/>
      <c r="K27" s="88"/>
      <c r="L27" s="9"/>
      <c r="M27" s="9"/>
      <c r="N27" s="9"/>
      <c r="O27" s="9"/>
      <c r="P27" s="9"/>
      <c r="Q27" s="9"/>
      <c r="R27" s="9"/>
      <c r="S27" s="91"/>
    </row>
    <row r="28" spans="1:19">
      <c r="A28" s="25"/>
      <c r="B28" s="1" t="s">
        <v>69</v>
      </c>
      <c r="C28" s="11" t="s">
        <v>70</v>
      </c>
      <c r="D28" s="11" t="s">
        <v>147</v>
      </c>
      <c r="E28" s="13" t="s">
        <v>71</v>
      </c>
      <c r="F28" s="46">
        <v>0.25</v>
      </c>
      <c r="G28" s="95">
        <v>4.75</v>
      </c>
      <c r="H28" s="9">
        <v>4.625</v>
      </c>
      <c r="I28" s="9"/>
      <c r="J28" s="88"/>
      <c r="K28" s="88"/>
      <c r="L28" s="9"/>
      <c r="M28" s="9"/>
      <c r="N28" s="9"/>
      <c r="O28" s="9"/>
      <c r="P28" s="9"/>
      <c r="Q28" s="9"/>
      <c r="R28" s="9"/>
      <c r="S28" s="91"/>
    </row>
    <row r="29" spans="1:19">
      <c r="A29" s="25"/>
      <c r="B29" s="1" t="s">
        <v>72</v>
      </c>
      <c r="C29" s="11" t="s">
        <v>70</v>
      </c>
      <c r="D29" s="11" t="s">
        <v>148</v>
      </c>
      <c r="E29" s="13" t="s">
        <v>73</v>
      </c>
      <c r="F29" s="46">
        <v>0.125</v>
      </c>
      <c r="G29" s="95">
        <v>1.25</v>
      </c>
      <c r="H29" s="9">
        <v>1.375</v>
      </c>
      <c r="I29" s="9"/>
      <c r="J29" s="9"/>
      <c r="K29" s="9"/>
      <c r="L29" s="9"/>
      <c r="M29" s="9"/>
      <c r="N29" s="9"/>
      <c r="O29" s="9"/>
      <c r="P29" s="9"/>
      <c r="Q29" s="9"/>
      <c r="R29" s="9"/>
      <c r="S29" s="91"/>
    </row>
    <row r="30" spans="1:19">
      <c r="A30" s="25"/>
      <c r="B30" s="1" t="s">
        <v>74</v>
      </c>
      <c r="C30" s="11"/>
      <c r="D30" s="11" t="s">
        <v>149</v>
      </c>
      <c r="E30" s="13" t="s">
        <v>75</v>
      </c>
      <c r="F30" s="46">
        <v>0.125</v>
      </c>
      <c r="G30" s="95">
        <v>1</v>
      </c>
      <c r="H30" s="9">
        <v>0.875</v>
      </c>
      <c r="I30" s="9"/>
      <c r="J30" s="9"/>
      <c r="K30" s="9"/>
      <c r="L30" s="9"/>
      <c r="M30" s="9"/>
      <c r="N30" s="9"/>
      <c r="O30" s="9"/>
      <c r="P30" s="9"/>
      <c r="Q30" s="9"/>
      <c r="R30" s="9"/>
      <c r="S30" s="91"/>
    </row>
    <row r="31" spans="1:19">
      <c r="A31" s="25"/>
      <c r="B31" s="1" t="s">
        <v>76</v>
      </c>
      <c r="C31" s="11"/>
      <c r="D31" s="11" t="s">
        <v>150</v>
      </c>
      <c r="E31" s="13" t="s">
        <v>77</v>
      </c>
      <c r="F31" s="75">
        <v>6.25E-2</v>
      </c>
      <c r="G31" s="95">
        <v>0.375</v>
      </c>
      <c r="H31" s="9">
        <v>0.375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1"/>
    </row>
    <row r="32" spans="1:19">
      <c r="A32" s="25"/>
      <c r="B32" s="1" t="s">
        <v>87</v>
      </c>
      <c r="C32" s="11" t="s">
        <v>88</v>
      </c>
      <c r="D32" s="11" t="s">
        <v>153</v>
      </c>
      <c r="E32" s="14" t="s">
        <v>89</v>
      </c>
      <c r="F32" s="46">
        <v>0.25</v>
      </c>
      <c r="G32" s="95">
        <v>3.25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1"/>
    </row>
    <row r="33" spans="1:19">
      <c r="A33" s="25"/>
      <c r="B33" s="1"/>
      <c r="C33" s="11"/>
      <c r="D33" s="11"/>
      <c r="E33" s="14"/>
      <c r="F33" s="46"/>
      <c r="G33" s="95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26"/>
    </row>
    <row r="34" spans="1:19">
      <c r="A34" s="25"/>
      <c r="B34" s="1"/>
      <c r="C34" s="11"/>
      <c r="D34" s="11"/>
      <c r="E34" s="14"/>
      <c r="F34" s="46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26"/>
    </row>
    <row r="35" spans="1:19" ht="16" thickBot="1">
      <c r="A35" s="27"/>
      <c r="B35" s="28"/>
      <c r="C35" s="29"/>
      <c r="D35" s="29"/>
      <c r="E35" s="30"/>
      <c r="F35" s="47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2"/>
    </row>
  </sheetData>
  <mergeCells count="46">
    <mergeCell ref="A1:S1"/>
    <mergeCell ref="A2:E7"/>
    <mergeCell ref="H2:I2"/>
    <mergeCell ref="J2:L2"/>
    <mergeCell ref="M2:N2"/>
    <mergeCell ref="O2:Q2"/>
    <mergeCell ref="R2:S7"/>
    <mergeCell ref="H3:I3"/>
    <mergeCell ref="J3:L3"/>
    <mergeCell ref="M3:N3"/>
    <mergeCell ref="O3:Q3"/>
    <mergeCell ref="H4:I4"/>
    <mergeCell ref="J4:L4"/>
    <mergeCell ref="M4:N4"/>
    <mergeCell ref="O4:Q4"/>
    <mergeCell ref="H6:I6"/>
    <mergeCell ref="J6:L6"/>
    <mergeCell ref="M6:N6"/>
    <mergeCell ref="O6:Q6"/>
    <mergeCell ref="H5:I5"/>
    <mergeCell ref="J5:L5"/>
    <mergeCell ref="M5:N5"/>
    <mergeCell ref="O5:Q5"/>
    <mergeCell ref="H7:I7"/>
    <mergeCell ref="J7:L7"/>
    <mergeCell ref="M7:N7"/>
    <mergeCell ref="O7:Q7"/>
    <mergeCell ref="O11:O12"/>
    <mergeCell ref="A8:S8"/>
    <mergeCell ref="A9:E9"/>
    <mergeCell ref="G9:S9"/>
    <mergeCell ref="A10:B12"/>
    <mergeCell ref="C10:C12"/>
    <mergeCell ref="E10:E12"/>
    <mergeCell ref="G11:G12"/>
    <mergeCell ref="H11:H12"/>
    <mergeCell ref="I11:I12"/>
    <mergeCell ref="J11:J12"/>
    <mergeCell ref="Q11:Q12"/>
    <mergeCell ref="R11:R12"/>
    <mergeCell ref="S11:S12"/>
    <mergeCell ref="K11:K12"/>
    <mergeCell ref="L11:L12"/>
    <mergeCell ref="M11:M12"/>
    <mergeCell ref="N11:N12"/>
    <mergeCell ref="P11:P12"/>
  </mergeCells>
  <printOptions horizontalCentered="1" verticalCentered="1"/>
  <pageMargins left="0.25" right="0.25" top="0.75" bottom="0.75" header="0.3" footer="0.3"/>
  <pageSetup fitToHeight="2" orientation="landscape" r:id="rId1"/>
  <headerFooter>
    <oddHeader>&amp;LTOP _ LS</oddHeader>
    <oddFooter>&amp;L&amp;F&amp;C&amp;A&amp;R&amp;D&amp;T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2267A-6C95-41F6-9E20-F8EC002C1E21}">
  <sheetPr>
    <tabColor theme="4" tint="0.59999389629810485"/>
    <pageSetUpPr fitToPage="1"/>
  </sheetPr>
  <dimension ref="A1:R36"/>
  <sheetViews>
    <sheetView view="pageLayout" topLeftCell="A9" zoomScale="65" zoomScaleNormal="100" zoomScalePageLayoutView="65" workbookViewId="0">
      <selection activeCell="G30" sqref="G30"/>
    </sheetView>
  </sheetViews>
  <sheetFormatPr defaultColWidth="11.1640625" defaultRowHeight="15.5"/>
  <cols>
    <col min="1" max="1" width="3.6640625" customWidth="1"/>
    <col min="2" max="2" width="36.6640625" customWidth="1"/>
    <col min="3" max="3" width="27" customWidth="1"/>
    <col min="4" max="4" width="28.1640625" customWidth="1"/>
    <col min="5" max="5" width="6.6640625" customWidth="1"/>
  </cols>
  <sheetData>
    <row r="1" spans="1:18" ht="16" thickBot="1">
      <c r="A1" s="204"/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</row>
    <row r="2" spans="1:18" s="2" customFormat="1" ht="18.5">
      <c r="A2" s="121"/>
      <c r="B2" s="121"/>
      <c r="C2" s="121"/>
      <c r="D2" s="121"/>
      <c r="E2" s="43"/>
      <c r="F2" s="5"/>
      <c r="G2" s="162" t="str">
        <f>'M-COVER PAGE'!D2</f>
        <v>Factory</v>
      </c>
      <c r="H2" s="163"/>
      <c r="I2" s="100">
        <f>'M-COVER PAGE'!F2</f>
        <v>0</v>
      </c>
      <c r="J2" s="101"/>
      <c r="K2" s="164"/>
      <c r="L2" s="165" t="str">
        <f>'M-COVER PAGE'!I2</f>
        <v>Sample size</v>
      </c>
      <c r="M2" s="163"/>
      <c r="N2" s="124" t="str">
        <f>'M-COVER PAGE'!K2</f>
        <v>M</v>
      </c>
      <c r="O2" s="124"/>
      <c r="P2" s="187"/>
      <c r="Q2" s="205" t="s">
        <v>21</v>
      </c>
      <c r="R2" s="206"/>
    </row>
    <row r="3" spans="1:18" s="2" customFormat="1" ht="18.5">
      <c r="A3" s="121"/>
      <c r="B3" s="121"/>
      <c r="C3" s="121"/>
      <c r="D3" s="121"/>
      <c r="E3" s="43"/>
      <c r="F3" s="5"/>
      <c r="G3" s="138" t="str">
        <f>'M-COVER PAGE'!D3</f>
        <v xml:space="preserve">Style </v>
      </c>
      <c r="H3" s="139"/>
      <c r="I3" s="159" t="str">
        <f>'M-COVER PAGE'!F3</f>
        <v>MSCHF</v>
      </c>
      <c r="J3" s="160"/>
      <c r="K3" s="161"/>
      <c r="L3" s="143" t="str">
        <f>'M-COVER PAGE'!I3</f>
        <v xml:space="preserve">Size range </v>
      </c>
      <c r="M3" s="139"/>
      <c r="N3" s="112" t="str">
        <f>'M-COVER PAGE'!K3</f>
        <v>XS - XL</v>
      </c>
      <c r="O3" s="112"/>
      <c r="P3" s="186"/>
      <c r="Q3" s="207"/>
      <c r="R3" s="208"/>
    </row>
    <row r="4" spans="1:18" s="2" customFormat="1" ht="18.5">
      <c r="A4" s="121"/>
      <c r="B4" s="121"/>
      <c r="C4" s="121"/>
      <c r="D4" s="121"/>
      <c r="E4" s="43"/>
      <c r="F4" s="5"/>
      <c r="G4" s="138" t="str">
        <f>'M-COVER PAGE'!D4</f>
        <v>Description</v>
      </c>
      <c r="H4" s="139"/>
      <c r="I4" s="103" t="str">
        <f>'M-COVER PAGE'!F4</f>
        <v>RELAXED TEE</v>
      </c>
      <c r="J4" s="104"/>
      <c r="K4" s="156"/>
      <c r="L4" s="143">
        <f>'M-COVER PAGE'!I4</f>
        <v>0</v>
      </c>
      <c r="M4" s="139"/>
      <c r="N4" s="112">
        <f>'M-COVER PAGE'!K4</f>
        <v>0</v>
      </c>
      <c r="O4" s="112"/>
      <c r="P4" s="186"/>
      <c r="Q4" s="209"/>
      <c r="R4" s="210"/>
    </row>
    <row r="5" spans="1:18" s="2" customFormat="1" ht="18.5">
      <c r="A5" s="121"/>
      <c r="B5" s="121"/>
      <c r="C5" s="121"/>
      <c r="D5" s="121"/>
      <c r="E5" s="43"/>
      <c r="F5" s="6"/>
      <c r="G5" s="157" t="str">
        <f>'M-COVER PAGE'!D5</f>
        <v>CONCEPT</v>
      </c>
      <c r="H5" s="158"/>
      <c r="I5" s="103">
        <f>'M-COVER PAGE'!F5</f>
        <v>0</v>
      </c>
      <c r="J5" s="104"/>
      <c r="K5" s="156"/>
      <c r="L5" s="143" t="str">
        <f>'M-COVER PAGE'!I5</f>
        <v>Sample due date</v>
      </c>
      <c r="M5" s="139"/>
      <c r="N5" s="112">
        <f>'M-COVER PAGE'!K5</f>
        <v>0</v>
      </c>
      <c r="O5" s="112"/>
      <c r="P5" s="186"/>
      <c r="Q5" s="209"/>
      <c r="R5" s="210"/>
    </row>
    <row r="6" spans="1:18" s="2" customFormat="1" ht="18.5">
      <c r="A6" s="121"/>
      <c r="B6" s="121"/>
      <c r="C6" s="121"/>
      <c r="D6" s="121"/>
      <c r="E6" s="43"/>
      <c r="F6" s="5"/>
      <c r="G6" s="138" t="str">
        <f>'M-COVER PAGE'!D6</f>
        <v>Date created</v>
      </c>
      <c r="H6" s="139"/>
      <c r="I6" s="140">
        <f>'M-COVER PAGE'!F6</f>
        <v>45428</v>
      </c>
      <c r="J6" s="141"/>
      <c r="K6" s="142"/>
      <c r="L6" s="143" t="str">
        <f>'M-COVER PAGE'!I6</f>
        <v>Reference style</v>
      </c>
      <c r="M6" s="139"/>
      <c r="N6" s="184">
        <f>'M-COVER PAGE'!K6</f>
        <v>0</v>
      </c>
      <c r="O6" s="184"/>
      <c r="P6" s="185"/>
      <c r="Q6" s="211"/>
      <c r="R6" s="212"/>
    </row>
    <row r="7" spans="1:18" s="2" customFormat="1" ht="19" thickBot="1">
      <c r="A7" s="121"/>
      <c r="B7" s="121"/>
      <c r="C7" s="121"/>
      <c r="D7" s="121"/>
      <c r="E7" s="43"/>
      <c r="F7" s="5"/>
      <c r="G7" s="147" t="str">
        <f>'M-COVER PAGE'!D7</f>
        <v>Date revised</v>
      </c>
      <c r="H7" s="148"/>
      <c r="I7" s="149" t="s">
        <v>127</v>
      </c>
      <c r="J7" s="150"/>
      <c r="K7" s="151"/>
      <c r="L7" s="152" t="str">
        <f>'M-COVER PAGE'!I7</f>
        <v>STATUS</v>
      </c>
      <c r="M7" s="148"/>
      <c r="N7" s="172" t="str">
        <f>'M-COVER PAGE'!K7</f>
        <v>SUBMIT PROTO</v>
      </c>
      <c r="O7" s="172"/>
      <c r="P7" s="173"/>
      <c r="Q7" s="213"/>
      <c r="R7" s="214"/>
    </row>
    <row r="8" spans="1:18" ht="9" customHeight="1">
      <c r="A8" s="114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</row>
    <row r="9" spans="1:18" ht="24" thickBot="1">
      <c r="A9" s="174"/>
      <c r="B9" s="174"/>
      <c r="C9" s="174"/>
      <c r="D9" s="174"/>
      <c r="E9" s="42"/>
      <c r="F9" s="116" t="s">
        <v>78</v>
      </c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</row>
    <row r="10" spans="1:18" s="3" customFormat="1">
      <c r="A10" s="175" t="s">
        <v>23</v>
      </c>
      <c r="B10" s="176"/>
      <c r="C10" s="181" t="s">
        <v>24</v>
      </c>
      <c r="D10" s="181" t="s">
        <v>25</v>
      </c>
      <c r="E10" s="8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4"/>
    </row>
    <row r="11" spans="1:18">
      <c r="A11" s="177"/>
      <c r="B11" s="178"/>
      <c r="C11" s="182"/>
      <c r="D11" s="182"/>
      <c r="E11" s="44" t="s">
        <v>26</v>
      </c>
      <c r="F11" s="202" t="s">
        <v>27</v>
      </c>
      <c r="G11" s="200"/>
      <c r="H11" s="200" t="s">
        <v>28</v>
      </c>
      <c r="I11" s="200"/>
      <c r="J11" s="200" t="s">
        <v>29</v>
      </c>
      <c r="K11" s="48"/>
      <c r="L11" s="200" t="s">
        <v>30</v>
      </c>
      <c r="M11" s="48"/>
      <c r="N11" s="200" t="s">
        <v>31</v>
      </c>
      <c r="O11" s="48"/>
      <c r="P11" s="200" t="s">
        <v>32</v>
      </c>
      <c r="Q11" s="48"/>
      <c r="R11" s="198" t="s">
        <v>79</v>
      </c>
    </row>
    <row r="12" spans="1:18">
      <c r="A12" s="179"/>
      <c r="B12" s="180"/>
      <c r="C12" s="183"/>
      <c r="D12" s="183"/>
      <c r="E12" s="45" t="s">
        <v>42</v>
      </c>
      <c r="F12" s="203"/>
      <c r="G12" s="201"/>
      <c r="H12" s="201"/>
      <c r="I12" s="201"/>
      <c r="J12" s="201"/>
      <c r="K12" s="49"/>
      <c r="L12" s="201"/>
      <c r="M12" s="49"/>
      <c r="N12" s="201"/>
      <c r="O12" s="49"/>
      <c r="P12" s="201"/>
      <c r="Q12" s="49"/>
      <c r="R12" s="199"/>
    </row>
    <row r="13" spans="1:18">
      <c r="A13" s="25">
        <f>'M-SPEC'!A13</f>
        <v>0</v>
      </c>
      <c r="B13" s="1" t="str">
        <f>'M-SPEC'!B13</f>
        <v>BODY LENGTH</v>
      </c>
      <c r="C13" s="1" t="str">
        <f>'M-SPEC'!C13</f>
        <v>from HPS</v>
      </c>
      <c r="D13" s="1" t="str">
        <f>'M-SPEC'!E13</f>
        <v>前身长从肩高点到边</v>
      </c>
      <c r="E13" s="46">
        <f>'M-SPEC'!F13</f>
        <v>0.625</v>
      </c>
      <c r="F13" s="85">
        <f>H13-1/2</f>
        <v>-2.5</v>
      </c>
      <c r="G13" s="76"/>
      <c r="H13" s="76">
        <f>J13-1</f>
        <v>-2</v>
      </c>
      <c r="I13" s="76"/>
      <c r="J13" s="76">
        <f>L13-1</f>
        <v>-1</v>
      </c>
      <c r="K13" s="76"/>
      <c r="L13" s="10">
        <f>'M-SPEC'!S13</f>
        <v>0</v>
      </c>
      <c r="M13" s="76"/>
      <c r="N13" s="76">
        <f>L13+1</f>
        <v>1</v>
      </c>
      <c r="O13" s="76"/>
      <c r="P13" s="76">
        <f>N13+1</f>
        <v>2</v>
      </c>
      <c r="Q13" s="76"/>
      <c r="R13" s="79">
        <f>P13+1</f>
        <v>3</v>
      </c>
    </row>
    <row r="14" spans="1:18">
      <c r="A14" s="25">
        <f>'M-SPEC'!A14</f>
        <v>0</v>
      </c>
      <c r="B14" s="1" t="str">
        <f>'M-SPEC'!B14</f>
        <v>CHEST CIRCUMFERENCE</v>
      </c>
      <c r="C14" s="1" t="str">
        <f>'M-SPEC'!C14</f>
        <v>at 1" below AH</v>
      </c>
      <c r="D14" s="1" t="str">
        <f>'M-SPEC'!E14</f>
        <v>胸围-1"距夹</v>
      </c>
      <c r="E14" s="46">
        <f>'M-SPEC'!F14</f>
        <v>0.75</v>
      </c>
      <c r="F14" s="85">
        <f>H14-1.5</f>
        <v>-5.5</v>
      </c>
      <c r="G14" s="76"/>
      <c r="H14" s="76">
        <f>J14-2</f>
        <v>-4</v>
      </c>
      <c r="I14" s="76"/>
      <c r="J14" s="76">
        <f>L14-2</f>
        <v>-2</v>
      </c>
      <c r="K14" s="76"/>
      <c r="L14" s="10">
        <f>'M-SPEC'!S14</f>
        <v>0</v>
      </c>
      <c r="M14" s="76"/>
      <c r="N14" s="76">
        <f>L14+2.5</f>
        <v>2.5</v>
      </c>
      <c r="O14" s="76"/>
      <c r="P14" s="76">
        <f>N14+3</f>
        <v>5.5</v>
      </c>
      <c r="Q14" s="76"/>
      <c r="R14" s="79">
        <f>P14+3</f>
        <v>8.5</v>
      </c>
    </row>
    <row r="15" spans="1:18">
      <c r="A15" s="25">
        <f>'M-SPEC'!A15</f>
        <v>0</v>
      </c>
      <c r="B15" s="1" t="str">
        <f>'M-SPEC'!B15</f>
        <v>SWEEP  CIRCUMFERENCE</v>
      </c>
      <c r="C15" s="1">
        <f>'M-SPEC'!C15</f>
        <v>0</v>
      </c>
      <c r="D15" s="1" t="str">
        <f>'M-SPEC'!E15</f>
        <v>下摆</v>
      </c>
      <c r="E15" s="46">
        <f>'M-SPEC'!F15</f>
        <v>0.75</v>
      </c>
      <c r="F15" s="85">
        <f>H15-1.5</f>
        <v>-5.5</v>
      </c>
      <c r="G15" s="76"/>
      <c r="H15" s="76">
        <f>J15-2</f>
        <v>-4</v>
      </c>
      <c r="I15" s="76"/>
      <c r="J15" s="76">
        <f>L15-2</f>
        <v>-2</v>
      </c>
      <c r="K15" s="76"/>
      <c r="L15" s="10">
        <f>'M-SPEC'!S15</f>
        <v>0</v>
      </c>
      <c r="M15" s="76"/>
      <c r="N15" s="76">
        <f>L15+2.5</f>
        <v>2.5</v>
      </c>
      <c r="O15" s="76"/>
      <c r="P15" s="76">
        <f>N15+3</f>
        <v>5.5</v>
      </c>
      <c r="Q15" s="76"/>
      <c r="R15" s="79">
        <f>P15+3</f>
        <v>8.5</v>
      </c>
    </row>
    <row r="16" spans="1:18">
      <c r="A16" s="25">
        <f>'M-SPEC'!A16</f>
        <v>0</v>
      </c>
      <c r="B16" s="1" t="str">
        <f>'M-SPEC'!B16</f>
        <v>SWEEP HEM HEIGHT</v>
      </c>
      <c r="C16" s="1">
        <f>'M-SPEC'!C16</f>
        <v>0</v>
      </c>
      <c r="D16" s="1" t="str">
        <f>'M-SPEC'!E16</f>
        <v>下摆脚边高</v>
      </c>
      <c r="E16" s="46">
        <f>'M-SPEC'!F16</f>
        <v>0.125</v>
      </c>
      <c r="F16" s="81">
        <f>H16-0</f>
        <v>0</v>
      </c>
      <c r="G16" s="76"/>
      <c r="H16" s="76">
        <f>J16-0</f>
        <v>0</v>
      </c>
      <c r="I16" s="76"/>
      <c r="J16" s="76">
        <f>L16-0</f>
        <v>0</v>
      </c>
      <c r="K16" s="76"/>
      <c r="L16" s="10">
        <f>'M-SPEC'!S16</f>
        <v>0</v>
      </c>
      <c r="M16" s="76"/>
      <c r="N16" s="76">
        <f>L16+0</f>
        <v>0</v>
      </c>
      <c r="O16" s="76"/>
      <c r="P16" s="76">
        <f>N16+0</f>
        <v>0</v>
      </c>
      <c r="Q16" s="76"/>
      <c r="R16" s="79">
        <f>P16+0</f>
        <v>0</v>
      </c>
    </row>
    <row r="17" spans="1:18">
      <c r="A17" s="25">
        <f>'M-SPEC'!A17</f>
        <v>0</v>
      </c>
      <c r="B17" s="1" t="str">
        <f>'M-SPEC'!B17</f>
        <v>ACROSS SHOULDER - SET-IN</v>
      </c>
      <c r="C17" s="1">
        <f>'M-SPEC'!C17</f>
        <v>0</v>
      </c>
      <c r="D17" s="1" t="str">
        <f>'M-SPEC'!E17</f>
        <v>肩宽</v>
      </c>
      <c r="E17" s="46">
        <f>'M-SPEC'!F17</f>
        <v>0.375</v>
      </c>
      <c r="F17" s="81">
        <f>H17-0.5</f>
        <v>-2</v>
      </c>
      <c r="G17" s="76"/>
      <c r="H17" s="76">
        <f>J17-0.75</f>
        <v>-1.5</v>
      </c>
      <c r="I17" s="76"/>
      <c r="J17" s="76">
        <f>L17-0.75</f>
        <v>-0.75</v>
      </c>
      <c r="K17" s="76"/>
      <c r="L17" s="10">
        <f>'M-SPEC'!S17</f>
        <v>0</v>
      </c>
      <c r="M17" s="76"/>
      <c r="N17" s="76">
        <f>L17+0.75</f>
        <v>0.75</v>
      </c>
      <c r="O17" s="76"/>
      <c r="P17" s="76">
        <f>N17+1</f>
        <v>1.75</v>
      </c>
      <c r="Q17" s="76"/>
      <c r="R17" s="81">
        <f>P17+1</f>
        <v>2.75</v>
      </c>
    </row>
    <row r="18" spans="1:18">
      <c r="A18" s="25">
        <f>'M-SPEC'!A18</f>
        <v>0</v>
      </c>
      <c r="B18" s="1" t="str">
        <f>'M-SPEC'!B18</f>
        <v>ACROSS FRONT - SET-IN</v>
      </c>
      <c r="C18" s="1" t="str">
        <f>'M-SPEC'!C18</f>
        <v>at 6" below HPS</v>
      </c>
      <c r="D18" s="1" t="str">
        <f>'M-SPEC'!E18</f>
        <v>前宽-6"距夹</v>
      </c>
      <c r="E18" s="46">
        <f>'M-SPEC'!F18</f>
        <v>0.375</v>
      </c>
      <c r="F18" s="81">
        <f>H18-0.5</f>
        <v>-2</v>
      </c>
      <c r="G18" s="76"/>
      <c r="H18" s="76">
        <f>J18-0.75</f>
        <v>-1.5</v>
      </c>
      <c r="I18" s="76"/>
      <c r="J18" s="76">
        <f>L18-0.75</f>
        <v>-0.75</v>
      </c>
      <c r="K18" s="76"/>
      <c r="L18" s="10">
        <f>'M-SPEC'!S18</f>
        <v>0</v>
      </c>
      <c r="M18" s="76"/>
      <c r="N18" s="76">
        <f>L18+0.75</f>
        <v>0.75</v>
      </c>
      <c r="O18" s="76"/>
      <c r="P18" s="76">
        <f>N18+1</f>
        <v>1.75</v>
      </c>
      <c r="Q18" s="76"/>
      <c r="R18" s="81">
        <f>P18+1</f>
        <v>2.75</v>
      </c>
    </row>
    <row r="19" spans="1:18">
      <c r="A19" s="25">
        <f>'M-SPEC'!A19</f>
        <v>0</v>
      </c>
      <c r="B19" s="1" t="str">
        <f>'M-SPEC'!B19</f>
        <v>ACROSS BACK - SET-IN</v>
      </c>
      <c r="C19" s="1" t="str">
        <f>'M-SPEC'!C19</f>
        <v>at 6" below HPS</v>
      </c>
      <c r="D19" s="1" t="str">
        <f>'M-SPEC'!E19</f>
        <v>后宽-6"距夹</v>
      </c>
      <c r="E19" s="46">
        <f>'M-SPEC'!F19</f>
        <v>0.375</v>
      </c>
      <c r="F19" s="81">
        <f>H19-0.5</f>
        <v>-2</v>
      </c>
      <c r="G19" s="76"/>
      <c r="H19" s="76">
        <f>J19-0.75</f>
        <v>-1.5</v>
      </c>
      <c r="I19" s="76"/>
      <c r="J19" s="76">
        <f>L19-0.75</f>
        <v>-0.75</v>
      </c>
      <c r="K19" s="76"/>
      <c r="L19" s="10">
        <f>'M-SPEC'!S19</f>
        <v>0</v>
      </c>
      <c r="M19" s="76"/>
      <c r="N19" s="76">
        <f>L19+0.75</f>
        <v>0.75</v>
      </c>
      <c r="O19" s="76"/>
      <c r="P19" s="76">
        <f>N19+1</f>
        <v>1.75</v>
      </c>
      <c r="Q19" s="76"/>
      <c r="R19" s="81">
        <f>P19+1</f>
        <v>2.75</v>
      </c>
    </row>
    <row r="20" spans="1:18">
      <c r="A20" s="25">
        <f>'M-SPEC'!A20</f>
        <v>0</v>
      </c>
      <c r="B20" s="1" t="str">
        <f>'M-SPEC'!B20</f>
        <v>FORWARD SHOULDER SEAM</v>
      </c>
      <c r="C20" s="1">
        <f>'M-SPEC'!C20</f>
        <v>0</v>
      </c>
      <c r="D20" s="1" t="str">
        <f>'M-SPEC'!E20</f>
        <v>肩缝朝前</v>
      </c>
      <c r="E20" s="46">
        <f>'M-SPEC'!F20</f>
        <v>0.125</v>
      </c>
      <c r="F20" s="81">
        <f>H20-0</f>
        <v>0</v>
      </c>
      <c r="G20" s="76"/>
      <c r="H20" s="76">
        <f>J20-0</f>
        <v>0</v>
      </c>
      <c r="I20" s="76"/>
      <c r="J20" s="76">
        <f>L20-0</f>
        <v>0</v>
      </c>
      <c r="K20" s="76"/>
      <c r="L20" s="10">
        <f>'M-SPEC'!S20</f>
        <v>0</v>
      </c>
      <c r="M20" s="76"/>
      <c r="N20" s="76">
        <f>L20+0</f>
        <v>0</v>
      </c>
      <c r="O20" s="76"/>
      <c r="P20" s="76">
        <f>N20+0</f>
        <v>0</v>
      </c>
      <c r="Q20" s="76"/>
      <c r="R20" s="79">
        <f>P20+0</f>
        <v>0</v>
      </c>
    </row>
    <row r="21" spans="1:18">
      <c r="A21" s="25">
        <f>'M-SPEC'!A21</f>
        <v>0</v>
      </c>
      <c r="B21" s="1" t="str">
        <f>'M-SPEC'!B21</f>
        <v>SHOULDER SLOPE</v>
      </c>
      <c r="C21" s="1">
        <f>'M-SPEC'!C21</f>
        <v>0</v>
      </c>
      <c r="D21" s="1" t="str">
        <f>'M-SPEC'!E21</f>
        <v>肩斜</v>
      </c>
      <c r="E21" s="46">
        <f>'M-SPEC'!F21</f>
        <v>0.25</v>
      </c>
      <c r="F21" s="81">
        <f>H21-0</f>
        <v>0</v>
      </c>
      <c r="G21" s="76"/>
      <c r="H21" s="76">
        <f>J21-0</f>
        <v>0</v>
      </c>
      <c r="I21" s="76"/>
      <c r="J21" s="76">
        <f>L21-0</f>
        <v>0</v>
      </c>
      <c r="K21" s="76"/>
      <c r="L21" s="10">
        <f>'M-SPEC'!S21</f>
        <v>0</v>
      </c>
      <c r="M21" s="76"/>
      <c r="N21" s="76">
        <f>L21+0</f>
        <v>0</v>
      </c>
      <c r="O21" s="76"/>
      <c r="P21" s="76">
        <f>N21+0</f>
        <v>0</v>
      </c>
      <c r="Q21" s="76"/>
      <c r="R21" s="79">
        <f>P21+0</f>
        <v>0</v>
      </c>
    </row>
    <row r="22" spans="1:18">
      <c r="A22" s="25">
        <f>'M-SPEC'!A22</f>
        <v>0</v>
      </c>
      <c r="B22" s="1" t="str">
        <f>'M-SPEC'!B22</f>
        <v>SLEEVE LENGTH - SHORT SLEEVES</v>
      </c>
      <c r="C22" s="1" t="str">
        <f>'M-SPEC'!C22</f>
        <v>from CB</v>
      </c>
      <c r="D22" s="1" t="str">
        <f>'M-SPEC'!E22</f>
        <v>袖长</v>
      </c>
      <c r="E22" s="46">
        <f>'M-SPEC'!F22</f>
        <v>0.375</v>
      </c>
      <c r="F22" s="81">
        <f>H22-0.5</f>
        <v>-1.5</v>
      </c>
      <c r="G22" s="76"/>
      <c r="H22" s="76">
        <f>J22-0.5</f>
        <v>-1</v>
      </c>
      <c r="I22" s="76"/>
      <c r="J22" s="76">
        <f>L22-0.5</f>
        <v>-0.5</v>
      </c>
      <c r="K22" s="76"/>
      <c r="L22" s="10">
        <f>'M-SPEC'!S22</f>
        <v>0</v>
      </c>
      <c r="M22" s="76"/>
      <c r="N22" s="76">
        <f>L22+0.625</f>
        <v>0.625</v>
      </c>
      <c r="O22" s="76"/>
      <c r="P22" s="76">
        <f>N22+0.625</f>
        <v>1.25</v>
      </c>
      <c r="Q22" s="76"/>
      <c r="R22" s="79">
        <f>P22+0.625</f>
        <v>1.875</v>
      </c>
    </row>
    <row r="23" spans="1:18">
      <c r="A23" s="25">
        <f>'M-SPEC'!A23</f>
        <v>0</v>
      </c>
      <c r="B23" s="1" t="str">
        <f>'M-SPEC'!B23</f>
        <v xml:space="preserve">ARMHOLE HEIGHT </v>
      </c>
      <c r="C23" s="1" t="str">
        <f>'M-SPEC'!C23</f>
        <v>straight</v>
      </c>
      <c r="D23" s="1" t="str">
        <f>'M-SPEC'!E23</f>
        <v>夹直-从袖肩点到袖笼底直量</v>
      </c>
      <c r="E23" s="46">
        <f>'M-SPEC'!F23</f>
        <v>0.375</v>
      </c>
      <c r="F23" s="81">
        <f>H23-0.375</f>
        <v>-1.125</v>
      </c>
      <c r="G23" s="76"/>
      <c r="H23" s="76">
        <f>J23-0.375</f>
        <v>-0.75</v>
      </c>
      <c r="I23" s="76"/>
      <c r="J23" s="76">
        <f>L23-0.375</f>
        <v>-0.375</v>
      </c>
      <c r="K23" s="76"/>
      <c r="L23" s="10">
        <f>'M-SPEC'!S23</f>
        <v>0</v>
      </c>
      <c r="M23" s="76"/>
      <c r="N23" s="76">
        <f>L23+0.5</f>
        <v>0.5</v>
      </c>
      <c r="O23" s="76"/>
      <c r="P23" s="76">
        <f>N23+0.5</f>
        <v>1</v>
      </c>
      <c r="Q23" s="76"/>
      <c r="R23" s="79">
        <f>P23+0.5</f>
        <v>1.5</v>
      </c>
    </row>
    <row r="24" spans="1:18">
      <c r="A24" s="25">
        <f>'M-SPEC'!A24</f>
        <v>0</v>
      </c>
      <c r="B24" s="1" t="str">
        <f>'M-SPEC'!B24</f>
        <v>MUSCLE CIRCUMFERENCE</v>
      </c>
      <c r="C24" s="1" t="str">
        <f>'M-SPEC'!C24</f>
        <v>at 1" below AH</v>
      </c>
      <c r="D24" s="1" t="str">
        <f>'M-SPEC'!E24</f>
        <v>臂围-1"距夹</v>
      </c>
      <c r="E24" s="46">
        <f>'M-SPEC'!F24</f>
        <v>0.5</v>
      </c>
      <c r="F24" s="81">
        <f>H24-0.625</f>
        <v>-1.875</v>
      </c>
      <c r="G24" s="76"/>
      <c r="H24" s="76">
        <f>J24-0.625</f>
        <v>-1.25</v>
      </c>
      <c r="I24" s="76"/>
      <c r="J24" s="76">
        <f>L24-0.625</f>
        <v>-0.625</v>
      </c>
      <c r="K24" s="76"/>
      <c r="L24" s="10">
        <f>'M-SPEC'!S24</f>
        <v>0</v>
      </c>
      <c r="M24" s="76"/>
      <c r="N24" s="76">
        <f>L24+0.75</f>
        <v>0.75</v>
      </c>
      <c r="O24" s="76"/>
      <c r="P24" s="76">
        <f>N24+0.75</f>
        <v>1.5</v>
      </c>
      <c r="Q24" s="76"/>
      <c r="R24" s="79">
        <f>P24+0.75</f>
        <v>2.25</v>
      </c>
    </row>
    <row r="25" spans="1:18">
      <c r="A25" s="25">
        <f>'M-SPEC'!A25</f>
        <v>0</v>
      </c>
      <c r="B25" s="1" t="str">
        <f>'M-SPEC'!B25</f>
        <v>CUFF CIRCUMFERENCE - SHORT SLEEVES</v>
      </c>
      <c r="C25" s="1" t="str">
        <f>'M-SPEC'!C25</f>
        <v>at edge</v>
      </c>
      <c r="D25" s="1" t="str">
        <f>'M-SPEC'!E25</f>
        <v>袖口围</v>
      </c>
      <c r="E25" s="46">
        <f>'M-SPEC'!F25</f>
        <v>0.5</v>
      </c>
      <c r="F25" s="81">
        <f>H25-0.625</f>
        <v>-1.875</v>
      </c>
      <c r="G25" s="76"/>
      <c r="H25" s="76">
        <f>J25-0.625</f>
        <v>-1.25</v>
      </c>
      <c r="I25" s="76"/>
      <c r="J25" s="76">
        <f>L25-0.625</f>
        <v>-0.625</v>
      </c>
      <c r="K25" s="76"/>
      <c r="L25" s="10">
        <f>'M-SPEC'!S25</f>
        <v>0</v>
      </c>
      <c r="M25" s="76"/>
      <c r="N25" s="76">
        <f>L25+0.75</f>
        <v>0.75</v>
      </c>
      <c r="O25" s="76"/>
      <c r="P25" s="76">
        <f>N25+0.75</f>
        <v>1.5</v>
      </c>
      <c r="Q25" s="76"/>
      <c r="R25" s="79">
        <f>P25+0.75</f>
        <v>2.25</v>
      </c>
    </row>
    <row r="26" spans="1:18">
      <c r="A26" s="25">
        <f>'M-SPEC'!A26</f>
        <v>0</v>
      </c>
      <c r="B26" s="1" t="str">
        <f>'M-SPEC'!B26</f>
        <v>CUFF HEM HEIGHT</v>
      </c>
      <c r="C26" s="1">
        <f>'M-SPEC'!C26</f>
        <v>0</v>
      </c>
      <c r="D26" s="1" t="str">
        <f>'M-SPEC'!E26</f>
        <v>袖克夫高</v>
      </c>
      <c r="E26" s="46">
        <f>'M-SPEC'!F26</f>
        <v>0.125</v>
      </c>
      <c r="F26" s="81">
        <f>H26-0</f>
        <v>0</v>
      </c>
      <c r="G26" s="76"/>
      <c r="H26" s="76">
        <f>J26-0</f>
        <v>0</v>
      </c>
      <c r="I26" s="76"/>
      <c r="J26" s="76">
        <f>L26-0</f>
        <v>0</v>
      </c>
      <c r="K26" s="76"/>
      <c r="L26" s="10">
        <f>'M-SPEC'!S26</f>
        <v>0</v>
      </c>
      <c r="M26" s="76"/>
      <c r="N26" s="76">
        <f>L26+0</f>
        <v>0</v>
      </c>
      <c r="O26" s="76"/>
      <c r="P26" s="76">
        <f>N26+0</f>
        <v>0</v>
      </c>
      <c r="Q26" s="76"/>
      <c r="R26" s="79">
        <f>P26+0</f>
        <v>0</v>
      </c>
    </row>
    <row r="27" spans="1:18">
      <c r="A27" s="25">
        <f>'M-SPEC'!A27</f>
        <v>0</v>
      </c>
      <c r="B27" s="1" t="str">
        <f>'M-SPEC'!B27</f>
        <v>NECK WIDTH</v>
      </c>
      <c r="C27" s="1" t="str">
        <f>'M-SPEC'!C27</f>
        <v>seam to seam</v>
      </c>
      <c r="D27" s="1" t="str">
        <f>'M-SPEC'!E27</f>
        <v>领宽</v>
      </c>
      <c r="E27" s="46">
        <f>'M-SPEC'!F27</f>
        <v>0.25</v>
      </c>
      <c r="F27" s="85">
        <f>H27-1/8</f>
        <v>-0.5</v>
      </c>
      <c r="G27" s="80"/>
      <c r="H27" s="80">
        <f>J27-1/8</f>
        <v>-0.375</v>
      </c>
      <c r="I27" s="76"/>
      <c r="J27" s="76">
        <f>L27-1/4</f>
        <v>-0.25</v>
      </c>
      <c r="K27" s="76"/>
      <c r="L27" s="10">
        <f>'M-SPEC'!S27</f>
        <v>0</v>
      </c>
      <c r="M27" s="76"/>
      <c r="N27" s="76">
        <f>L27+1/4</f>
        <v>0.25</v>
      </c>
      <c r="O27" s="76"/>
      <c r="P27" s="76">
        <f>N27+0.25</f>
        <v>0.5</v>
      </c>
      <c r="Q27" s="76"/>
      <c r="R27" s="79">
        <f>P27+0.25</f>
        <v>0.75</v>
      </c>
    </row>
    <row r="28" spans="1:18">
      <c r="A28" s="25">
        <f>'M-SPEC'!A28</f>
        <v>0</v>
      </c>
      <c r="B28" s="1" t="str">
        <f>'M-SPEC'!B28</f>
        <v>FRONT NECK DROP</v>
      </c>
      <c r="C28" s="1" t="str">
        <f>'M-SPEC'!C28</f>
        <v>HPS to seam</v>
      </c>
      <c r="D28" s="1" t="str">
        <f>'M-SPEC'!E28</f>
        <v>前领深-肩高点到</v>
      </c>
      <c r="E28" s="46">
        <f>'M-SPEC'!F28</f>
        <v>0.25</v>
      </c>
      <c r="F28" s="85">
        <f>H28-1/8</f>
        <v>-0.5</v>
      </c>
      <c r="G28" s="80"/>
      <c r="H28" s="80">
        <f>J28-1/8</f>
        <v>-0.375</v>
      </c>
      <c r="I28" s="76"/>
      <c r="J28" s="76">
        <f>L28-1/4</f>
        <v>-0.25</v>
      </c>
      <c r="K28" s="76"/>
      <c r="L28" s="10">
        <f>'M-SPEC'!S28</f>
        <v>0</v>
      </c>
      <c r="M28" s="76"/>
      <c r="N28" s="76">
        <f>L28+1/4</f>
        <v>0.25</v>
      </c>
      <c r="O28" s="76"/>
      <c r="P28" s="76">
        <f>N28+0.25</f>
        <v>0.5</v>
      </c>
      <c r="Q28" s="76"/>
      <c r="R28" s="79">
        <f>P28+0.25</f>
        <v>0.75</v>
      </c>
    </row>
    <row r="29" spans="1:18">
      <c r="A29" s="25">
        <f>'M-SPEC'!A29</f>
        <v>0</v>
      </c>
      <c r="B29" s="1" t="str">
        <f>'M-SPEC'!B29</f>
        <v>BACK NECK DROP</v>
      </c>
      <c r="C29" s="1" t="str">
        <f>'M-SPEC'!C29</f>
        <v>HPS to seam</v>
      </c>
      <c r="D29" s="1" t="str">
        <f>'M-SPEC'!E29</f>
        <v>后领深-肩高点到</v>
      </c>
      <c r="E29" s="46">
        <f>'M-SPEC'!F29</f>
        <v>0.125</v>
      </c>
      <c r="F29" s="81">
        <f>H29-0</f>
        <v>0</v>
      </c>
      <c r="G29" s="76"/>
      <c r="H29" s="76">
        <f>J29-0</f>
        <v>0</v>
      </c>
      <c r="I29" s="76"/>
      <c r="J29" s="76">
        <f t="shared" ref="J29:J31" si="0">L29-0</f>
        <v>0</v>
      </c>
      <c r="K29" s="76"/>
      <c r="L29" s="10">
        <f>'M-SPEC'!S29</f>
        <v>0</v>
      </c>
      <c r="M29" s="76"/>
      <c r="N29" s="76">
        <f>L29+0</f>
        <v>0</v>
      </c>
      <c r="O29" s="76"/>
      <c r="P29" s="76">
        <f t="shared" ref="P29:P31" si="1">N29+0</f>
        <v>0</v>
      </c>
      <c r="Q29" s="76"/>
      <c r="R29" s="79">
        <f>P29+0</f>
        <v>0</v>
      </c>
    </row>
    <row r="30" spans="1:18">
      <c r="A30" s="25">
        <f>'M-SPEC'!A30</f>
        <v>0</v>
      </c>
      <c r="B30" s="1" t="str">
        <f>'M-SPEC'!B30</f>
        <v>NECK TRIM HEIGHT</v>
      </c>
      <c r="C30" s="1">
        <f>'M-SPEC'!C30</f>
        <v>0</v>
      </c>
      <c r="D30" s="1" t="str">
        <f>'M-SPEC'!E30</f>
        <v>领捆边高</v>
      </c>
      <c r="E30" s="46">
        <f>'M-SPEC'!F30</f>
        <v>0.125</v>
      </c>
      <c r="F30" s="81">
        <f>H30-0</f>
        <v>0</v>
      </c>
      <c r="G30" s="76"/>
      <c r="H30" s="76">
        <f>J30-0</f>
        <v>0</v>
      </c>
      <c r="I30" s="76"/>
      <c r="J30" s="76">
        <f t="shared" si="0"/>
        <v>0</v>
      </c>
      <c r="K30" s="76"/>
      <c r="L30" s="10">
        <f>'M-SPEC'!S30</f>
        <v>0</v>
      </c>
      <c r="M30" s="76"/>
      <c r="N30" s="76">
        <f>L30+0</f>
        <v>0</v>
      </c>
      <c r="O30" s="76"/>
      <c r="P30" s="76">
        <f t="shared" si="1"/>
        <v>0</v>
      </c>
      <c r="Q30" s="76"/>
      <c r="R30" s="79">
        <f>P30+0</f>
        <v>0</v>
      </c>
    </row>
    <row r="31" spans="1:18">
      <c r="A31" s="25">
        <f>'M-SPEC'!A31</f>
        <v>0</v>
      </c>
      <c r="B31" s="1" t="str">
        <f>'M-SPEC'!B31</f>
        <v>BACK NECK TAPE</v>
      </c>
      <c r="C31" s="1">
        <f>'M-SPEC'!C31</f>
        <v>0</v>
      </c>
      <c r="D31" s="1" t="str">
        <f>'M-SPEC'!E31</f>
        <v>后领捆</v>
      </c>
      <c r="E31" s="46">
        <f>'M-SPEC'!F31</f>
        <v>6.25E-2</v>
      </c>
      <c r="F31" s="81">
        <f>H31-0</f>
        <v>0</v>
      </c>
      <c r="G31" s="76"/>
      <c r="H31" s="76">
        <f>J31-0</f>
        <v>0</v>
      </c>
      <c r="I31" s="76"/>
      <c r="J31" s="76">
        <f t="shared" si="0"/>
        <v>0</v>
      </c>
      <c r="K31" s="76"/>
      <c r="L31" s="10">
        <f>'M-SPEC'!S31</f>
        <v>0</v>
      </c>
      <c r="M31" s="76"/>
      <c r="N31" s="76">
        <f>L31+0</f>
        <v>0</v>
      </c>
      <c r="O31" s="76"/>
      <c r="P31" s="76">
        <f t="shared" si="1"/>
        <v>0</v>
      </c>
      <c r="Q31" s="76"/>
      <c r="R31" s="79">
        <f>P31+0</f>
        <v>0</v>
      </c>
    </row>
    <row r="32" spans="1:18">
      <c r="A32" s="25">
        <f>'M-SPEC'!A32</f>
        <v>0</v>
      </c>
      <c r="B32" s="1" t="str">
        <f>'M-SPEC'!B32</f>
        <v>FRONT GRAPHIC PLACEMENT</v>
      </c>
      <c r="C32" s="1" t="str">
        <f>'M-SPEC'!C32</f>
        <v>below neck seam</v>
      </c>
      <c r="D32" s="1" t="str">
        <f>'M-SPEC'!E32</f>
        <v>前车花/印花位置-领骨下</v>
      </c>
      <c r="E32" s="46">
        <f>'M-SPEC'!F32</f>
        <v>0.25</v>
      </c>
      <c r="F32" s="81">
        <f>H32-1/8</f>
        <v>-0.375</v>
      </c>
      <c r="G32" s="76"/>
      <c r="H32" s="76">
        <f>J32-1/8</f>
        <v>-0.25</v>
      </c>
      <c r="I32" s="76"/>
      <c r="J32" s="76">
        <f>L32-1/8</f>
        <v>-0.125</v>
      </c>
      <c r="K32" s="76"/>
      <c r="L32" s="10">
        <f>'M-SPEC'!S32</f>
        <v>0</v>
      </c>
      <c r="M32" s="76"/>
      <c r="N32" s="76">
        <f>L32+1/8</f>
        <v>0.125</v>
      </c>
      <c r="O32" s="76"/>
      <c r="P32" s="76">
        <f>N32+1/8</f>
        <v>0.25</v>
      </c>
      <c r="Q32" s="76"/>
      <c r="R32" s="79">
        <f>P32+1/8</f>
        <v>0.375</v>
      </c>
    </row>
    <row r="33" spans="1:18">
      <c r="A33" s="25"/>
      <c r="B33" s="1"/>
      <c r="C33" s="1"/>
      <c r="D33" s="1"/>
      <c r="E33" s="46"/>
      <c r="F33" s="81"/>
      <c r="G33" s="76"/>
      <c r="H33" s="76"/>
      <c r="I33" s="76"/>
      <c r="J33" s="76"/>
      <c r="K33" s="76"/>
      <c r="L33" s="10"/>
      <c r="M33" s="76"/>
      <c r="N33" s="76"/>
      <c r="O33" s="76"/>
      <c r="P33" s="76"/>
      <c r="Q33" s="76"/>
      <c r="R33" s="79"/>
    </row>
    <row r="34" spans="1:18">
      <c r="A34" s="25"/>
      <c r="B34" s="1"/>
      <c r="C34" s="1"/>
      <c r="D34" s="1"/>
      <c r="E34" s="46"/>
      <c r="F34" s="81"/>
      <c r="G34" s="76"/>
      <c r="H34" s="76"/>
      <c r="I34" s="76"/>
      <c r="J34" s="76"/>
      <c r="K34" s="76"/>
      <c r="L34" s="10"/>
      <c r="M34" s="76"/>
      <c r="N34" s="76"/>
      <c r="O34" s="76"/>
      <c r="P34" s="76"/>
      <c r="Q34" s="76"/>
      <c r="R34" s="79"/>
    </row>
    <row r="35" spans="1:18" ht="16" thickBot="1">
      <c r="A35" s="27">
        <f>'M-SPEC'!A35</f>
        <v>0</v>
      </c>
      <c r="B35" s="28">
        <f>'M-SPEC'!B35</f>
        <v>0</v>
      </c>
      <c r="C35" s="28">
        <f>'M-SPEC'!C35</f>
        <v>0</v>
      </c>
      <c r="D35" s="30">
        <f>'M-SPEC'!E35</f>
        <v>0</v>
      </c>
      <c r="E35" s="47">
        <f>'M-SPEC'!F35</f>
        <v>0</v>
      </c>
      <c r="F35" s="78"/>
      <c r="G35" s="77"/>
      <c r="H35" s="77"/>
      <c r="I35" s="77"/>
      <c r="J35" s="77"/>
      <c r="K35" s="77"/>
      <c r="L35" s="33"/>
      <c r="M35" s="77"/>
      <c r="N35" s="77"/>
      <c r="O35" s="77"/>
      <c r="P35" s="77"/>
      <c r="Q35" s="77"/>
      <c r="R35" s="86"/>
    </row>
    <row r="36" spans="1:18">
      <c r="G36" t="s">
        <v>128</v>
      </c>
      <c r="R36" s="87"/>
    </row>
  </sheetData>
  <mergeCells count="42">
    <mergeCell ref="A1:R1"/>
    <mergeCell ref="A2:D7"/>
    <mergeCell ref="G2:H2"/>
    <mergeCell ref="I2:K2"/>
    <mergeCell ref="L2:M2"/>
    <mergeCell ref="N2:P2"/>
    <mergeCell ref="Q2:R7"/>
    <mergeCell ref="G3:H3"/>
    <mergeCell ref="I3:K3"/>
    <mergeCell ref="L3:M3"/>
    <mergeCell ref="N3:P3"/>
    <mergeCell ref="G4:H4"/>
    <mergeCell ref="I4:K4"/>
    <mergeCell ref="L4:M4"/>
    <mergeCell ref="N4:P4"/>
    <mergeCell ref="G6:H6"/>
    <mergeCell ref="I6:K6"/>
    <mergeCell ref="L6:M6"/>
    <mergeCell ref="N6:P6"/>
    <mergeCell ref="G5:H5"/>
    <mergeCell ref="I5:K5"/>
    <mergeCell ref="L5:M5"/>
    <mergeCell ref="N5:P5"/>
    <mergeCell ref="G7:H7"/>
    <mergeCell ref="I7:K7"/>
    <mergeCell ref="L7:M7"/>
    <mergeCell ref="N7:P7"/>
    <mergeCell ref="P11:P12"/>
    <mergeCell ref="R11:R12"/>
    <mergeCell ref="I11:I12"/>
    <mergeCell ref="A8:R8"/>
    <mergeCell ref="A9:D9"/>
    <mergeCell ref="F9:R9"/>
    <mergeCell ref="A10:B12"/>
    <mergeCell ref="C10:C12"/>
    <mergeCell ref="D10:D12"/>
    <mergeCell ref="F11:F12"/>
    <mergeCell ref="G11:G12"/>
    <mergeCell ref="H11:H12"/>
    <mergeCell ref="J11:J12"/>
    <mergeCell ref="L11:L12"/>
    <mergeCell ref="N11:N12"/>
  </mergeCells>
  <printOptions horizontalCentered="1" verticalCentered="1"/>
  <pageMargins left="0.25" right="0.25" top="0.75" bottom="0.75" header="0.3" footer="0.3"/>
  <pageSetup scale="49" fitToHeight="3" orientation="landscape" r:id="rId1"/>
  <headerFooter>
    <oddHeader xml:space="preserve">&amp;L TOP _ LS&amp;R7/21/23 UPDATED / JIAO
</oddHeader>
    <oddFooter>&amp;L&amp;F&amp;C&amp;A&amp;R&amp;D&amp;T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59999389629810485"/>
    <pageSetUpPr fitToPage="1"/>
  </sheetPr>
  <dimension ref="A1:S51"/>
  <sheetViews>
    <sheetView zoomScale="65" zoomScaleNormal="65" zoomScalePageLayoutView="90" workbookViewId="0">
      <selection activeCell="Q44" sqref="Q44"/>
    </sheetView>
  </sheetViews>
  <sheetFormatPr defaultColWidth="11.1640625" defaultRowHeight="15.5"/>
  <cols>
    <col min="1" max="1" width="3.6640625" customWidth="1"/>
    <col min="2" max="2" width="27" customWidth="1"/>
    <col min="3" max="4" width="15.6640625" customWidth="1"/>
  </cols>
  <sheetData>
    <row r="1" spans="1:19" ht="16" thickBot="1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</row>
    <row r="2" spans="1:19" s="2" customFormat="1" ht="18.5">
      <c r="A2" s="121"/>
      <c r="B2" s="121"/>
      <c r="C2" s="121"/>
      <c r="D2" s="121"/>
      <c r="E2" s="121"/>
      <c r="F2" s="43"/>
      <c r="G2" s="5"/>
      <c r="H2" s="162" t="str">
        <f>'M-COVER PAGE'!D2</f>
        <v>Factory</v>
      </c>
      <c r="I2" s="163"/>
      <c r="J2" s="100">
        <f>'M-COVER PAGE'!F2</f>
        <v>0</v>
      </c>
      <c r="K2" s="101"/>
      <c r="L2" s="164"/>
      <c r="M2" s="165" t="str">
        <f>'M-COVER PAGE'!I2</f>
        <v>Sample size</v>
      </c>
      <c r="N2" s="163"/>
      <c r="O2" s="124" t="str">
        <f>'M-COVER PAGE'!K2</f>
        <v>M</v>
      </c>
      <c r="P2" s="124"/>
      <c r="Q2" s="187"/>
      <c r="R2" s="205" t="s">
        <v>21</v>
      </c>
      <c r="S2" s="206"/>
    </row>
    <row r="3" spans="1:19" s="2" customFormat="1" ht="18.5">
      <c r="A3" s="121"/>
      <c r="B3" s="121"/>
      <c r="C3" s="121"/>
      <c r="D3" s="121"/>
      <c r="E3" s="121"/>
      <c r="F3" s="43"/>
      <c r="G3" s="5"/>
      <c r="H3" s="138" t="str">
        <f>'M-COVER PAGE'!D3</f>
        <v xml:space="preserve">Style </v>
      </c>
      <c r="I3" s="139"/>
      <c r="J3" s="159" t="str">
        <f>'M-COVER PAGE'!F3</f>
        <v>MSCHF</v>
      </c>
      <c r="K3" s="160"/>
      <c r="L3" s="161"/>
      <c r="M3" s="143" t="str">
        <f>'M-COVER PAGE'!I3</f>
        <v xml:space="preserve">Size range </v>
      </c>
      <c r="N3" s="139"/>
      <c r="O3" s="112" t="str">
        <f>'M-COVER PAGE'!K3</f>
        <v>XS - XL</v>
      </c>
      <c r="P3" s="112"/>
      <c r="Q3" s="186"/>
      <c r="R3" s="207"/>
      <c r="S3" s="208"/>
    </row>
    <row r="4" spans="1:19" s="2" customFormat="1" ht="18.5">
      <c r="A4" s="121"/>
      <c r="B4" s="121"/>
      <c r="C4" s="121"/>
      <c r="D4" s="121"/>
      <c r="E4" s="121"/>
      <c r="F4" s="43"/>
      <c r="G4" s="5"/>
      <c r="H4" s="138" t="str">
        <f>'M-COVER PAGE'!D4</f>
        <v>Description</v>
      </c>
      <c r="I4" s="139"/>
      <c r="J4" s="103" t="str">
        <f>'M-COVER PAGE'!F4</f>
        <v>RELAXED TEE</v>
      </c>
      <c r="K4" s="104"/>
      <c r="L4" s="156"/>
      <c r="M4" s="143">
        <f>'M-COVER PAGE'!I4</f>
        <v>0</v>
      </c>
      <c r="N4" s="139"/>
      <c r="O4" s="112">
        <f>'M-COVER PAGE'!K4</f>
        <v>0</v>
      </c>
      <c r="P4" s="112"/>
      <c r="Q4" s="186"/>
      <c r="R4" s="209"/>
      <c r="S4" s="210"/>
    </row>
    <row r="5" spans="1:19" s="2" customFormat="1" ht="18.5">
      <c r="A5" s="121"/>
      <c r="B5" s="121"/>
      <c r="C5" s="121"/>
      <c r="D5" s="121"/>
      <c r="E5" s="121"/>
      <c r="F5" s="43"/>
      <c r="G5" s="6"/>
      <c r="H5" s="157" t="str">
        <f>'M-COVER PAGE'!D5</f>
        <v>CONCEPT</v>
      </c>
      <c r="I5" s="158"/>
      <c r="J5" s="103">
        <f>'M-COVER PAGE'!F5</f>
        <v>0</v>
      </c>
      <c r="K5" s="104"/>
      <c r="L5" s="156"/>
      <c r="M5" s="143" t="str">
        <f>'M-COVER PAGE'!I5</f>
        <v>Sample due date</v>
      </c>
      <c r="N5" s="139"/>
      <c r="O5" s="112">
        <f>'M-COVER PAGE'!K5</f>
        <v>0</v>
      </c>
      <c r="P5" s="112"/>
      <c r="Q5" s="186"/>
      <c r="R5" s="209"/>
      <c r="S5" s="210"/>
    </row>
    <row r="6" spans="1:19" s="2" customFormat="1" ht="18.5">
      <c r="A6" s="121"/>
      <c r="B6" s="121"/>
      <c r="C6" s="121"/>
      <c r="D6" s="121"/>
      <c r="E6" s="121"/>
      <c r="F6" s="43"/>
      <c r="G6" s="5"/>
      <c r="H6" s="138" t="str">
        <f>'M-COVER PAGE'!D6</f>
        <v>Date created</v>
      </c>
      <c r="I6" s="139"/>
      <c r="J6" s="140">
        <f>'M-COVER PAGE'!F6</f>
        <v>45428</v>
      </c>
      <c r="K6" s="141"/>
      <c r="L6" s="142"/>
      <c r="M6" s="143" t="str">
        <f>'M-COVER PAGE'!I6</f>
        <v>Reference style</v>
      </c>
      <c r="N6" s="139"/>
      <c r="O6" s="184">
        <f>'M-COVER PAGE'!K6</f>
        <v>0</v>
      </c>
      <c r="P6" s="184"/>
      <c r="Q6" s="185"/>
      <c r="R6" s="211"/>
      <c r="S6" s="212"/>
    </row>
    <row r="7" spans="1:19" s="2" customFormat="1" ht="19" thickBot="1">
      <c r="A7" s="121"/>
      <c r="B7" s="121"/>
      <c r="C7" s="121"/>
      <c r="D7" s="121"/>
      <c r="E7" s="121"/>
      <c r="F7" s="43"/>
      <c r="G7" s="5"/>
      <c r="H7" s="147" t="str">
        <f>'M-COVER PAGE'!D7</f>
        <v>Date revised</v>
      </c>
      <c r="I7" s="148"/>
      <c r="J7" s="149">
        <f>'M-COVER PAGE'!F7</f>
        <v>0</v>
      </c>
      <c r="K7" s="150"/>
      <c r="L7" s="151"/>
      <c r="M7" s="152" t="str">
        <f>'M-COVER PAGE'!I7</f>
        <v>STATUS</v>
      </c>
      <c r="N7" s="148"/>
      <c r="O7" s="172" t="str">
        <f>'M-COVER PAGE'!K7</f>
        <v>SUBMIT PROTO</v>
      </c>
      <c r="P7" s="172"/>
      <c r="Q7" s="173"/>
      <c r="R7" s="213"/>
      <c r="S7" s="214"/>
    </row>
    <row r="8" spans="1:19" ht="9" customHeight="1">
      <c r="A8" s="114"/>
      <c r="B8" s="114"/>
      <c r="C8" s="114"/>
      <c r="D8" s="114"/>
      <c r="E8" s="114"/>
      <c r="F8" s="114"/>
      <c r="G8" s="114"/>
      <c r="H8" s="115"/>
      <c r="I8" s="115"/>
      <c r="J8" s="115"/>
      <c r="K8" s="115"/>
      <c r="L8" s="115"/>
      <c r="M8" s="115"/>
      <c r="N8" s="115"/>
      <c r="O8" s="114"/>
      <c r="P8" s="114"/>
      <c r="Q8" s="114"/>
      <c r="R8" s="114"/>
      <c r="S8" s="114"/>
    </row>
    <row r="9" spans="1:19" ht="24" thickBot="1">
      <c r="A9" s="116" t="s">
        <v>80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3" customFormat="1">
      <c r="A10" s="34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6"/>
    </row>
    <row r="11" spans="1:19">
      <c r="A11" s="37"/>
      <c r="B11" s="4" t="s">
        <v>81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8"/>
    </row>
    <row r="12" spans="1:19">
      <c r="A12" s="3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8"/>
    </row>
    <row r="13" spans="1:19">
      <c r="A13" s="3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8"/>
    </row>
    <row r="14" spans="1:19">
      <c r="A14" s="3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8"/>
    </row>
    <row r="15" spans="1:19">
      <c r="A15" s="3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8"/>
    </row>
    <row r="16" spans="1:19">
      <c r="A16" s="37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8"/>
    </row>
    <row r="17" spans="1:19">
      <c r="A17" s="37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8"/>
    </row>
    <row r="18" spans="1:19">
      <c r="A18" s="37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8"/>
    </row>
    <row r="19" spans="1:19">
      <c r="A19" s="37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8"/>
    </row>
    <row r="20" spans="1:19">
      <c r="A20" s="37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8"/>
    </row>
    <row r="21" spans="1:19">
      <c r="A21" s="37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8"/>
    </row>
    <row r="22" spans="1:19">
      <c r="A22" s="37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8"/>
    </row>
    <row r="23" spans="1:19">
      <c r="A23" s="37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8"/>
    </row>
    <row r="24" spans="1:19">
      <c r="A24" s="37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8"/>
    </row>
    <row r="25" spans="1:19">
      <c r="A25" s="37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8"/>
    </row>
    <row r="26" spans="1:19">
      <c r="A26" s="37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8"/>
    </row>
    <row r="27" spans="1:19">
      <c r="A27" s="37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8"/>
    </row>
    <row r="28" spans="1:19">
      <c r="A28" s="37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8"/>
    </row>
    <row r="29" spans="1:19">
      <c r="A29" s="3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8"/>
    </row>
    <row r="30" spans="1:19">
      <c r="A30" s="37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8"/>
    </row>
    <row r="31" spans="1:19">
      <c r="A31" s="37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8"/>
    </row>
    <row r="32" spans="1:19">
      <c r="A32" s="37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8"/>
    </row>
    <row r="33" spans="1:19">
      <c r="A33" s="37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8"/>
    </row>
    <row r="34" spans="1:19">
      <c r="A34" s="37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8"/>
    </row>
    <row r="35" spans="1:19">
      <c r="A35" s="37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8"/>
    </row>
    <row r="36" spans="1:19">
      <c r="A36" s="37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8"/>
    </row>
    <row r="37" spans="1:19">
      <c r="A37" s="37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8"/>
    </row>
    <row r="38" spans="1:19">
      <c r="A38" s="37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8"/>
    </row>
    <row r="39" spans="1:19">
      <c r="A39" s="37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8"/>
    </row>
    <row r="40" spans="1:19">
      <c r="A40" s="37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8"/>
    </row>
    <row r="41" spans="1:19">
      <c r="A41" s="37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8"/>
    </row>
    <row r="42" spans="1:19">
      <c r="A42" s="37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38"/>
    </row>
    <row r="43" spans="1:19">
      <c r="A43" s="37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8"/>
    </row>
    <row r="44" spans="1:19">
      <c r="A44" s="37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8"/>
    </row>
    <row r="45" spans="1:19">
      <c r="A45" s="37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38"/>
    </row>
    <row r="46" spans="1:19">
      <c r="A46" s="37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38"/>
    </row>
    <row r="47" spans="1:19">
      <c r="A47" s="37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38"/>
    </row>
    <row r="48" spans="1:19">
      <c r="A48" s="37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38"/>
    </row>
    <row r="49" spans="1:19">
      <c r="A49" s="3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38"/>
    </row>
    <row r="50" spans="1:19">
      <c r="A50" s="37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38"/>
    </row>
    <row r="51" spans="1:19" ht="16" thickBot="1">
      <c r="A51" s="39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1"/>
    </row>
  </sheetData>
  <mergeCells count="29">
    <mergeCell ref="A9:S9"/>
    <mergeCell ref="O4:Q4"/>
    <mergeCell ref="H5:I5"/>
    <mergeCell ref="J5:L5"/>
    <mergeCell ref="M5:N5"/>
    <mergeCell ref="O5:Q5"/>
    <mergeCell ref="H6:I6"/>
    <mergeCell ref="J6:L6"/>
    <mergeCell ref="M6:N6"/>
    <mergeCell ref="O6:Q6"/>
    <mergeCell ref="H7:I7"/>
    <mergeCell ref="J7:L7"/>
    <mergeCell ref="M7:N7"/>
    <mergeCell ref="O7:Q7"/>
    <mergeCell ref="A8:S8"/>
    <mergeCell ref="A1:S1"/>
    <mergeCell ref="A2:E7"/>
    <mergeCell ref="H2:I2"/>
    <mergeCell ref="J2:L2"/>
    <mergeCell ref="M2:N2"/>
    <mergeCell ref="O2:Q2"/>
    <mergeCell ref="R2:S7"/>
    <mergeCell ref="H4:I4"/>
    <mergeCell ref="J4:L4"/>
    <mergeCell ref="M4:N4"/>
    <mergeCell ref="H3:I3"/>
    <mergeCell ref="J3:L3"/>
    <mergeCell ref="M3:N3"/>
    <mergeCell ref="O3:Q3"/>
  </mergeCells>
  <phoneticPr fontId="2" type="noConversion"/>
  <printOptions horizontalCentered="1"/>
  <pageMargins left="0.25" right="0.25" top="0.75" bottom="0.75" header="0.3" footer="0.3"/>
  <pageSetup scale="54" orientation="landscape" horizontalDpi="300" verticalDpi="300" r:id="rId1"/>
  <headerFooter>
    <oddFooter>&amp;L&amp;F&amp;C&amp;A&amp;R&amp;D&amp;T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59999389629810485"/>
    <pageSetUpPr fitToPage="1"/>
  </sheetPr>
  <dimension ref="A1:S63"/>
  <sheetViews>
    <sheetView topLeftCell="A8" zoomScale="47" zoomScaleNormal="65" zoomScalePageLayoutView="90" workbookViewId="0">
      <selection activeCell="K69" sqref="K69"/>
    </sheetView>
  </sheetViews>
  <sheetFormatPr defaultColWidth="11.1640625" defaultRowHeight="15.5"/>
  <cols>
    <col min="1" max="1" width="3.6640625" customWidth="1"/>
    <col min="2" max="2" width="27" customWidth="1"/>
    <col min="3" max="4" width="15.6640625" customWidth="1"/>
  </cols>
  <sheetData>
    <row r="1" spans="1:19" ht="16" thickBot="1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</row>
    <row r="2" spans="1:19" s="2" customFormat="1" ht="18.5">
      <c r="A2" s="121"/>
      <c r="B2" s="121"/>
      <c r="C2" s="121"/>
      <c r="D2" s="121"/>
      <c r="E2" s="121"/>
      <c r="F2" s="43"/>
      <c r="G2" s="5"/>
      <c r="H2" s="162" t="str">
        <f>'M-COVER PAGE'!D2</f>
        <v>Factory</v>
      </c>
      <c r="I2" s="163"/>
      <c r="J2" s="100">
        <f>'M-COVER PAGE'!F2</f>
        <v>0</v>
      </c>
      <c r="K2" s="101"/>
      <c r="L2" s="164"/>
      <c r="M2" s="165" t="str">
        <f>'M-COVER PAGE'!I2</f>
        <v>Sample size</v>
      </c>
      <c r="N2" s="163"/>
      <c r="O2" s="124" t="str">
        <f>'M-COVER PAGE'!K2</f>
        <v>M</v>
      </c>
      <c r="P2" s="124"/>
      <c r="Q2" s="187"/>
      <c r="R2" s="205" t="s">
        <v>21</v>
      </c>
      <c r="S2" s="206"/>
    </row>
    <row r="3" spans="1:19" s="2" customFormat="1" ht="18.5">
      <c r="A3" s="121"/>
      <c r="B3" s="121"/>
      <c r="C3" s="121"/>
      <c r="D3" s="121"/>
      <c r="E3" s="121"/>
      <c r="F3" s="43"/>
      <c r="G3" s="5"/>
      <c r="H3" s="138" t="str">
        <f>'M-COVER PAGE'!D3</f>
        <v xml:space="preserve">Style </v>
      </c>
      <c r="I3" s="139"/>
      <c r="J3" s="159" t="str">
        <f>'M-COVER PAGE'!F3</f>
        <v>MSCHF</v>
      </c>
      <c r="K3" s="160"/>
      <c r="L3" s="161"/>
      <c r="M3" s="143" t="str">
        <f>'M-COVER PAGE'!I3</f>
        <v xml:space="preserve">Size range </v>
      </c>
      <c r="N3" s="139"/>
      <c r="O3" s="112" t="str">
        <f>'M-COVER PAGE'!K3</f>
        <v>XS - XL</v>
      </c>
      <c r="P3" s="112"/>
      <c r="Q3" s="186"/>
      <c r="R3" s="207"/>
      <c r="S3" s="208"/>
    </row>
    <row r="4" spans="1:19" s="2" customFormat="1" ht="18.5">
      <c r="A4" s="121"/>
      <c r="B4" s="121"/>
      <c r="C4" s="121"/>
      <c r="D4" s="121"/>
      <c r="E4" s="121"/>
      <c r="F4" s="43"/>
      <c r="G4" s="5"/>
      <c r="H4" s="138" t="str">
        <f>'M-COVER PAGE'!D4</f>
        <v>Description</v>
      </c>
      <c r="I4" s="139"/>
      <c r="J4" s="103" t="str">
        <f>'M-COVER PAGE'!F4</f>
        <v>RELAXED TEE</v>
      </c>
      <c r="K4" s="104"/>
      <c r="L4" s="156"/>
      <c r="M4" s="143">
        <f>'M-COVER PAGE'!I4</f>
        <v>0</v>
      </c>
      <c r="N4" s="139"/>
      <c r="O4" s="112">
        <f>'M-COVER PAGE'!K4</f>
        <v>0</v>
      </c>
      <c r="P4" s="112"/>
      <c r="Q4" s="186"/>
      <c r="R4" s="209"/>
      <c r="S4" s="210"/>
    </row>
    <row r="5" spans="1:19" s="2" customFormat="1" ht="18.5">
      <c r="A5" s="121"/>
      <c r="B5" s="121"/>
      <c r="C5" s="121"/>
      <c r="D5" s="121"/>
      <c r="E5" s="121"/>
      <c r="F5" s="43"/>
      <c r="G5" s="6"/>
      <c r="H5" s="157" t="str">
        <f>'M-COVER PAGE'!D5</f>
        <v>CONCEPT</v>
      </c>
      <c r="I5" s="158"/>
      <c r="J5" s="103">
        <f>'M-COVER PAGE'!F5</f>
        <v>0</v>
      </c>
      <c r="K5" s="104"/>
      <c r="L5" s="156"/>
      <c r="M5" s="143" t="str">
        <f>'M-COVER PAGE'!I5</f>
        <v>Sample due date</v>
      </c>
      <c r="N5" s="139"/>
      <c r="O5" s="112">
        <f>'M-COVER PAGE'!K5</f>
        <v>0</v>
      </c>
      <c r="P5" s="112"/>
      <c r="Q5" s="186"/>
      <c r="R5" s="209"/>
      <c r="S5" s="210"/>
    </row>
    <row r="6" spans="1:19" s="2" customFormat="1" ht="18.5">
      <c r="A6" s="121"/>
      <c r="B6" s="121"/>
      <c r="C6" s="121"/>
      <c r="D6" s="121"/>
      <c r="E6" s="121"/>
      <c r="F6" s="43"/>
      <c r="G6" s="5"/>
      <c r="H6" s="138" t="str">
        <f>'M-COVER PAGE'!D6</f>
        <v>Date created</v>
      </c>
      <c r="I6" s="139"/>
      <c r="J6" s="140">
        <f>'M-COVER PAGE'!F6</f>
        <v>45428</v>
      </c>
      <c r="K6" s="141"/>
      <c r="L6" s="142"/>
      <c r="M6" s="143" t="str">
        <f>'M-COVER PAGE'!I6</f>
        <v>Reference style</v>
      </c>
      <c r="N6" s="139"/>
      <c r="O6" s="184">
        <f>'M-COVER PAGE'!K6</f>
        <v>0</v>
      </c>
      <c r="P6" s="184"/>
      <c r="Q6" s="185"/>
      <c r="R6" s="211"/>
      <c r="S6" s="212"/>
    </row>
    <row r="7" spans="1:19" s="2" customFormat="1" ht="19" thickBot="1">
      <c r="A7" s="121"/>
      <c r="B7" s="121"/>
      <c r="C7" s="121"/>
      <c r="D7" s="121"/>
      <c r="E7" s="121"/>
      <c r="F7" s="43"/>
      <c r="G7" s="5"/>
      <c r="H7" s="147" t="str">
        <f>'M-COVER PAGE'!D7</f>
        <v>Date revised</v>
      </c>
      <c r="I7" s="148"/>
      <c r="J7" s="149">
        <v>45396</v>
      </c>
      <c r="K7" s="150"/>
      <c r="L7" s="151"/>
      <c r="M7" s="152" t="str">
        <f>'M-COVER PAGE'!I7</f>
        <v>STATUS</v>
      </c>
      <c r="N7" s="148"/>
      <c r="O7" s="172" t="s">
        <v>123</v>
      </c>
      <c r="P7" s="172"/>
      <c r="Q7" s="173"/>
      <c r="R7" s="213"/>
      <c r="S7" s="214"/>
    </row>
    <row r="8" spans="1:19" ht="9" customHeight="1">
      <c r="A8" s="114"/>
      <c r="B8" s="114"/>
      <c r="C8" s="114"/>
      <c r="D8" s="114"/>
      <c r="E8" s="114"/>
      <c r="F8" s="114"/>
      <c r="G8" s="114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</row>
    <row r="9" spans="1:19" ht="24" thickBot="1">
      <c r="A9" s="116" t="s">
        <v>83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3" customFormat="1">
      <c r="A10" s="34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6"/>
    </row>
    <row r="11" spans="1:19">
      <c r="A11" s="37"/>
      <c r="B11" s="4" t="s">
        <v>81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8"/>
    </row>
    <row r="12" spans="1:19">
      <c r="A12" s="3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8"/>
    </row>
    <row r="13" spans="1:19">
      <c r="A13" s="3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8"/>
    </row>
    <row r="14" spans="1:19">
      <c r="A14" s="3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8"/>
    </row>
    <row r="15" spans="1:19">
      <c r="A15" s="3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8"/>
    </row>
    <row r="16" spans="1:19">
      <c r="A16" s="37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8"/>
    </row>
    <row r="17" spans="1:19">
      <c r="A17" s="37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8"/>
    </row>
    <row r="18" spans="1:19">
      <c r="A18" s="37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8"/>
    </row>
    <row r="19" spans="1:19">
      <c r="A19" s="37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8"/>
    </row>
    <row r="20" spans="1:19">
      <c r="A20" s="37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8"/>
    </row>
    <row r="21" spans="1:19">
      <c r="A21" s="37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8"/>
    </row>
    <row r="22" spans="1:19">
      <c r="A22" s="37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8"/>
    </row>
    <row r="23" spans="1:19">
      <c r="A23" s="37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8"/>
    </row>
    <row r="24" spans="1:19">
      <c r="A24" s="37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8"/>
    </row>
    <row r="25" spans="1:19">
      <c r="A25" s="37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8"/>
    </row>
    <row r="26" spans="1:19">
      <c r="A26" s="37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8"/>
    </row>
    <row r="27" spans="1:19">
      <c r="A27" s="37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8"/>
    </row>
    <row r="28" spans="1:19">
      <c r="A28" s="37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8"/>
    </row>
    <row r="29" spans="1:19">
      <c r="A29" s="3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8"/>
    </row>
    <row r="30" spans="1:19">
      <c r="A30" s="37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8"/>
    </row>
    <row r="31" spans="1:19">
      <c r="A31" s="37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8"/>
    </row>
    <row r="32" spans="1:19">
      <c r="A32" s="37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8"/>
    </row>
    <row r="33" spans="1:19">
      <c r="A33" s="37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8"/>
    </row>
    <row r="34" spans="1:19">
      <c r="A34" s="37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8"/>
    </row>
    <row r="35" spans="1:19">
      <c r="A35" s="37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8"/>
    </row>
    <row r="36" spans="1:19">
      <c r="A36" s="37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8"/>
    </row>
    <row r="37" spans="1:19">
      <c r="A37" s="37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8"/>
    </row>
    <row r="38" spans="1:19">
      <c r="A38" s="37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8"/>
    </row>
    <row r="39" spans="1:19">
      <c r="A39" s="37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8"/>
    </row>
    <row r="40" spans="1:19">
      <c r="A40" s="37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8"/>
    </row>
    <row r="41" spans="1:19">
      <c r="A41" s="37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8"/>
    </row>
    <row r="42" spans="1:19">
      <c r="A42" s="37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38"/>
    </row>
    <row r="43" spans="1:19">
      <c r="A43" s="37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8"/>
    </row>
    <row r="44" spans="1:19">
      <c r="A44" s="37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8"/>
    </row>
    <row r="45" spans="1:19">
      <c r="A45" s="37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38"/>
    </row>
    <row r="46" spans="1:19">
      <c r="A46" s="37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38"/>
    </row>
    <row r="47" spans="1:19">
      <c r="A47" s="37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38"/>
    </row>
    <row r="48" spans="1:19">
      <c r="A48" s="37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38"/>
    </row>
    <row r="49" spans="1:19">
      <c r="A49" s="3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38"/>
    </row>
    <row r="50" spans="1:19">
      <c r="A50" s="37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38"/>
    </row>
    <row r="51" spans="1:19">
      <c r="A51" s="37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38"/>
    </row>
    <row r="52" spans="1:19">
      <c r="A52" s="37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38"/>
    </row>
    <row r="53" spans="1:19">
      <c r="A53" s="37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38"/>
    </row>
    <row r="54" spans="1:19">
      <c r="A54" s="37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38"/>
    </row>
    <row r="55" spans="1:19">
      <c r="A55" s="37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38"/>
    </row>
    <row r="56" spans="1:19">
      <c r="A56" s="37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38"/>
    </row>
    <row r="57" spans="1:19">
      <c r="A57" s="37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38"/>
    </row>
    <row r="58" spans="1:19">
      <c r="A58" s="37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38"/>
    </row>
    <row r="59" spans="1:19">
      <c r="A59" s="37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38"/>
    </row>
    <row r="60" spans="1:19">
      <c r="A60" s="37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38"/>
    </row>
    <row r="61" spans="1:19">
      <c r="A61" s="37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38"/>
    </row>
    <row r="62" spans="1:19">
      <c r="A62" s="37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38"/>
    </row>
    <row r="63" spans="1:19" ht="16" thickBot="1">
      <c r="A63" s="39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1"/>
    </row>
  </sheetData>
  <mergeCells count="29">
    <mergeCell ref="A9:S9"/>
    <mergeCell ref="O4:Q4"/>
    <mergeCell ref="H5:I5"/>
    <mergeCell ref="J5:L5"/>
    <mergeCell ref="M5:N5"/>
    <mergeCell ref="O5:Q5"/>
    <mergeCell ref="H6:I6"/>
    <mergeCell ref="J6:L6"/>
    <mergeCell ref="M6:N6"/>
    <mergeCell ref="O6:Q6"/>
    <mergeCell ref="H7:I7"/>
    <mergeCell ref="J7:L7"/>
    <mergeCell ref="M7:N7"/>
    <mergeCell ref="O7:Q7"/>
    <mergeCell ref="A8:S8"/>
    <mergeCell ref="A1:S1"/>
    <mergeCell ref="A2:E7"/>
    <mergeCell ref="H2:I2"/>
    <mergeCell ref="J2:L2"/>
    <mergeCell ref="M2:N2"/>
    <mergeCell ref="O2:Q2"/>
    <mergeCell ref="R2:S7"/>
    <mergeCell ref="H4:I4"/>
    <mergeCell ref="J4:L4"/>
    <mergeCell ref="M4:N4"/>
    <mergeCell ref="H3:I3"/>
    <mergeCell ref="J3:L3"/>
    <mergeCell ref="M3:N3"/>
    <mergeCell ref="O3:Q3"/>
  </mergeCells>
  <phoneticPr fontId="2" type="noConversion"/>
  <printOptions horizontalCentered="1"/>
  <pageMargins left="0.25" right="0.25" top="0.75" bottom="0.75" header="0.3" footer="0.3"/>
  <pageSetup scale="57" orientation="landscape" horizontalDpi="300" verticalDpi="300" r:id="rId1"/>
  <headerFooter>
    <oddFooter>&amp;L&amp;F&amp;C&amp;A&amp;R&amp;D&amp;T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59999389629810485"/>
    <pageSetUpPr fitToPage="1"/>
  </sheetPr>
  <dimension ref="A1:S51"/>
  <sheetViews>
    <sheetView zoomScale="65" zoomScaleNormal="65" zoomScalePageLayoutView="90" workbookViewId="0">
      <selection activeCell="O7" sqref="O7:Q7"/>
    </sheetView>
  </sheetViews>
  <sheetFormatPr defaultColWidth="11.1640625" defaultRowHeight="15.5"/>
  <cols>
    <col min="1" max="1" width="3.6640625" customWidth="1"/>
    <col min="2" max="2" width="27" customWidth="1"/>
    <col min="3" max="4" width="15.6640625" customWidth="1"/>
  </cols>
  <sheetData>
    <row r="1" spans="1:19" ht="16" thickBot="1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</row>
    <row r="2" spans="1:19" s="2" customFormat="1" ht="18.5">
      <c r="A2" s="121"/>
      <c r="B2" s="121"/>
      <c r="C2" s="121"/>
      <c r="D2" s="121"/>
      <c r="E2" s="121"/>
      <c r="F2" s="43"/>
      <c r="G2" s="5"/>
      <c r="H2" s="162" t="str">
        <f>'M-COVER PAGE'!D2</f>
        <v>Factory</v>
      </c>
      <c r="I2" s="163"/>
      <c r="J2" s="100">
        <f>'M-COVER PAGE'!F2</f>
        <v>0</v>
      </c>
      <c r="K2" s="101"/>
      <c r="L2" s="164"/>
      <c r="M2" s="165" t="str">
        <f>'M-COVER PAGE'!I2</f>
        <v>Sample size</v>
      </c>
      <c r="N2" s="163"/>
      <c r="O2" s="124" t="str">
        <f>'M-COVER PAGE'!K2</f>
        <v>M</v>
      </c>
      <c r="P2" s="124"/>
      <c r="Q2" s="187"/>
      <c r="R2" s="205" t="s">
        <v>21</v>
      </c>
      <c r="S2" s="206"/>
    </row>
    <row r="3" spans="1:19" s="2" customFormat="1" ht="18.5">
      <c r="A3" s="121"/>
      <c r="B3" s="121"/>
      <c r="C3" s="121"/>
      <c r="D3" s="121"/>
      <c r="E3" s="121"/>
      <c r="F3" s="43"/>
      <c r="G3" s="5"/>
      <c r="H3" s="138" t="str">
        <f>'M-COVER PAGE'!D3</f>
        <v xml:space="preserve">Style </v>
      </c>
      <c r="I3" s="139"/>
      <c r="J3" s="159" t="str">
        <f>'M-COVER PAGE'!F3</f>
        <v>MSCHF</v>
      </c>
      <c r="K3" s="160"/>
      <c r="L3" s="161"/>
      <c r="M3" s="143" t="str">
        <f>'M-COVER PAGE'!I3</f>
        <v xml:space="preserve">Size range </v>
      </c>
      <c r="N3" s="139"/>
      <c r="O3" s="112" t="str">
        <f>'M-COVER PAGE'!K3</f>
        <v>XS - XL</v>
      </c>
      <c r="P3" s="112"/>
      <c r="Q3" s="186"/>
      <c r="R3" s="207"/>
      <c r="S3" s="208"/>
    </row>
    <row r="4" spans="1:19" s="2" customFormat="1" ht="18.5">
      <c r="A4" s="121"/>
      <c r="B4" s="121"/>
      <c r="C4" s="121"/>
      <c r="D4" s="121"/>
      <c r="E4" s="121"/>
      <c r="F4" s="43"/>
      <c r="G4" s="5"/>
      <c r="H4" s="138" t="str">
        <f>'M-COVER PAGE'!D4</f>
        <v>Description</v>
      </c>
      <c r="I4" s="139"/>
      <c r="J4" s="103" t="str">
        <f>'M-COVER PAGE'!F4</f>
        <v>RELAXED TEE</v>
      </c>
      <c r="K4" s="104"/>
      <c r="L4" s="156"/>
      <c r="M4" s="143">
        <f>'M-COVER PAGE'!I4</f>
        <v>0</v>
      </c>
      <c r="N4" s="139"/>
      <c r="O4" s="112">
        <f>'M-COVER PAGE'!K4</f>
        <v>0</v>
      </c>
      <c r="P4" s="112"/>
      <c r="Q4" s="186"/>
      <c r="R4" s="209"/>
      <c r="S4" s="210"/>
    </row>
    <row r="5" spans="1:19" s="2" customFormat="1" ht="18.5">
      <c r="A5" s="121"/>
      <c r="B5" s="121"/>
      <c r="C5" s="121"/>
      <c r="D5" s="121"/>
      <c r="E5" s="121"/>
      <c r="F5" s="43"/>
      <c r="G5" s="6"/>
      <c r="H5" s="157" t="str">
        <f>'M-COVER PAGE'!D5</f>
        <v>CONCEPT</v>
      </c>
      <c r="I5" s="158"/>
      <c r="J5" s="103">
        <f>'M-COVER PAGE'!F5</f>
        <v>0</v>
      </c>
      <c r="K5" s="104"/>
      <c r="L5" s="156"/>
      <c r="M5" s="143" t="str">
        <f>'M-COVER PAGE'!I5</f>
        <v>Sample due date</v>
      </c>
      <c r="N5" s="139"/>
      <c r="O5" s="112">
        <f>'M-COVER PAGE'!K5</f>
        <v>0</v>
      </c>
      <c r="P5" s="112"/>
      <c r="Q5" s="186"/>
      <c r="R5" s="209"/>
      <c r="S5" s="210"/>
    </row>
    <row r="6" spans="1:19" s="2" customFormat="1" ht="18.5">
      <c r="A6" s="121"/>
      <c r="B6" s="121"/>
      <c r="C6" s="121"/>
      <c r="D6" s="121"/>
      <c r="E6" s="121"/>
      <c r="F6" s="43"/>
      <c r="G6" s="5"/>
      <c r="H6" s="138" t="str">
        <f>'M-COVER PAGE'!D6</f>
        <v>Date created</v>
      </c>
      <c r="I6" s="139"/>
      <c r="J6" s="140">
        <f>'M-COVER PAGE'!F6</f>
        <v>45428</v>
      </c>
      <c r="K6" s="141"/>
      <c r="L6" s="142"/>
      <c r="M6" s="143" t="str">
        <f>'M-COVER PAGE'!I6</f>
        <v>Reference style</v>
      </c>
      <c r="N6" s="139"/>
      <c r="O6" s="184">
        <f>'M-COVER PAGE'!K6</f>
        <v>0</v>
      </c>
      <c r="P6" s="184"/>
      <c r="Q6" s="185"/>
      <c r="R6" s="211"/>
      <c r="S6" s="212"/>
    </row>
    <row r="7" spans="1:19" s="2" customFormat="1" ht="19" thickBot="1">
      <c r="A7" s="121"/>
      <c r="B7" s="121"/>
      <c r="C7" s="121"/>
      <c r="D7" s="121"/>
      <c r="E7" s="121"/>
      <c r="F7" s="43"/>
      <c r="G7" s="5"/>
      <c r="H7" s="147" t="str">
        <f>'M-COVER PAGE'!D7</f>
        <v>Date revised</v>
      </c>
      <c r="I7" s="148"/>
      <c r="J7" s="149">
        <v>45418</v>
      </c>
      <c r="K7" s="150"/>
      <c r="L7" s="151"/>
      <c r="M7" s="152" t="str">
        <f>'M-COVER PAGE'!I7</f>
        <v>STATUS</v>
      </c>
      <c r="N7" s="148"/>
      <c r="O7" s="172" t="str">
        <f>'M-COVER PAGE'!K7</f>
        <v>SUBMIT PROTO</v>
      </c>
      <c r="P7" s="172"/>
      <c r="Q7" s="173"/>
      <c r="R7" s="213"/>
      <c r="S7" s="214"/>
    </row>
    <row r="8" spans="1:19" ht="9" customHeight="1">
      <c r="A8" s="114"/>
      <c r="B8" s="114"/>
      <c r="C8" s="114"/>
      <c r="D8" s="114"/>
      <c r="E8" s="114"/>
      <c r="F8" s="114"/>
      <c r="G8" s="114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</row>
    <row r="9" spans="1:19" ht="24" thickBot="1">
      <c r="A9" s="116" t="s">
        <v>82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3" customFormat="1">
      <c r="A10" s="34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6"/>
    </row>
    <row r="11" spans="1:19">
      <c r="A11" s="37"/>
      <c r="B11" s="4" t="s">
        <v>81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8"/>
    </row>
    <row r="12" spans="1:19">
      <c r="A12" s="3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8"/>
    </row>
    <row r="13" spans="1:19">
      <c r="A13" s="3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8"/>
    </row>
    <row r="14" spans="1:19">
      <c r="A14" s="3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8"/>
    </row>
    <row r="15" spans="1:19">
      <c r="A15" s="3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8"/>
    </row>
    <row r="16" spans="1:19">
      <c r="A16" s="37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8"/>
    </row>
    <row r="17" spans="1:19">
      <c r="A17" s="37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8"/>
    </row>
    <row r="18" spans="1:19">
      <c r="A18" s="37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8"/>
    </row>
    <row r="19" spans="1:19">
      <c r="A19" s="37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8"/>
    </row>
    <row r="20" spans="1:19">
      <c r="A20" s="37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8"/>
    </row>
    <row r="21" spans="1:19">
      <c r="A21" s="37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8"/>
    </row>
    <row r="22" spans="1:19">
      <c r="A22" s="37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8"/>
    </row>
    <row r="23" spans="1:19">
      <c r="A23" s="37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8"/>
    </row>
    <row r="24" spans="1:19">
      <c r="A24" s="37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8"/>
    </row>
    <row r="25" spans="1:19">
      <c r="A25" s="37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8"/>
    </row>
    <row r="26" spans="1:19">
      <c r="A26" s="37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8"/>
    </row>
    <row r="27" spans="1:19">
      <c r="A27" s="37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8"/>
    </row>
    <row r="28" spans="1:19">
      <c r="A28" s="37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8"/>
    </row>
    <row r="29" spans="1:19">
      <c r="A29" s="3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8"/>
    </row>
    <row r="30" spans="1:19">
      <c r="A30" s="37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8"/>
    </row>
    <row r="31" spans="1:19">
      <c r="A31" s="37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8"/>
    </row>
    <row r="32" spans="1:19">
      <c r="A32" s="37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8"/>
    </row>
    <row r="33" spans="1:19">
      <c r="A33" s="37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8"/>
    </row>
    <row r="34" spans="1:19">
      <c r="A34" s="37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8"/>
    </row>
    <row r="35" spans="1:19">
      <c r="A35" s="37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8"/>
    </row>
    <row r="36" spans="1:19">
      <c r="A36" s="37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8"/>
    </row>
    <row r="37" spans="1:19">
      <c r="A37" s="37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8"/>
    </row>
    <row r="38" spans="1:19">
      <c r="A38" s="37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8"/>
    </row>
    <row r="39" spans="1:19">
      <c r="A39" s="37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8"/>
    </row>
    <row r="40" spans="1:19">
      <c r="A40" s="37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8"/>
    </row>
    <row r="41" spans="1:19">
      <c r="A41" s="37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8"/>
    </row>
    <row r="42" spans="1:19">
      <c r="A42" s="37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38"/>
    </row>
    <row r="43" spans="1:19">
      <c r="A43" s="37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8"/>
    </row>
    <row r="44" spans="1:19">
      <c r="A44" s="37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8"/>
    </row>
    <row r="45" spans="1:19">
      <c r="A45" s="37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38"/>
    </row>
    <row r="46" spans="1:19">
      <c r="A46" s="37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38"/>
    </row>
    <row r="47" spans="1:19">
      <c r="A47" s="37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38"/>
    </row>
    <row r="48" spans="1:19">
      <c r="A48" s="37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38"/>
    </row>
    <row r="49" spans="1:19">
      <c r="A49" s="3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38"/>
    </row>
    <row r="50" spans="1:19">
      <c r="A50" s="37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38"/>
    </row>
    <row r="51" spans="1:19" ht="16" thickBot="1">
      <c r="A51" s="39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1"/>
    </row>
  </sheetData>
  <mergeCells count="29">
    <mergeCell ref="A9:S9"/>
    <mergeCell ref="O4:Q4"/>
    <mergeCell ref="H5:I5"/>
    <mergeCell ref="J5:L5"/>
    <mergeCell ref="M5:N5"/>
    <mergeCell ref="O5:Q5"/>
    <mergeCell ref="H6:I6"/>
    <mergeCell ref="J6:L6"/>
    <mergeCell ref="M6:N6"/>
    <mergeCell ref="O6:Q6"/>
    <mergeCell ref="H7:I7"/>
    <mergeCell ref="J7:L7"/>
    <mergeCell ref="M7:N7"/>
    <mergeCell ref="O7:Q7"/>
    <mergeCell ref="A8:S8"/>
    <mergeCell ref="A1:S1"/>
    <mergeCell ref="A2:E7"/>
    <mergeCell ref="H2:I2"/>
    <mergeCell ref="J2:L2"/>
    <mergeCell ref="M2:N2"/>
    <mergeCell ref="O2:Q2"/>
    <mergeCell ref="R2:S7"/>
    <mergeCell ref="H4:I4"/>
    <mergeCell ref="J4:L4"/>
    <mergeCell ref="M4:N4"/>
    <mergeCell ref="H3:I3"/>
    <mergeCell ref="J3:L3"/>
    <mergeCell ref="M3:N3"/>
    <mergeCell ref="O3:Q3"/>
  </mergeCells>
  <phoneticPr fontId="2" type="noConversion"/>
  <printOptions horizontalCentered="1"/>
  <pageMargins left="0.25" right="0.25" top="0.75" bottom="0.75" header="0.3" footer="0.3"/>
  <pageSetup scale="57" orientation="landscape" horizontalDpi="300" verticalDpi="300" r:id="rId1"/>
  <headerFooter>
    <oddFooter>&amp;L&amp;F&amp;C&amp;A&amp;R&amp;D&amp;T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2b5f02d8b8a43ffa0858a10ac1deca57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1d701c6042d3886e8ead8bc1cb08d60f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E539BBA-12A8-44FB-A117-FF8EC1F1918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3E6CEEC-3088-4F88-B269-1E1594A8F4A1}">
  <ds:schemaRefs>
    <ds:schemaRef ds:uri="1972f4fa-a3a2-4010-a47e-cf3d6c5d1421"/>
    <ds:schemaRef ds:uri="http://schemas.microsoft.com/office/2006/metadata/properties"/>
    <ds:schemaRef ds:uri="8acacb1a-d766-4a03-bc0c-a95b168db3c7"/>
    <ds:schemaRef ds:uri="http://schemas.microsoft.com/office/2006/documentManagement/types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9FB3E61C-A901-44D4-ADAD-5BC2AF92DE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M-COVER PAGE</vt:lpstr>
      <vt:lpstr>M-BOM</vt:lpstr>
      <vt:lpstr>M-DESIGN</vt:lpstr>
      <vt:lpstr>M-SPEC</vt:lpstr>
      <vt:lpstr>M-GRADING ALPHA(M)</vt:lpstr>
      <vt:lpstr>M-Proto COMMENT-NYC</vt:lpstr>
      <vt:lpstr>M-1ST FIT COMMENT-NYC</vt:lpstr>
      <vt:lpstr>M-PP COMMENT-NYC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Ngan Vo Thi Anh</cp:lastModifiedBy>
  <cp:revision/>
  <cp:lastPrinted>2024-05-22T09:40:06Z</cp:lastPrinted>
  <dcterms:created xsi:type="dcterms:W3CDTF">2016-08-01T18:06:44Z</dcterms:created>
  <dcterms:modified xsi:type="dcterms:W3CDTF">2024-05-22T10:53:30Z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0x010100860B5223DC73FB4F94B03CE9BB59FFEB</vt:lpwstr>
  </property>
  <property fmtid="{D5CDD505-2E9C-101B-9397-08002B2CF9AE}" pid="4" name="_dlc_DocIdItemGuid">
    <vt:lpwstr>4f3d2ee2-56b9-4533-8bff-f6df57322820</vt:lpwstr>
  </property>
</Properties>
</file>