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customProperty3.bin" ContentType="application/vnd.openxmlformats-officedocument.spreadsheetml.customProperty"/>
  <Override PartName="/xl/customProperty4.bin" ContentType="application/vnd.openxmlformats-officedocument.spreadsheetml.customProperty"/>
  <Override PartName="/xl/customProperty5.bin" ContentType="application/vnd.openxmlformats-officedocument.spreadsheetml.customProperty"/>
  <Override PartName="/xl/customProperty6.bin" ContentType="application/vnd.openxmlformats-officedocument.spreadsheetml.customProperty"/>
  <Override PartName="/xl/drawings/drawing1.xml" ContentType="application/vnd.openxmlformats-officedocument.drawing+xml"/>
  <Override PartName="/xl/customProperty7.bin" ContentType="application/vnd.openxmlformats-officedocument.spreadsheetml.customProperty"/>
  <Override PartName="/xl/customProperty8.bin" ContentType="application/vnd.openxmlformats-officedocument.spreadsheetml.customProperty"/>
  <Override PartName="/xl/customProperty9.bin" ContentType="application/vnd.openxmlformats-officedocument.spreadsheetml.customProperty"/>
  <Override PartName="/xl/customProperty10.bin" ContentType="application/vnd.openxmlformats-officedocument.spreadsheetml.customProperty"/>
  <Override PartName="/xl/drawings/drawing2.xml" ContentType="application/vnd.openxmlformats-officedocument.drawing+xml"/>
  <Override PartName="/xl/customProperty11.bin" ContentType="application/vnd.openxmlformats-officedocument.spreadsheetml.customProperty"/>
  <Override PartName="/xl/customProperty12.bin" ContentType="application/vnd.openxmlformats-officedocument.spreadsheetml.customProperty"/>
  <Override PartName="/xl/customProperty13.bin" ContentType="application/vnd.openxmlformats-officedocument.spreadsheetml.customProperty"/>
  <Override PartName="/xl/customProperty14.bin" ContentType="application/vnd.openxmlformats-officedocument.spreadsheetml.customProperty"/>
  <Override PartName="/xl/customProperty15.bin" ContentType="application/vnd.openxmlformats-officedocument.spreadsheetml.customProperty"/>
  <Override PartName="/xl/customProperty16.bin" ContentType="application/vnd.openxmlformats-officedocument.spreadsheetml.customProperty"/>
  <Override PartName="/xl/drawings/drawing3.xml" ContentType="application/vnd.openxmlformats-officedocument.drawing+xml"/>
  <Override PartName="/xl/customProperty17.bin" ContentType="application/vnd.openxmlformats-officedocument.spreadsheetml.customProperty"/>
  <Override PartName="/xl/customProperty18.bin" ContentType="application/vnd.openxmlformats-officedocument.spreadsheetml.customProperty"/>
  <Override PartName="/xl/customProperty19.bin" ContentType="application/vnd.openxmlformats-officedocument.spreadsheetml.customProperty"/>
  <Override PartName="/xl/drawings/drawing4.xml" ContentType="application/vnd.openxmlformats-officedocument.drawing+xml"/>
  <Override PartName="/xl/customProperty20.bin" ContentType="application/vnd.openxmlformats-officedocument.spreadsheetml.customProperty"/>
  <Override PartName="/xl/drawings/drawing5.xml" ContentType="application/vnd.openxmlformats-officedocument.drawing+xml"/>
  <Override PartName="/xl/customProperty21.bin" ContentType="application/vnd.openxmlformats-officedocument.spreadsheetml.customProperty"/>
  <Override PartName="/xl/drawings/drawing6.xml" ContentType="application/vnd.openxmlformats-officedocument.drawing+xml"/>
  <Override PartName="/xl/customProperty22.bin" ContentType="application/vnd.openxmlformats-officedocument.spreadsheetml.customProperty"/>
  <Override PartName="/xl/customProperty23.bin" ContentType="application/vnd.openxmlformats-officedocument.spreadsheetml.customProperty"/>
  <Override PartName="/xl/customProperty24.bin" ContentType="application/vnd.openxmlformats-officedocument.spreadsheetml.customProperty"/>
  <Override PartName="/xl/drawings/drawing7.xml" ContentType="application/vnd.openxmlformats-officedocument.drawing+xml"/>
  <Override PartName="/xl/customProperty25.bin" ContentType="application/vnd.openxmlformats-officedocument.spreadsheetml.customProperty"/>
  <Override PartName="/xl/drawings/drawing8.xml" ContentType="application/vnd.openxmlformats-officedocument.drawing+xml"/>
  <Override PartName="/xl/customProperty26.bin" ContentType="application/vnd.openxmlformats-officedocument.spreadsheetml.customProperty"/>
  <Override PartName="/xl/customProperty27.bin" ContentType="application/vnd.openxmlformats-officedocument.spreadsheetml.customProperty"/>
  <Override PartName="/xl/customProperty28.bin" ContentType="application/vnd.openxmlformats-officedocument.spreadsheetml.customProperty"/>
  <Override PartName="/xl/drawings/drawing9.xml" ContentType="application/vnd.openxmlformats-officedocument.drawing+xml"/>
  <Override PartName="/xl/customProperty29.bin" ContentType="application/vnd.openxmlformats-officedocument.spreadsheetml.customProperty"/>
  <Override PartName="/xl/drawings/drawing10.xml" ContentType="application/vnd.openxmlformats-officedocument.drawing+xml"/>
  <Override PartName="/xl/customProperty30.bin" ContentType="application/vnd.openxmlformats-officedocument.spreadsheetml.customProperty"/>
  <Override PartName="/xl/drawings/drawing11.xml" ContentType="application/vnd.openxmlformats-officedocument.drawing+xml"/>
  <Override PartName="/xl/customProperty31.bin" ContentType="application/vnd.openxmlformats-officedocument.spreadsheetml.customProperty"/>
  <Override PartName="/xl/drawings/drawing12.xml" ContentType="application/vnd.openxmlformats-officedocument.drawing+xml"/>
  <Override PartName="/xl/customProperty32.bin" ContentType="application/vnd.openxmlformats-officedocument.spreadsheetml.customProperty"/>
  <Override PartName="/xl/customProperty33.bin" ContentType="application/vnd.openxmlformats-officedocument.spreadsheetml.customProperty"/>
  <Override PartName="/xl/customProperty34.bin" ContentType="application/vnd.openxmlformats-officedocument.spreadsheetml.customProperty"/>
  <Override PartName="/xl/drawings/drawing13.xml" ContentType="application/vnd.openxmlformats-officedocument.drawing+xml"/>
  <Override PartName="/xl/customProperty35.bin" ContentType="application/vnd.openxmlformats-officedocument.spreadsheetml.customProperty"/>
  <Override PartName="/xl/customProperty36.bin" ContentType="application/vnd.openxmlformats-officedocument.spreadsheetml.customProperty"/>
  <Override PartName="/xl/customProperty37.bin" ContentType="application/vnd.openxmlformats-officedocument.spreadsheetml.customProperty"/>
  <Override PartName="/xl/drawings/drawing14.xml" ContentType="application/vnd.openxmlformats-officedocument.drawing+xml"/>
  <Override PartName="/xl/customProperty38.bin" ContentType="application/vnd.openxmlformats-officedocument.spreadsheetml.customProperty"/>
  <Override PartName="/xl/drawings/drawing15.xml" ContentType="application/vnd.openxmlformats-officedocument.drawing+xml"/>
  <Override PartName="/xl/customProperty39.bin" ContentType="application/vnd.openxmlformats-officedocument.spreadsheetml.customProperty"/>
  <Override PartName="/xl/drawings/drawing16.xml" ContentType="application/vnd.openxmlformats-officedocument.drawing+xml"/>
  <Override PartName="/xl/customProperty40.bin" ContentType="application/vnd.openxmlformats-officedocument.spreadsheetml.customProperty"/>
  <Override PartName="/xl/drawings/drawing17.xml" ContentType="application/vnd.openxmlformats-officedocument.drawing+xml"/>
  <Override PartName="/xl/customProperty41.bin" ContentType="application/vnd.openxmlformats-officedocument.spreadsheetml.customProperty"/>
  <Override PartName="/xl/drawings/drawing18.xml" ContentType="application/vnd.openxmlformats-officedocument.drawing+xml"/>
  <Override PartName="/xl/customProperty42.bin" ContentType="application/vnd.openxmlformats-officedocument.spreadsheetml.customProperty"/>
  <Override PartName="/xl/customProperty43.bin" ContentType="application/vnd.openxmlformats-officedocument.spreadsheetml.customProperty"/>
  <Override PartName="/xl/customProperty44.bin" ContentType="application/vnd.openxmlformats-officedocument.spreadsheetml.customProperty"/>
  <Override PartName="/xl/drawings/drawing19.xml" ContentType="application/vnd.openxmlformats-officedocument.drawing+xml"/>
  <Override PartName="/xl/customProperty45.bin" ContentType="application/vnd.openxmlformats-officedocument.spreadsheetml.customProperty"/>
  <Override PartName="/xl/customProperty46.bin" ContentType="application/vnd.openxmlformats-officedocument.spreadsheetml.customProperty"/>
  <Override PartName="/xl/customProperty47.bin" ContentType="application/vnd.openxmlformats-officedocument.spreadsheetml.customProperty"/>
  <Override PartName="/xl/drawings/drawing20.xml" ContentType="application/vnd.openxmlformats-officedocument.drawing+xml"/>
  <Override PartName="/xl/customProperty48.bin" ContentType="application/vnd.openxmlformats-officedocument.spreadsheetml.customProperty"/>
  <Override PartName="/xl/drawings/drawing21.xml" ContentType="application/vnd.openxmlformats-officedocument.drawing+xml"/>
  <Override PartName="/xl/customProperty49.bin" ContentType="application/vnd.openxmlformats-officedocument.spreadsheetml.customProperty"/>
  <Override PartName="/xl/customProperty50.bin" ContentType="application/vnd.openxmlformats-officedocument.spreadsheetml.customProperty"/>
  <Override PartName="/xl/customProperty51.bin" ContentType="application/vnd.openxmlformats-officedocument.spreadsheetml.customProperty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231"/>
  <workbookPr codeName="ThisWorkbook"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https://unavailablevn.sharepoint.com/sites/DEVELOPMENT-DevelopmentReporting/Shared Documents/DEVELOPMENT CUSTOMERS/REISS/2 -AW25 (SS26)/1-SAMPLE/2-STYLE-FILE/1. TECH PACK/McLAREN/DEXOR _ C0082-SST009/Comment SMS/"/>
    </mc:Choice>
  </mc:AlternateContent>
  <xr:revisionPtr revIDLastSave="89" documentId="13_ncr:1_{42B0010E-505C-4041-97F0-96D31793B94C}" xr6:coauthVersionLast="47" xr6:coauthVersionMax="47" xr10:uidLastSave="{0F75DAAE-6229-4A92-9503-E319D7AF8B11}"/>
  <bookViews>
    <workbookView xWindow="-110" yWindow="-110" windowWidth="19420" windowHeight="10300" tabRatio="859" activeTab="8" xr2:uid="{00000000-000D-0000-FFFF-FFFF00000000}"/>
  </bookViews>
  <sheets>
    <sheet name="DO NOT USE" sheetId="55" r:id="rId1"/>
    <sheet name="DESIGN FRONT SHEET" sheetId="29" r:id="rId2"/>
    <sheet name="DESIGN DETAIL" sheetId="46" r:id="rId3"/>
    <sheet name="DESIGN SPEC" sheetId="35" state="hidden" r:id="rId4"/>
    <sheet name="BOM" sheetId="48" r:id="rId5"/>
    <sheet name="PROTO SPEC" sheetId="11" r:id="rId6"/>
    <sheet name="PROTO COMMENTS" sheetId="62" r:id="rId7"/>
    <sheet name="WEARER TRAIL" sheetId="76" state="hidden" r:id="rId8"/>
    <sheet name="PP1 SPEC" sheetId="37" r:id="rId9"/>
    <sheet name="PP1 COMMENTS" sheetId="66" r:id="rId10"/>
    <sheet name="PP2 SPEC" sheetId="38" r:id="rId11"/>
    <sheet name="PP2 COMMENTS" sheetId="67" r:id="rId12"/>
    <sheet name="GOLD SEAL SPEC" sheetId="78" r:id="rId13"/>
    <sheet name="GOLD SEAL COMMENTS" sheetId="77" r:id="rId14"/>
    <sheet name="GRADED SPEC (ALPHA)" sheetId="49" r:id="rId15"/>
    <sheet name="PRE SHIPMENT SPEC" sheetId="51" r:id="rId16"/>
    <sheet name="PRE SHIPMENT COMMENTS" sheetId="84" r:id="rId17"/>
    <sheet name="SIZE SET (ALPHA)" sheetId="75" r:id="rId18"/>
    <sheet name="CARE LABEL" sheetId="72" r:id="rId19"/>
    <sheet name="PETITE COMMENTS" sheetId="69" state="hidden" r:id="rId20"/>
    <sheet name="PETITE GRADED SPEC (NUMERICAL)" sheetId="57" state="hidden" r:id="rId21"/>
    <sheet name="PETITE GRADED SPEC (ALPHA)" sheetId="58" state="hidden" r:id="rId22"/>
    <sheet name="PETITE PRE SHIPMENT" sheetId="71" state="hidden" r:id="rId23"/>
    <sheet name="AQL (ALPHA)" sheetId="50" state="hidden" r:id="rId24"/>
  </sheets>
  <definedNames>
    <definedName name="_xlnm._FilterDatabase" localSheetId="0" hidden="1">'DO NOT USE'!$A$1:$A$16</definedName>
    <definedName name="_xlnm.Print_Area" localSheetId="23">'AQL (ALPHA)'!$A$1:$W$77</definedName>
    <definedName name="_xlnm.Print_Area" localSheetId="4">BOM!$A$1:$H$34</definedName>
    <definedName name="_xlnm.Print_Area" localSheetId="18">'CARE LABEL'!$A$1:$X$109</definedName>
    <definedName name="_xlnm.Print_Area" localSheetId="2">'DESIGN DETAIL'!$A$1:$AY$148</definedName>
    <definedName name="_xlnm.Print_Area" localSheetId="1">'DESIGN FRONT SHEET'!$A$1:$G$56</definedName>
    <definedName name="_xlnm.Print_Area" localSheetId="3">'DESIGN SPEC'!$A$1:$L$77</definedName>
    <definedName name="_xlnm.Print_Area" localSheetId="13">'GOLD SEAL COMMENTS'!$A$1:$K$137</definedName>
    <definedName name="_xlnm.Print_Area" localSheetId="12">'GOLD SEAL SPEC'!$A$1:$X$58</definedName>
    <definedName name="_xlnm.Print_Area" localSheetId="14">'GRADED SPEC (ALPHA)'!$B$1:$N$58</definedName>
    <definedName name="_xlnm.Print_Area" localSheetId="21">'PETITE GRADED SPEC (ALPHA)'!$A$1:$K$79</definedName>
    <definedName name="_xlnm.Print_Area" localSheetId="20">'PETITE GRADED SPEC (NUMERICAL)'!$A$1:$M$79</definedName>
    <definedName name="_xlnm.Print_Area" localSheetId="22">'PETITE PRE SHIPMENT'!$A$1:$X$79</definedName>
    <definedName name="_xlnm.Print_Area" localSheetId="9">'PP1 COMMENTS'!$A$1:$K$137</definedName>
    <definedName name="_xlnm.Print_Area" localSheetId="8">'PP1 SPEC'!$A$1:$M$58</definedName>
    <definedName name="_xlnm.Print_Area" localSheetId="11">'PP2 COMMENTS'!$A$1:$K$306</definedName>
    <definedName name="_xlnm.Print_Area" localSheetId="10">'PP2 SPEC'!$A$1:$L$58</definedName>
    <definedName name="_xlnm.Print_Area" localSheetId="16">'PRE SHIPMENT COMMENTS'!$A$1:$V$82</definedName>
    <definedName name="_xlnm.Print_Area" localSheetId="15">'PRE SHIPMENT SPEC'!$A$1:$AJ$58</definedName>
    <definedName name="_xlnm.Print_Area" localSheetId="6">'PROTO COMMENTS'!$A$1:$K$137</definedName>
    <definedName name="_xlnm.Print_Area" localSheetId="5">'PROTO SPEC'!$B$1:$N$58</definedName>
    <definedName name="_xlnm.Print_Area" localSheetId="17">'SIZE SET (ALPHA)'!$A$1:$AA$59</definedName>
    <definedName name="_xlnm.Print_Area" localSheetId="7">'WEARER TRAIL'!$A$1:$U$44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7" i="46" l="1"/>
  <c r="J5" i="46"/>
  <c r="J19" i="49"/>
  <c r="K19" i="49"/>
  <c r="L19" i="49"/>
  <c r="M19" i="49"/>
  <c r="G19" i="49"/>
  <c r="H19" i="49"/>
  <c r="G18" i="49"/>
  <c r="H18" i="49"/>
  <c r="M18" i="49"/>
  <c r="L18" i="49"/>
  <c r="K18" i="49"/>
  <c r="J18" i="49"/>
  <c r="B41" i="75"/>
  <c r="AA40" i="75"/>
  <c r="AA41" i="75"/>
  <c r="Y39" i="75"/>
  <c r="Y40" i="75"/>
  <c r="Y41" i="75"/>
  <c r="X39" i="75"/>
  <c r="X40" i="75"/>
  <c r="X41" i="75"/>
  <c r="V40" i="75"/>
  <c r="V41" i="75"/>
  <c r="U40" i="75"/>
  <c r="U41" i="75"/>
  <c r="S40" i="75"/>
  <c r="S41" i="75"/>
  <c r="R40" i="75"/>
  <c r="R41" i="75"/>
  <c r="P40" i="75"/>
  <c r="P41" i="75"/>
  <c r="O40" i="75"/>
  <c r="O41" i="75"/>
  <c r="M40" i="75"/>
  <c r="M41" i="75"/>
  <c r="L40" i="75"/>
  <c r="L41" i="75"/>
  <c r="J40" i="75"/>
  <c r="J41" i="75"/>
  <c r="I39" i="75"/>
  <c r="I40" i="75"/>
  <c r="I41" i="75"/>
  <c r="G38" i="75"/>
  <c r="G39" i="75"/>
  <c r="G40" i="75"/>
  <c r="G41" i="75"/>
  <c r="F36" i="75"/>
  <c r="F37" i="75"/>
  <c r="F38" i="75"/>
  <c r="F39" i="75"/>
  <c r="F40" i="75"/>
  <c r="F41" i="75"/>
  <c r="B39" i="51"/>
  <c r="B40" i="51"/>
  <c r="B41" i="51"/>
  <c r="AF39" i="51"/>
  <c r="AF40" i="51"/>
  <c r="AF41" i="51"/>
  <c r="AC39" i="51"/>
  <c r="AC40" i="51"/>
  <c r="AC41" i="51"/>
  <c r="AA40" i="51"/>
  <c r="AA41" i="51"/>
  <c r="Z40" i="51"/>
  <c r="Z41" i="51"/>
  <c r="X39" i="51"/>
  <c r="X40" i="51"/>
  <c r="X41" i="51"/>
  <c r="W39" i="51"/>
  <c r="W40" i="51"/>
  <c r="W41" i="51"/>
  <c r="U39" i="51"/>
  <c r="U40" i="51"/>
  <c r="U41" i="51"/>
  <c r="T38" i="51"/>
  <c r="T39" i="51"/>
  <c r="T40" i="51"/>
  <c r="T41" i="51"/>
  <c r="R40" i="51"/>
  <c r="R41" i="51"/>
  <c r="Q39" i="51"/>
  <c r="Q40" i="51"/>
  <c r="Q41" i="51"/>
  <c r="O39" i="51"/>
  <c r="O40" i="51"/>
  <c r="O41" i="51"/>
  <c r="N39" i="51"/>
  <c r="N40" i="51"/>
  <c r="N41" i="51"/>
  <c r="L39" i="51"/>
  <c r="L40" i="51"/>
  <c r="L41" i="51"/>
  <c r="K39" i="51"/>
  <c r="K40" i="51"/>
  <c r="K41" i="51"/>
  <c r="I41" i="51"/>
  <c r="I39" i="51"/>
  <c r="I40" i="51"/>
  <c r="H39" i="51"/>
  <c r="H40" i="51"/>
  <c r="H41" i="51"/>
  <c r="F39" i="51"/>
  <c r="F40" i="51"/>
  <c r="F41" i="51"/>
  <c r="M41" i="49"/>
  <c r="L41" i="49"/>
  <c r="K41" i="49"/>
  <c r="J41" i="49"/>
  <c r="G41" i="49"/>
  <c r="H41" i="49"/>
  <c r="B41" i="49"/>
  <c r="I40" i="49"/>
  <c r="I41" i="49"/>
  <c r="B38" i="78"/>
  <c r="B39" i="78"/>
  <c r="B40" i="78"/>
  <c r="B41" i="78"/>
  <c r="G40" i="78"/>
  <c r="G41" i="78"/>
  <c r="E41" i="78"/>
  <c r="B41" i="38"/>
  <c r="G41" i="38"/>
  <c r="E39" i="38"/>
  <c r="G39" i="38" s="1"/>
  <c r="E40" i="38"/>
  <c r="G40" i="38" s="1"/>
  <c r="E41" i="38"/>
  <c r="B39" i="37"/>
  <c r="B40" i="37"/>
  <c r="B41" i="37"/>
  <c r="H37" i="37"/>
  <c r="H38" i="37"/>
  <c r="H39" i="37"/>
  <c r="F37" i="37"/>
  <c r="F38" i="37"/>
  <c r="F39" i="37"/>
  <c r="F40" i="37"/>
  <c r="H40" i="37" s="1"/>
  <c r="F41" i="37"/>
  <c r="H41" i="37" s="1"/>
  <c r="I39" i="11"/>
  <c r="I40" i="11"/>
  <c r="I41" i="11"/>
  <c r="G27" i="48"/>
  <c r="B9" i="75"/>
  <c r="B10" i="75"/>
  <c r="B11" i="75"/>
  <c r="B12" i="75"/>
  <c r="B13" i="75"/>
  <c r="B14" i="75"/>
  <c r="B15" i="75"/>
  <c r="B16" i="75"/>
  <c r="B17" i="75"/>
  <c r="B18" i="75"/>
  <c r="B19" i="75"/>
  <c r="B20" i="75"/>
  <c r="B21" i="75"/>
  <c r="B22" i="75"/>
  <c r="B23" i="75"/>
  <c r="B24" i="75"/>
  <c r="B25" i="75"/>
  <c r="B26" i="75"/>
  <c r="B27" i="75"/>
  <c r="B28" i="75"/>
  <c r="B29" i="75"/>
  <c r="B30" i="75"/>
  <c r="B31" i="75"/>
  <c r="B32" i="75"/>
  <c r="B33" i="75"/>
  <c r="B34" i="75"/>
  <c r="B35" i="75"/>
  <c r="B36" i="75"/>
  <c r="B37" i="75"/>
  <c r="B38" i="75"/>
  <c r="B39" i="75"/>
  <c r="B40" i="75"/>
  <c r="M21" i="75"/>
  <c r="O21" i="75" s="1"/>
  <c r="F9" i="75"/>
  <c r="F10" i="75"/>
  <c r="F11" i="75"/>
  <c r="F12" i="75"/>
  <c r="F13" i="75"/>
  <c r="F14" i="75"/>
  <c r="F15" i="75"/>
  <c r="F16" i="75"/>
  <c r="F17" i="75"/>
  <c r="F18" i="75"/>
  <c r="F19" i="75"/>
  <c r="F20" i="75"/>
  <c r="F21" i="75"/>
  <c r="F22" i="75"/>
  <c r="F23" i="75"/>
  <c r="F24" i="75"/>
  <c r="F25" i="75"/>
  <c r="F26" i="75"/>
  <c r="F27" i="75"/>
  <c r="F28" i="75"/>
  <c r="F29" i="75"/>
  <c r="F30" i="75"/>
  <c r="F31" i="75"/>
  <c r="F32" i="75"/>
  <c r="B9" i="51"/>
  <c r="B10" i="51"/>
  <c r="B11" i="51"/>
  <c r="B12" i="51"/>
  <c r="B13" i="51"/>
  <c r="B14" i="51"/>
  <c r="B15" i="51"/>
  <c r="B16" i="51"/>
  <c r="B17" i="51"/>
  <c r="B18" i="51"/>
  <c r="B19" i="51"/>
  <c r="B20" i="51"/>
  <c r="B21" i="51"/>
  <c r="B22" i="51"/>
  <c r="B23" i="51"/>
  <c r="B24" i="51"/>
  <c r="B25" i="51"/>
  <c r="B26" i="51"/>
  <c r="B27" i="51"/>
  <c r="B28" i="51"/>
  <c r="B29" i="51"/>
  <c r="B30" i="51"/>
  <c r="B31" i="51"/>
  <c r="B32" i="51"/>
  <c r="B33" i="51"/>
  <c r="B34" i="51"/>
  <c r="B35" i="51"/>
  <c r="B36" i="51"/>
  <c r="B37" i="51"/>
  <c r="B38" i="51"/>
  <c r="B9" i="49"/>
  <c r="B10" i="49"/>
  <c r="B11" i="49"/>
  <c r="B12" i="49"/>
  <c r="B13" i="49"/>
  <c r="B14" i="49"/>
  <c r="B15" i="49"/>
  <c r="B16" i="49"/>
  <c r="B17" i="49"/>
  <c r="B18" i="49"/>
  <c r="B19" i="49"/>
  <c r="B20" i="49"/>
  <c r="B21" i="49"/>
  <c r="B22" i="49"/>
  <c r="B23" i="49"/>
  <c r="B24" i="49"/>
  <c r="B25" i="49"/>
  <c r="B26" i="49"/>
  <c r="B27" i="49"/>
  <c r="B28" i="49"/>
  <c r="B29" i="49"/>
  <c r="B30" i="49"/>
  <c r="B31" i="49"/>
  <c r="B32" i="49"/>
  <c r="B33" i="49"/>
  <c r="B34" i="49"/>
  <c r="B35" i="49"/>
  <c r="B36" i="49"/>
  <c r="B37" i="49"/>
  <c r="B38" i="49"/>
  <c r="B39" i="49"/>
  <c r="B40" i="49"/>
  <c r="I9" i="49"/>
  <c r="F9" i="51" s="1"/>
  <c r="I10" i="49"/>
  <c r="F10" i="51" s="1"/>
  <c r="I11" i="49"/>
  <c r="F11" i="51" s="1"/>
  <c r="I12" i="49"/>
  <c r="F12" i="51" s="1"/>
  <c r="I13" i="49"/>
  <c r="F13" i="51" s="1"/>
  <c r="I14" i="49"/>
  <c r="F14" i="51" s="1"/>
  <c r="I15" i="49"/>
  <c r="F15" i="51" s="1"/>
  <c r="I16" i="49"/>
  <c r="F16" i="51" s="1"/>
  <c r="I17" i="49"/>
  <c r="F17" i="51" s="1"/>
  <c r="I18" i="49"/>
  <c r="F18" i="51" s="1"/>
  <c r="I19" i="49"/>
  <c r="F19" i="51" s="1"/>
  <c r="I20" i="49"/>
  <c r="F20" i="51" s="1"/>
  <c r="I21" i="49"/>
  <c r="F21" i="51" s="1"/>
  <c r="I22" i="49"/>
  <c r="M22" i="75" s="1"/>
  <c r="O22" i="75" s="1"/>
  <c r="I23" i="49"/>
  <c r="G23" i="49" s="1"/>
  <c r="G23" i="75" s="1"/>
  <c r="I23" i="75" s="1"/>
  <c r="I24" i="49"/>
  <c r="J24" i="49" s="1"/>
  <c r="P24" i="75" s="1"/>
  <c r="R24" i="75" s="1"/>
  <c r="I25" i="49"/>
  <c r="J25" i="49" s="1"/>
  <c r="P25" i="75" s="1"/>
  <c r="R25" i="75" s="1"/>
  <c r="I26" i="49"/>
  <c r="M26" i="49" s="1"/>
  <c r="Y26" i="75" s="1"/>
  <c r="AA26" i="75" s="1"/>
  <c r="I27" i="49"/>
  <c r="M27" i="49" s="1"/>
  <c r="Y27" i="75" s="1"/>
  <c r="AA27" i="75" s="1"/>
  <c r="I28" i="49"/>
  <c r="F28" i="51" s="1"/>
  <c r="I29" i="49"/>
  <c r="F29" i="51" s="1"/>
  <c r="I30" i="49"/>
  <c r="M30" i="75" s="1"/>
  <c r="O30" i="75" s="1"/>
  <c r="I31" i="49"/>
  <c r="M31" i="75" s="1"/>
  <c r="I32" i="49"/>
  <c r="F32" i="51" s="1"/>
  <c r="I33" i="49"/>
  <c r="F33" i="51" s="1"/>
  <c r="I34" i="49"/>
  <c r="M34" i="49" s="1"/>
  <c r="Y34" i="75" s="1"/>
  <c r="AA34" i="75" s="1"/>
  <c r="I35" i="49"/>
  <c r="M35" i="49" s="1"/>
  <c r="Y35" i="75" s="1"/>
  <c r="AA35" i="75" s="1"/>
  <c r="I36" i="49"/>
  <c r="J36" i="49" s="1"/>
  <c r="P36" i="75" s="1"/>
  <c r="R36" i="75" s="1"/>
  <c r="I37" i="49"/>
  <c r="F37" i="51" s="1"/>
  <c r="H37" i="51" s="1"/>
  <c r="I38" i="49"/>
  <c r="F38" i="51" s="1"/>
  <c r="H38" i="51" s="1"/>
  <c r="I39" i="49"/>
  <c r="L39" i="49" s="1"/>
  <c r="G40" i="49"/>
  <c r="B9" i="78"/>
  <c r="B10" i="78"/>
  <c r="B11" i="78"/>
  <c r="B12" i="78"/>
  <c r="B13" i="78"/>
  <c r="B14" i="78"/>
  <c r="B15" i="78"/>
  <c r="B16" i="78"/>
  <c r="B17" i="78"/>
  <c r="B18" i="78"/>
  <c r="B19" i="78"/>
  <c r="B20" i="78"/>
  <c r="B21" i="78"/>
  <c r="B22" i="78"/>
  <c r="B23" i="78"/>
  <c r="B24" i="78"/>
  <c r="B25" i="78"/>
  <c r="B26" i="78"/>
  <c r="B27" i="78"/>
  <c r="B28" i="78"/>
  <c r="B29" i="78"/>
  <c r="B30" i="78"/>
  <c r="B31" i="78"/>
  <c r="B32" i="78"/>
  <c r="B33" i="78"/>
  <c r="B34" i="78"/>
  <c r="B35" i="78"/>
  <c r="B36" i="78"/>
  <c r="B37" i="78"/>
  <c r="E9" i="78"/>
  <c r="G9" i="78" s="1"/>
  <c r="E10" i="78"/>
  <c r="G10" i="78" s="1"/>
  <c r="E11" i="78"/>
  <c r="G11" i="78" s="1"/>
  <c r="E12" i="78"/>
  <c r="G12" i="78" s="1"/>
  <c r="E13" i="78"/>
  <c r="G13" i="78" s="1"/>
  <c r="E14" i="78"/>
  <c r="G14" i="78" s="1"/>
  <c r="E15" i="78"/>
  <c r="G15" i="78" s="1"/>
  <c r="E16" i="78"/>
  <c r="G16" i="78" s="1"/>
  <c r="E17" i="78"/>
  <c r="G17" i="78" s="1"/>
  <c r="E18" i="78"/>
  <c r="G18" i="78" s="1"/>
  <c r="E19" i="78"/>
  <c r="G19" i="78" s="1"/>
  <c r="E20" i="78"/>
  <c r="G20" i="78" s="1"/>
  <c r="E21" i="78"/>
  <c r="G21" i="78" s="1"/>
  <c r="E22" i="78"/>
  <c r="G22" i="78" s="1"/>
  <c r="E23" i="78"/>
  <c r="G23" i="78" s="1"/>
  <c r="E24" i="78"/>
  <c r="G24" i="78" s="1"/>
  <c r="E25" i="78"/>
  <c r="G25" i="78" s="1"/>
  <c r="E26" i="78"/>
  <c r="G26" i="78" s="1"/>
  <c r="E27" i="78"/>
  <c r="G27" i="78" s="1"/>
  <c r="E28" i="78"/>
  <c r="G28" i="78" s="1"/>
  <c r="E29" i="78"/>
  <c r="G29" i="78" s="1"/>
  <c r="E30" i="78"/>
  <c r="G30" i="78" s="1"/>
  <c r="E31" i="78"/>
  <c r="G31" i="78" s="1"/>
  <c r="E32" i="78"/>
  <c r="G32" i="78" s="1"/>
  <c r="E33" i="78"/>
  <c r="G33" i="78" s="1"/>
  <c r="E34" i="78"/>
  <c r="G34" i="78" s="1"/>
  <c r="E35" i="78"/>
  <c r="G35" i="78" s="1"/>
  <c r="E36" i="78"/>
  <c r="G36" i="78" s="1"/>
  <c r="E37" i="78"/>
  <c r="G37" i="78" s="1"/>
  <c r="E38" i="78"/>
  <c r="G38" i="78" s="1"/>
  <c r="E39" i="78"/>
  <c r="G39" i="78" s="1"/>
  <c r="E40" i="78"/>
  <c r="B9" i="38"/>
  <c r="B10" i="38"/>
  <c r="B11" i="38"/>
  <c r="B12" i="38"/>
  <c r="B13" i="38"/>
  <c r="B14" i="38"/>
  <c r="B15" i="38"/>
  <c r="B16" i="38"/>
  <c r="B17" i="38"/>
  <c r="B18" i="38"/>
  <c r="B19" i="38"/>
  <c r="B20" i="38"/>
  <c r="B21" i="38"/>
  <c r="B22" i="38"/>
  <c r="B23" i="38"/>
  <c r="B24" i="38"/>
  <c r="B25" i="38"/>
  <c r="B26" i="38"/>
  <c r="B27" i="38"/>
  <c r="B28" i="38"/>
  <c r="B29" i="38"/>
  <c r="B30" i="38"/>
  <c r="B31" i="38"/>
  <c r="B32" i="38"/>
  <c r="B33" i="38"/>
  <c r="B34" i="38"/>
  <c r="B35" i="38"/>
  <c r="B36" i="38"/>
  <c r="B37" i="38"/>
  <c r="B38" i="38"/>
  <c r="B39" i="38"/>
  <c r="B40" i="38"/>
  <c r="E9" i="38"/>
  <c r="G9" i="38" s="1"/>
  <c r="E10" i="38"/>
  <c r="G10" i="38" s="1"/>
  <c r="E11" i="38"/>
  <c r="G11" i="38" s="1"/>
  <c r="E12" i="38"/>
  <c r="G12" i="38" s="1"/>
  <c r="E13" i="38"/>
  <c r="G13" i="38" s="1"/>
  <c r="E14" i="38"/>
  <c r="G14" i="38" s="1"/>
  <c r="E15" i="38"/>
  <c r="G15" i="38" s="1"/>
  <c r="E16" i="38"/>
  <c r="G16" i="38" s="1"/>
  <c r="E17" i="38"/>
  <c r="G17" i="38" s="1"/>
  <c r="E18" i="38"/>
  <c r="G18" i="38" s="1"/>
  <c r="E19" i="38"/>
  <c r="G19" i="38" s="1"/>
  <c r="E20" i="38"/>
  <c r="G20" i="38" s="1"/>
  <c r="E21" i="38"/>
  <c r="G21" i="38" s="1"/>
  <c r="E22" i="38"/>
  <c r="G22" i="38" s="1"/>
  <c r="E23" i="38"/>
  <c r="G23" i="38" s="1"/>
  <c r="E24" i="38"/>
  <c r="G24" i="38" s="1"/>
  <c r="E25" i="38"/>
  <c r="G25" i="38" s="1"/>
  <c r="E26" i="38"/>
  <c r="G26" i="38" s="1"/>
  <c r="E27" i="38"/>
  <c r="G27" i="38" s="1"/>
  <c r="E28" i="38"/>
  <c r="G28" i="38" s="1"/>
  <c r="E29" i="38"/>
  <c r="G29" i="38" s="1"/>
  <c r="E30" i="38"/>
  <c r="G30" i="38" s="1"/>
  <c r="E31" i="38"/>
  <c r="G31" i="38" s="1"/>
  <c r="E32" i="38"/>
  <c r="G32" i="38" s="1"/>
  <c r="E33" i="38"/>
  <c r="G33" i="38" s="1"/>
  <c r="E34" i="38"/>
  <c r="G34" i="38" s="1"/>
  <c r="E35" i="38"/>
  <c r="G35" i="38" s="1"/>
  <c r="E36" i="38"/>
  <c r="G36" i="38" s="1"/>
  <c r="E37" i="38"/>
  <c r="G37" i="38" s="1"/>
  <c r="E38" i="38"/>
  <c r="G38" i="38" s="1"/>
  <c r="B9" i="37"/>
  <c r="B10" i="37"/>
  <c r="B11" i="37"/>
  <c r="B12" i="37"/>
  <c r="B13" i="37"/>
  <c r="B14" i="37"/>
  <c r="B15" i="37"/>
  <c r="B16" i="37"/>
  <c r="B17" i="37"/>
  <c r="B18" i="37"/>
  <c r="B19" i="37"/>
  <c r="B20" i="37"/>
  <c r="B21" i="37"/>
  <c r="B22" i="37"/>
  <c r="B23" i="37"/>
  <c r="B24" i="37"/>
  <c r="B25" i="37"/>
  <c r="B26" i="37"/>
  <c r="B27" i="37"/>
  <c r="B28" i="37"/>
  <c r="B29" i="37"/>
  <c r="B30" i="37"/>
  <c r="B31" i="37"/>
  <c r="B32" i="37"/>
  <c r="B33" i="37"/>
  <c r="B34" i="37"/>
  <c r="B35" i="37"/>
  <c r="B36" i="37"/>
  <c r="B37" i="37"/>
  <c r="B38" i="37"/>
  <c r="F9" i="37"/>
  <c r="H9" i="37" s="1"/>
  <c r="F10" i="37"/>
  <c r="H10" i="37" s="1"/>
  <c r="F11" i="37"/>
  <c r="H11" i="37" s="1"/>
  <c r="F12" i="37"/>
  <c r="H12" i="37" s="1"/>
  <c r="F13" i="37"/>
  <c r="H13" i="37" s="1"/>
  <c r="F14" i="37"/>
  <c r="H14" i="37" s="1"/>
  <c r="F15" i="37"/>
  <c r="H15" i="37" s="1"/>
  <c r="F16" i="37"/>
  <c r="H16" i="37" s="1"/>
  <c r="F17" i="37"/>
  <c r="H17" i="37" s="1"/>
  <c r="F18" i="37"/>
  <c r="H18" i="37" s="1"/>
  <c r="F19" i="37"/>
  <c r="H19" i="37" s="1"/>
  <c r="F20" i="37"/>
  <c r="H20" i="37" s="1"/>
  <c r="F21" i="37"/>
  <c r="H21" i="37" s="1"/>
  <c r="F22" i="37"/>
  <c r="H22" i="37" s="1"/>
  <c r="F23" i="37"/>
  <c r="H23" i="37" s="1"/>
  <c r="F24" i="37"/>
  <c r="H24" i="37" s="1"/>
  <c r="F25" i="37"/>
  <c r="H25" i="37" s="1"/>
  <c r="F26" i="37"/>
  <c r="H26" i="37" s="1"/>
  <c r="F27" i="37"/>
  <c r="H27" i="37" s="1"/>
  <c r="F28" i="37"/>
  <c r="H28" i="37" s="1"/>
  <c r="F29" i="37"/>
  <c r="H29" i="37" s="1"/>
  <c r="F30" i="37"/>
  <c r="H30" i="37" s="1"/>
  <c r="F31" i="37"/>
  <c r="H31" i="37" s="1"/>
  <c r="F32" i="37"/>
  <c r="H32" i="37" s="1"/>
  <c r="F33" i="37"/>
  <c r="H33" i="37" s="1"/>
  <c r="F34" i="37"/>
  <c r="H34" i="37" s="1"/>
  <c r="F35" i="37"/>
  <c r="H35" i="37" s="1"/>
  <c r="F36" i="37"/>
  <c r="H36" i="37" s="1"/>
  <c r="I9" i="11"/>
  <c r="I10" i="11"/>
  <c r="I11" i="11"/>
  <c r="I12" i="11"/>
  <c r="I13" i="11"/>
  <c r="I14" i="11"/>
  <c r="I15" i="11"/>
  <c r="I16" i="11"/>
  <c r="I17" i="11"/>
  <c r="I18" i="11"/>
  <c r="I19" i="11"/>
  <c r="I20" i="11"/>
  <c r="I21" i="11"/>
  <c r="I22" i="11"/>
  <c r="I23" i="11"/>
  <c r="I24" i="11"/>
  <c r="I25" i="11"/>
  <c r="I26" i="11"/>
  <c r="I27" i="11"/>
  <c r="I28" i="11"/>
  <c r="I29" i="11"/>
  <c r="I30" i="11"/>
  <c r="I31" i="11"/>
  <c r="I32" i="11"/>
  <c r="I33" i="11"/>
  <c r="I34" i="11"/>
  <c r="I35" i="11"/>
  <c r="I36" i="11"/>
  <c r="I37" i="11"/>
  <c r="I38" i="11"/>
  <c r="F33" i="75"/>
  <c r="F34" i="75"/>
  <c r="F35" i="75"/>
  <c r="M9" i="75"/>
  <c r="O9" i="75" s="1"/>
  <c r="M10" i="75"/>
  <c r="O10" i="75" s="1"/>
  <c r="M11" i="75"/>
  <c r="O11" i="75" s="1"/>
  <c r="M13" i="75"/>
  <c r="O13" i="75" s="1"/>
  <c r="M17" i="75"/>
  <c r="O17" i="75" s="1"/>
  <c r="M18" i="75"/>
  <c r="O18" i="75" s="1"/>
  <c r="M19" i="75"/>
  <c r="O19" i="75" s="1"/>
  <c r="M34" i="75"/>
  <c r="O34" i="75" s="1"/>
  <c r="M35" i="75"/>
  <c r="O35" i="75" s="1"/>
  <c r="M36" i="75"/>
  <c r="O36" i="75" s="1"/>
  <c r="M38" i="75"/>
  <c r="O38" i="75" s="1"/>
  <c r="M39" i="75" l="1"/>
  <c r="O39" i="75" s="1"/>
  <c r="M15" i="75"/>
  <c r="O15" i="75" s="1"/>
  <c r="M29" i="75"/>
  <c r="H26" i="49"/>
  <c r="J26" i="75" s="1"/>
  <c r="L26" i="75" s="1"/>
  <c r="G27" i="49"/>
  <c r="G27" i="75" s="1"/>
  <c r="I27" i="75" s="1"/>
  <c r="L35" i="49"/>
  <c r="V35" i="75" s="1"/>
  <c r="X35" i="75" s="1"/>
  <c r="K36" i="49"/>
  <c r="S36" i="75" s="1"/>
  <c r="U36" i="75" s="1"/>
  <c r="M39" i="49"/>
  <c r="I33" i="51"/>
  <c r="H33" i="51"/>
  <c r="H32" i="51"/>
  <c r="I32" i="51"/>
  <c r="K32" i="51" s="1"/>
  <c r="I14" i="51"/>
  <c r="K14" i="51" s="1"/>
  <c r="H14" i="51"/>
  <c r="AA14" i="51"/>
  <c r="AC14" i="51" s="1"/>
  <c r="I29" i="51"/>
  <c r="K29" i="51" s="1"/>
  <c r="H29" i="51"/>
  <c r="AD29" i="51"/>
  <c r="L29" i="51"/>
  <c r="N29" i="51" s="1"/>
  <c r="O21" i="51"/>
  <c r="Q21" i="51" s="1"/>
  <c r="AA21" i="51"/>
  <c r="AC21" i="51" s="1"/>
  <c r="I21" i="51"/>
  <c r="K21" i="51" s="1"/>
  <c r="H21" i="51"/>
  <c r="AD21" i="51"/>
  <c r="AF21" i="51" s="1"/>
  <c r="X21" i="51"/>
  <c r="Z21" i="51" s="1"/>
  <c r="U21" i="51"/>
  <c r="W21" i="51" s="1"/>
  <c r="L21" i="51"/>
  <c r="I13" i="51"/>
  <c r="H13" i="51"/>
  <c r="R28" i="51"/>
  <c r="T28" i="51" s="1"/>
  <c r="I28" i="51"/>
  <c r="K28" i="51" s="1"/>
  <c r="H28" i="51"/>
  <c r="AD28" i="51"/>
  <c r="L28" i="51"/>
  <c r="N28" i="51" s="1"/>
  <c r="I20" i="51"/>
  <c r="K20" i="51" s="1"/>
  <c r="H20" i="51"/>
  <c r="X20" i="51"/>
  <c r="Z20" i="51" s="1"/>
  <c r="U20" i="51"/>
  <c r="W20" i="51" s="1"/>
  <c r="AA20" i="51"/>
  <c r="AC20" i="51" s="1"/>
  <c r="I12" i="51"/>
  <c r="K12" i="51" s="1"/>
  <c r="H12" i="51"/>
  <c r="H16" i="51"/>
  <c r="I16" i="51"/>
  <c r="I19" i="51"/>
  <c r="H19" i="51"/>
  <c r="I11" i="51"/>
  <c r="H11" i="51"/>
  <c r="H15" i="51"/>
  <c r="I15" i="51"/>
  <c r="I18" i="51"/>
  <c r="H18" i="51"/>
  <c r="I10" i="51"/>
  <c r="H10" i="51"/>
  <c r="I17" i="51"/>
  <c r="H17" i="51"/>
  <c r="I9" i="51"/>
  <c r="H9" i="51"/>
  <c r="F31" i="51"/>
  <c r="F23" i="51"/>
  <c r="M28" i="75"/>
  <c r="O28" i="75" s="1"/>
  <c r="K24" i="49"/>
  <c r="S24" i="75" s="1"/>
  <c r="U24" i="75" s="1"/>
  <c r="G24" i="49"/>
  <c r="G24" i="75" s="1"/>
  <c r="I24" i="75" s="1"/>
  <c r="G26" i="49"/>
  <c r="G26" i="75" s="1"/>
  <c r="I26" i="75" s="1"/>
  <c r="H34" i="49"/>
  <c r="J34" i="75" s="1"/>
  <c r="L34" i="75" s="1"/>
  <c r="K35" i="49"/>
  <c r="S35" i="75" s="1"/>
  <c r="U35" i="75" s="1"/>
  <c r="L36" i="49"/>
  <c r="V36" i="75" s="1"/>
  <c r="X36" i="75" s="1"/>
  <c r="H40" i="49"/>
  <c r="F30" i="51"/>
  <c r="AA30" i="51" s="1"/>
  <c r="AC30" i="51" s="1"/>
  <c r="F22" i="51"/>
  <c r="M27" i="75"/>
  <c r="O27" i="75" s="1"/>
  <c r="M23" i="49"/>
  <c r="Y23" i="75" s="1"/>
  <c r="AA23" i="75" s="1"/>
  <c r="L24" i="49"/>
  <c r="V24" i="75" s="1"/>
  <c r="X24" i="75" s="1"/>
  <c r="H25" i="49"/>
  <c r="J25" i="75" s="1"/>
  <c r="L25" i="75" s="1"/>
  <c r="J27" i="49"/>
  <c r="P27" i="75" s="1"/>
  <c r="R27" i="75" s="1"/>
  <c r="G34" i="49"/>
  <c r="G34" i="75" s="1"/>
  <c r="I34" i="75" s="1"/>
  <c r="J35" i="49"/>
  <c r="P35" i="75" s="1"/>
  <c r="R35" i="75" s="1"/>
  <c r="M36" i="49"/>
  <c r="Y36" i="75" s="1"/>
  <c r="AA36" i="75" s="1"/>
  <c r="M26" i="75"/>
  <c r="O26" i="75" s="1"/>
  <c r="L23" i="49"/>
  <c r="V23" i="75" s="1"/>
  <c r="X23" i="75" s="1"/>
  <c r="M24" i="49"/>
  <c r="Y24" i="75" s="1"/>
  <c r="AA24" i="75" s="1"/>
  <c r="G25" i="49"/>
  <c r="G25" i="75" s="1"/>
  <c r="I25" i="75" s="1"/>
  <c r="J34" i="49"/>
  <c r="P34" i="75" s="1"/>
  <c r="R34" i="75" s="1"/>
  <c r="H35" i="49"/>
  <c r="J35" i="75" s="1"/>
  <c r="L35" i="75" s="1"/>
  <c r="H39" i="49"/>
  <c r="M40" i="49"/>
  <c r="F36" i="51"/>
  <c r="H36" i="51" s="1"/>
  <c r="M33" i="75"/>
  <c r="O33" i="75" s="1"/>
  <c r="M25" i="75"/>
  <c r="O25" i="75" s="1"/>
  <c r="K23" i="49"/>
  <c r="S23" i="75" s="1"/>
  <c r="U23" i="75" s="1"/>
  <c r="M25" i="49"/>
  <c r="Y25" i="75" s="1"/>
  <c r="AA25" i="75" s="1"/>
  <c r="J26" i="49"/>
  <c r="P26" i="75" s="1"/>
  <c r="R26" i="75" s="1"/>
  <c r="H27" i="49"/>
  <c r="J27" i="75" s="1"/>
  <c r="L27" i="75" s="1"/>
  <c r="K34" i="49"/>
  <c r="S34" i="75" s="1"/>
  <c r="U34" i="75" s="1"/>
  <c r="G35" i="49"/>
  <c r="G35" i="75" s="1"/>
  <c r="I35" i="75" s="1"/>
  <c r="G39" i="49"/>
  <c r="L40" i="49"/>
  <c r="F24" i="51"/>
  <c r="H24" i="49"/>
  <c r="J24" i="75" s="1"/>
  <c r="L24" i="75" s="1"/>
  <c r="F35" i="51"/>
  <c r="H35" i="51" s="1"/>
  <c r="F27" i="51"/>
  <c r="M32" i="75"/>
  <c r="O32" i="75" s="1"/>
  <c r="M24" i="75"/>
  <c r="O24" i="75" s="1"/>
  <c r="J23" i="49"/>
  <c r="P23" i="75" s="1"/>
  <c r="R23" i="75" s="1"/>
  <c r="L25" i="49"/>
  <c r="V25" i="75" s="1"/>
  <c r="X25" i="75" s="1"/>
  <c r="K26" i="49"/>
  <c r="S26" i="75" s="1"/>
  <c r="U26" i="75" s="1"/>
  <c r="K27" i="49"/>
  <c r="S27" i="75" s="1"/>
  <c r="U27" i="75" s="1"/>
  <c r="L34" i="49"/>
  <c r="V34" i="75" s="1"/>
  <c r="X34" i="75" s="1"/>
  <c r="H36" i="49"/>
  <c r="J36" i="75" s="1"/>
  <c r="L36" i="75" s="1"/>
  <c r="J39" i="49"/>
  <c r="K40" i="49"/>
  <c r="F34" i="51"/>
  <c r="H34" i="51" s="1"/>
  <c r="F26" i="51"/>
  <c r="M23" i="75"/>
  <c r="O23" i="75" s="1"/>
  <c r="H23" i="49"/>
  <c r="J23" i="75" s="1"/>
  <c r="L23" i="75" s="1"/>
  <c r="K25" i="49"/>
  <c r="S25" i="75" s="1"/>
  <c r="U25" i="75" s="1"/>
  <c r="L26" i="49"/>
  <c r="V26" i="75" s="1"/>
  <c r="X26" i="75" s="1"/>
  <c r="L27" i="49"/>
  <c r="V27" i="75" s="1"/>
  <c r="X27" i="75" s="1"/>
  <c r="G36" i="49"/>
  <c r="G36" i="75" s="1"/>
  <c r="I36" i="75" s="1"/>
  <c r="K39" i="49"/>
  <c r="J40" i="49"/>
  <c r="F25" i="51"/>
  <c r="AA39" i="51"/>
  <c r="O31" i="75"/>
  <c r="M14" i="75"/>
  <c r="O14" i="75" s="1"/>
  <c r="X38" i="51"/>
  <c r="Z38" i="51" s="1"/>
  <c r="O29" i="75"/>
  <c r="M12" i="75"/>
  <c r="O12" i="75" s="1"/>
  <c r="U19" i="51"/>
  <c r="W19" i="51" s="1"/>
  <c r="X32" i="51"/>
  <c r="Z32" i="51" s="1"/>
  <c r="X15" i="51"/>
  <c r="Z15" i="51" s="1"/>
  <c r="K17" i="49"/>
  <c r="L17" i="49"/>
  <c r="AA13" i="51"/>
  <c r="AC13" i="51" s="1"/>
  <c r="M37" i="75"/>
  <c r="O37" i="75" s="1"/>
  <c r="M20" i="75"/>
  <c r="O20" i="75" s="1"/>
  <c r="M17" i="49"/>
  <c r="AD11" i="51"/>
  <c r="AF11" i="51" s="1"/>
  <c r="M16" i="75"/>
  <c r="O16" i="75" s="1"/>
  <c r="H17" i="49"/>
  <c r="G17" i="49"/>
  <c r="G17" i="75" s="1"/>
  <c r="AF29" i="51"/>
  <c r="AD37" i="51"/>
  <c r="AF37" i="51" s="1"/>
  <c r="I37" i="51"/>
  <c r="K37" i="51" s="1"/>
  <c r="AD12" i="51"/>
  <c r="AF12" i="51" s="1"/>
  <c r="X33" i="51"/>
  <c r="Z33" i="51" s="1"/>
  <c r="K33" i="51"/>
  <c r="U33" i="51"/>
  <c r="W33" i="51" s="1"/>
  <c r="AD20" i="51"/>
  <c r="AF20" i="51" s="1"/>
  <c r="R35" i="51"/>
  <c r="T35" i="51" s="1"/>
  <c r="X18" i="51"/>
  <c r="Z18" i="51" s="1"/>
  <c r="L10" i="51"/>
  <c r="N10" i="51" s="1"/>
  <c r="AD17" i="51"/>
  <c r="AF17" i="51" s="1"/>
  <c r="O9" i="51"/>
  <c r="Q9" i="51" s="1"/>
  <c r="J16" i="75"/>
  <c r="L16" i="75" s="1"/>
  <c r="O16" i="51"/>
  <c r="Q16" i="51" s="1"/>
  <c r="L31" i="51"/>
  <c r="N31" i="51" s="1"/>
  <c r="L14" i="51"/>
  <c r="N14" i="51" s="1"/>
  <c r="O37" i="51"/>
  <c r="Q37" i="51" s="1"/>
  <c r="O29" i="51"/>
  <c r="Q29" i="51" s="1"/>
  <c r="O20" i="51"/>
  <c r="Q20" i="51" s="1"/>
  <c r="O12" i="51"/>
  <c r="Q12" i="51" s="1"/>
  <c r="R18" i="51"/>
  <c r="T18" i="51" s="1"/>
  <c r="Z39" i="51"/>
  <c r="X31" i="51"/>
  <c r="Z31" i="51" s="1"/>
  <c r="X14" i="51"/>
  <c r="Z14" i="51" s="1"/>
  <c r="AA37" i="51"/>
  <c r="AC37" i="51" s="1"/>
  <c r="AA29" i="51"/>
  <c r="AC29" i="51" s="1"/>
  <c r="AA12" i="51"/>
  <c r="AC12" i="51" s="1"/>
  <c r="AD18" i="51"/>
  <c r="AF18" i="51" s="1"/>
  <c r="O11" i="51"/>
  <c r="Q11" i="51" s="1"/>
  <c r="U32" i="51"/>
  <c r="W32" i="51" s="1"/>
  <c r="AA11" i="51"/>
  <c r="AC11" i="51" s="1"/>
  <c r="AD9" i="51"/>
  <c r="AF9" i="51" s="1"/>
  <c r="L37" i="51"/>
  <c r="N37" i="51" s="1"/>
  <c r="L20" i="51"/>
  <c r="N20" i="51" s="1"/>
  <c r="O18" i="51"/>
  <c r="Q18" i="51" s="1"/>
  <c r="R33" i="51"/>
  <c r="T33" i="51" s="1"/>
  <c r="U14" i="51"/>
  <c r="W14" i="51" s="1"/>
  <c r="X37" i="51"/>
  <c r="Z37" i="51" s="1"/>
  <c r="X29" i="51"/>
  <c r="Z29" i="51" s="1"/>
  <c r="X12" i="51"/>
  <c r="Z12" i="51" s="1"/>
  <c r="AA18" i="51"/>
  <c r="AC18" i="51" s="1"/>
  <c r="AD33" i="51"/>
  <c r="AF33" i="51" s="1"/>
  <c r="L12" i="51"/>
  <c r="N12" i="51" s="1"/>
  <c r="L11" i="51"/>
  <c r="N11" i="51" s="1"/>
  <c r="R32" i="51"/>
  <c r="T32" i="51" s="1"/>
  <c r="U13" i="51"/>
  <c r="W13" i="51" s="1"/>
  <c r="AD32" i="51"/>
  <c r="AF32" i="51" s="1"/>
  <c r="L18" i="51"/>
  <c r="N18" i="51" s="1"/>
  <c r="O33" i="51"/>
  <c r="Q33" i="51" s="1"/>
  <c r="R31" i="51"/>
  <c r="T31" i="51" s="1"/>
  <c r="R14" i="51"/>
  <c r="T14" i="51" s="1"/>
  <c r="U37" i="51"/>
  <c r="W37" i="51" s="1"/>
  <c r="U29" i="51"/>
  <c r="W29" i="51" s="1"/>
  <c r="U12" i="51"/>
  <c r="W12" i="51" s="1"/>
  <c r="AA33" i="51"/>
  <c r="AC33" i="51" s="1"/>
  <c r="AD31" i="51"/>
  <c r="AF31" i="51" s="1"/>
  <c r="AD14" i="51"/>
  <c r="AF14" i="51" s="1"/>
  <c r="L9" i="51"/>
  <c r="N9" i="51" s="1"/>
  <c r="O32" i="51"/>
  <c r="Q32" i="51" s="1"/>
  <c r="U11" i="51"/>
  <c r="W11" i="51" s="1"/>
  <c r="AA32" i="51"/>
  <c r="AC32" i="51" s="1"/>
  <c r="L33" i="51"/>
  <c r="N33" i="51" s="1"/>
  <c r="O31" i="51"/>
  <c r="Q31" i="51" s="1"/>
  <c r="O14" i="51"/>
  <c r="Q14" i="51" s="1"/>
  <c r="R37" i="51"/>
  <c r="T37" i="51" s="1"/>
  <c r="R29" i="51"/>
  <c r="T29" i="51" s="1"/>
  <c r="R20" i="51"/>
  <c r="T20" i="51" s="1"/>
  <c r="R12" i="51"/>
  <c r="T12" i="51" s="1"/>
  <c r="L32" i="51"/>
  <c r="N32" i="51" s="1"/>
  <c r="O30" i="51"/>
  <c r="Q30" i="51" s="1"/>
  <c r="R11" i="51"/>
  <c r="T11" i="51" s="1"/>
  <c r="L36" i="51" l="1"/>
  <c r="N36" i="51" s="1"/>
  <c r="U36" i="51"/>
  <c r="W36" i="51" s="1"/>
  <c r="AA22" i="51"/>
  <c r="AC22" i="51" s="1"/>
  <c r="O22" i="51"/>
  <c r="Q22" i="51" s="1"/>
  <c r="X22" i="51"/>
  <c r="Z22" i="51" s="1"/>
  <c r="R22" i="51"/>
  <c r="T22" i="51" s="1"/>
  <c r="U22" i="51"/>
  <c r="W22" i="51" s="1"/>
  <c r="I22" i="51"/>
  <c r="K22" i="51" s="1"/>
  <c r="H22" i="51"/>
  <c r="AD22" i="51"/>
  <c r="AF22" i="51" s="1"/>
  <c r="L22" i="51"/>
  <c r="N22" i="51" s="1"/>
  <c r="R27" i="51"/>
  <c r="T27" i="51" s="1"/>
  <c r="I27" i="51"/>
  <c r="K27" i="51" s="1"/>
  <c r="H27" i="51"/>
  <c r="AD27" i="51"/>
  <c r="AF27" i="51" s="1"/>
  <c r="L27" i="51"/>
  <c r="N27" i="51" s="1"/>
  <c r="AA27" i="51"/>
  <c r="AC27" i="51" s="1"/>
  <c r="O27" i="51"/>
  <c r="Q27" i="51" s="1"/>
  <c r="I25" i="51"/>
  <c r="K25" i="51" s="1"/>
  <c r="H25" i="51"/>
  <c r="AD25" i="51"/>
  <c r="AF25" i="51" s="1"/>
  <c r="X25" i="51"/>
  <c r="Z25" i="51" s="1"/>
  <c r="U25" i="51"/>
  <c r="W25" i="51" s="1"/>
  <c r="L25" i="51"/>
  <c r="N25" i="51" s="1"/>
  <c r="AA25" i="51"/>
  <c r="AC25" i="51" s="1"/>
  <c r="O25" i="51"/>
  <c r="Q25" i="51" s="1"/>
  <c r="R25" i="51"/>
  <c r="T25" i="51" s="1"/>
  <c r="H24" i="51"/>
  <c r="AD24" i="51"/>
  <c r="AF24" i="51" s="1"/>
  <c r="X24" i="51"/>
  <c r="Z24" i="51" s="1"/>
  <c r="U24" i="51"/>
  <c r="W24" i="51" s="1"/>
  <c r="L24" i="51"/>
  <c r="N24" i="51" s="1"/>
  <c r="AA24" i="51"/>
  <c r="AC24" i="51" s="1"/>
  <c r="I24" i="51"/>
  <c r="K24" i="51" s="1"/>
  <c r="O24" i="51"/>
  <c r="Q24" i="51" s="1"/>
  <c r="R24" i="51"/>
  <c r="T24" i="51" s="1"/>
  <c r="I30" i="51"/>
  <c r="K30" i="51" s="1"/>
  <c r="H30" i="51"/>
  <c r="R26" i="51"/>
  <c r="T26" i="51" s="1"/>
  <c r="I26" i="51"/>
  <c r="K26" i="51" s="1"/>
  <c r="H26" i="51"/>
  <c r="AD26" i="51"/>
  <c r="AF26" i="51" s="1"/>
  <c r="X26" i="51"/>
  <c r="Z26" i="51" s="1"/>
  <c r="U26" i="51"/>
  <c r="W26" i="51" s="1"/>
  <c r="L26" i="51"/>
  <c r="N26" i="51" s="1"/>
  <c r="AA26" i="51"/>
  <c r="AC26" i="51" s="1"/>
  <c r="O26" i="51"/>
  <c r="Q26" i="51" s="1"/>
  <c r="R34" i="51"/>
  <c r="T34" i="51" s="1"/>
  <c r="G16" i="75"/>
  <c r="I16" i="75" s="1"/>
  <c r="X27" i="51"/>
  <c r="Z27" i="51" s="1"/>
  <c r="AD23" i="51"/>
  <c r="AF23" i="51" s="1"/>
  <c r="X23" i="51"/>
  <c r="Z23" i="51" s="1"/>
  <c r="U23" i="51"/>
  <c r="W23" i="51" s="1"/>
  <c r="L23" i="51"/>
  <c r="N23" i="51" s="1"/>
  <c r="AA23" i="51"/>
  <c r="AC23" i="51" s="1"/>
  <c r="O23" i="51"/>
  <c r="Q23" i="51" s="1"/>
  <c r="H23" i="51"/>
  <c r="R23" i="51"/>
  <c r="T23" i="51" s="1"/>
  <c r="I23" i="51"/>
  <c r="K23" i="51" s="1"/>
  <c r="AD40" i="51"/>
  <c r="AA31" i="51"/>
  <c r="AC31" i="51" s="1"/>
  <c r="I31" i="51"/>
  <c r="K31" i="51" s="1"/>
  <c r="H31" i="51"/>
  <c r="U31" i="51"/>
  <c r="W31" i="51" s="1"/>
  <c r="R39" i="51"/>
  <c r="AA9" i="51"/>
  <c r="AC9" i="51" s="1"/>
  <c r="X9" i="51"/>
  <c r="Z9" i="51" s="1"/>
  <c r="R9" i="51"/>
  <c r="T9" i="51" s="1"/>
  <c r="R38" i="51"/>
  <c r="AD39" i="51"/>
  <c r="L38" i="51"/>
  <c r="N38" i="51" s="1"/>
  <c r="O13" i="51"/>
  <c r="Q13" i="51" s="1"/>
  <c r="O15" i="51"/>
  <c r="Q15" i="51" s="1"/>
  <c r="X11" i="51"/>
  <c r="Z11" i="51" s="1"/>
  <c r="I38" i="51"/>
  <c r="K38" i="51" s="1"/>
  <c r="AD34" i="51"/>
  <c r="AF34" i="51" s="1"/>
  <c r="K15" i="51"/>
  <c r="AD13" i="51"/>
  <c r="AF13" i="51" s="1"/>
  <c r="AD16" i="51"/>
  <c r="AF16" i="51" s="1"/>
  <c r="U30" i="51"/>
  <c r="W30" i="51" s="1"/>
  <c r="L15" i="51"/>
  <c r="N15" i="51" s="1"/>
  <c r="AD30" i="51"/>
  <c r="AF30" i="51" s="1"/>
  <c r="R13" i="51"/>
  <c r="T13" i="51" s="1"/>
  <c r="X10" i="51"/>
  <c r="Z10" i="51" s="1"/>
  <c r="U38" i="51"/>
  <c r="W38" i="51" s="1"/>
  <c r="X30" i="51"/>
  <c r="Z30" i="51" s="1"/>
  <c r="L13" i="51"/>
  <c r="N13" i="51" s="1"/>
  <c r="X13" i="51"/>
  <c r="Z13" i="51" s="1"/>
  <c r="O38" i="51"/>
  <c r="Q38" i="51" s="1"/>
  <c r="AD38" i="51"/>
  <c r="AF38" i="51" s="1"/>
  <c r="R21" i="51"/>
  <c r="T21" i="51" s="1"/>
  <c r="K11" i="51"/>
  <c r="R15" i="51"/>
  <c r="T15" i="51" s="1"/>
  <c r="K13" i="51"/>
  <c r="N21" i="51"/>
  <c r="AD15" i="51"/>
  <c r="AF15" i="51" s="1"/>
  <c r="AA15" i="51"/>
  <c r="AC15" i="51" s="1"/>
  <c r="R30" i="51"/>
  <c r="T30" i="51" s="1"/>
  <c r="AA10" i="51"/>
  <c r="AC10" i="51" s="1"/>
  <c r="U15" i="51"/>
  <c r="W15" i="51" s="1"/>
  <c r="L30" i="51"/>
  <c r="N30" i="51" s="1"/>
  <c r="O35" i="51"/>
  <c r="Q35" i="51" s="1"/>
  <c r="O19" i="51"/>
  <c r="Q19" i="51" s="1"/>
  <c r="I36" i="51"/>
  <c r="K36" i="51" s="1"/>
  <c r="AF28" i="51"/>
  <c r="R19" i="51"/>
  <c r="T19" i="51" s="1"/>
  <c r="X35" i="51"/>
  <c r="Z35" i="51" s="1"/>
  <c r="X36" i="51"/>
  <c r="Z36" i="51" s="1"/>
  <c r="AA28" i="51"/>
  <c r="AC28" i="51" s="1"/>
  <c r="O36" i="51"/>
  <c r="Q36" i="51" s="1"/>
  <c r="AD35" i="51"/>
  <c r="AF35" i="51" s="1"/>
  <c r="AD19" i="51"/>
  <c r="AF19" i="51" s="1"/>
  <c r="K19" i="51"/>
  <c r="L35" i="51"/>
  <c r="N35" i="51" s="1"/>
  <c r="X28" i="51"/>
  <c r="Z28" i="51" s="1"/>
  <c r="AA36" i="51"/>
  <c r="AC36" i="51" s="1"/>
  <c r="U28" i="51"/>
  <c r="W28" i="51" s="1"/>
  <c r="R36" i="51"/>
  <c r="T36" i="51" s="1"/>
  <c r="AA16" i="51"/>
  <c r="AC16" i="51" s="1"/>
  <c r="O17" i="51"/>
  <c r="Q17" i="51" s="1"/>
  <c r="AA19" i="51"/>
  <c r="AC19" i="51" s="1"/>
  <c r="AA35" i="51"/>
  <c r="AC35" i="51" s="1"/>
  <c r="R17" i="51"/>
  <c r="T17" i="51" s="1"/>
  <c r="X17" i="51"/>
  <c r="Z17" i="51" s="1"/>
  <c r="X19" i="51"/>
  <c r="Z19" i="51" s="1"/>
  <c r="AD36" i="51"/>
  <c r="AF36" i="51" s="1"/>
  <c r="O28" i="51"/>
  <c r="Q28" i="51" s="1"/>
  <c r="L17" i="51"/>
  <c r="N17" i="51" s="1"/>
  <c r="AA17" i="51"/>
  <c r="AC17" i="51" s="1"/>
  <c r="L19" i="51"/>
  <c r="N19" i="51" s="1"/>
  <c r="AA38" i="51"/>
  <c r="AC38" i="51" s="1"/>
  <c r="U34" i="51"/>
  <c r="W34" i="51" s="1"/>
  <c r="I34" i="51"/>
  <c r="K34" i="51" s="1"/>
  <c r="O10" i="51"/>
  <c r="Q10" i="51" s="1"/>
  <c r="R10" i="51"/>
  <c r="T10" i="51" s="1"/>
  <c r="X16" i="51"/>
  <c r="Z16" i="51" s="1"/>
  <c r="U16" i="51"/>
  <c r="W16" i="51" s="1"/>
  <c r="K16" i="51"/>
  <c r="X34" i="51"/>
  <c r="Z34" i="51" s="1"/>
  <c r="L34" i="51"/>
  <c r="N34" i="51" s="1"/>
  <c r="L16" i="51"/>
  <c r="N16" i="51" s="1"/>
  <c r="U18" i="51"/>
  <c r="W18" i="51" s="1"/>
  <c r="K18" i="51"/>
  <c r="U10" i="51"/>
  <c r="W10" i="51" s="1"/>
  <c r="K10" i="51"/>
  <c r="AA34" i="51"/>
  <c r="AC34" i="51" s="1"/>
  <c r="O34" i="51"/>
  <c r="Q34" i="51" s="1"/>
  <c r="AD10" i="51"/>
  <c r="AF10" i="51" s="1"/>
  <c r="U9" i="51"/>
  <c r="W9" i="51" s="1"/>
  <c r="K9" i="51"/>
  <c r="U27" i="51"/>
  <c r="W27" i="51" s="1"/>
  <c r="R16" i="51"/>
  <c r="T16" i="51" s="1"/>
  <c r="U17" i="51"/>
  <c r="W17" i="51" s="1"/>
  <c r="K17" i="51"/>
  <c r="U35" i="51"/>
  <c r="W35" i="51" s="1"/>
  <c r="I35" i="51"/>
  <c r="K35" i="51" s="1"/>
  <c r="Y16" i="75" l="1"/>
  <c r="AA16" i="75" s="1"/>
  <c r="S16" i="75" l="1"/>
  <c r="U16" i="75" s="1"/>
  <c r="V16" i="75"/>
  <c r="X16" i="75" s="1"/>
  <c r="P16" i="75"/>
  <c r="R16" i="75" s="1"/>
  <c r="H3" i="48" l="1"/>
  <c r="G9" i="49"/>
  <c r="K10" i="49"/>
  <c r="S10" i="75" s="1"/>
  <c r="U10" i="75" s="1"/>
  <c r="G11" i="49"/>
  <c r="J12" i="49"/>
  <c r="P12" i="75" s="1"/>
  <c r="R12" i="75" s="1"/>
  <c r="J13" i="49"/>
  <c r="P13" i="75" s="1"/>
  <c r="R13" i="75" s="1"/>
  <c r="H14" i="49"/>
  <c r="J14" i="75" s="1"/>
  <c r="L14" i="75" s="1"/>
  <c r="G15" i="49"/>
  <c r="S17" i="75"/>
  <c r="U17" i="75" s="1"/>
  <c r="G18" i="75"/>
  <c r="I18" i="75" s="1"/>
  <c r="S19" i="75"/>
  <c r="U19" i="75" s="1"/>
  <c r="L20" i="49"/>
  <c r="V20" i="75" s="1"/>
  <c r="X20" i="75" s="1"/>
  <c r="J21" i="49"/>
  <c r="P21" i="75" s="1"/>
  <c r="R21" i="75" s="1"/>
  <c r="M22" i="49"/>
  <c r="Y22" i="75" s="1"/>
  <c r="AA22" i="75" s="1"/>
  <c r="K28" i="49"/>
  <c r="S28" i="75" s="1"/>
  <c r="U28" i="75" s="1"/>
  <c r="M29" i="49"/>
  <c r="Y29" i="75" s="1"/>
  <c r="AA29" i="75" s="1"/>
  <c r="H30" i="49"/>
  <c r="J30" i="75" s="1"/>
  <c r="L30" i="75" s="1"/>
  <c r="I8" i="49"/>
  <c r="H8" i="49" s="1"/>
  <c r="M32" i="49"/>
  <c r="Y32" i="75" s="1"/>
  <c r="AA32" i="75" s="1"/>
  <c r="G33" i="49"/>
  <c r="G33" i="75" s="1"/>
  <c r="I33" i="75" s="1"/>
  <c r="J31" i="49"/>
  <c r="P31" i="75" s="1"/>
  <c r="R31" i="75" s="1"/>
  <c r="L38" i="49"/>
  <c r="V38" i="75" s="1"/>
  <c r="X38" i="75" s="1"/>
  <c r="AA39" i="75"/>
  <c r="G15" i="75" l="1"/>
  <c r="I15" i="75" s="1"/>
  <c r="G11" i="75"/>
  <c r="I11" i="75" s="1"/>
  <c r="G9" i="75"/>
  <c r="I9" i="75" s="1"/>
  <c r="M20" i="49"/>
  <c r="H20" i="49"/>
  <c r="V39" i="75"/>
  <c r="K33" i="49"/>
  <c r="S33" i="75" s="1"/>
  <c r="U33" i="75" s="1"/>
  <c r="J32" i="49"/>
  <c r="P32" i="75" s="1"/>
  <c r="R32" i="75" s="1"/>
  <c r="L31" i="49"/>
  <c r="V31" i="75" s="1"/>
  <c r="X31" i="75" s="1"/>
  <c r="M30" i="49"/>
  <c r="Y30" i="75" s="1"/>
  <c r="AA30" i="75" s="1"/>
  <c r="H22" i="49"/>
  <c r="J22" i="75" s="1"/>
  <c r="L22" i="75" s="1"/>
  <c r="G20" i="49"/>
  <c r="G20" i="75" s="1"/>
  <c r="I20" i="75" s="1"/>
  <c r="J20" i="49"/>
  <c r="P20" i="75" s="1"/>
  <c r="R20" i="75" s="1"/>
  <c r="K20" i="49"/>
  <c r="S20" i="75" s="1"/>
  <c r="U20" i="75" s="1"/>
  <c r="L15" i="49"/>
  <c r="V15" i="75" s="1"/>
  <c r="X15" i="75" s="1"/>
  <c r="J15" i="49"/>
  <c r="P15" i="75" s="1"/>
  <c r="R15" i="75" s="1"/>
  <c r="G13" i="49"/>
  <c r="M9" i="49"/>
  <c r="Y9" i="75" s="1"/>
  <c r="AA9" i="75" s="1"/>
  <c r="J8" i="49"/>
  <c r="G30" i="49"/>
  <c r="G30" i="75" s="1"/>
  <c r="I30" i="75" s="1"/>
  <c r="K31" i="49"/>
  <c r="S31" i="75" s="1"/>
  <c r="U31" i="75" s="1"/>
  <c r="V19" i="75"/>
  <c r="X19" i="75" s="1"/>
  <c r="L33" i="49"/>
  <c r="V33" i="75" s="1"/>
  <c r="X33" i="75" s="1"/>
  <c r="M31" i="49"/>
  <c r="Y31" i="75" s="1"/>
  <c r="AA31" i="75" s="1"/>
  <c r="P19" i="75"/>
  <c r="R19" i="75" s="1"/>
  <c r="H33" i="49"/>
  <c r="J33" i="75" s="1"/>
  <c r="L33" i="75" s="1"/>
  <c r="J37" i="49"/>
  <c r="P37" i="75" s="1"/>
  <c r="R37" i="75" s="1"/>
  <c r="H31" i="49"/>
  <c r="J31" i="75" s="1"/>
  <c r="L31" i="75" s="1"/>
  <c r="M37" i="49"/>
  <c r="Y37" i="75" s="1"/>
  <c r="AA37" i="75" s="1"/>
  <c r="G31" i="49"/>
  <c r="J30" i="49"/>
  <c r="P30" i="75" s="1"/>
  <c r="R30" i="75" s="1"/>
  <c r="H37" i="49"/>
  <c r="J37" i="75" s="1"/>
  <c r="L37" i="75" s="1"/>
  <c r="K30" i="49"/>
  <c r="S30" i="75" s="1"/>
  <c r="U30" i="75" s="1"/>
  <c r="K38" i="49"/>
  <c r="S38" i="75" s="1"/>
  <c r="U38" i="75" s="1"/>
  <c r="S39" i="75"/>
  <c r="U39" i="75" s="1"/>
  <c r="P39" i="75"/>
  <c r="R39" i="75" s="1"/>
  <c r="J39" i="75"/>
  <c r="L39" i="75" s="1"/>
  <c r="H38" i="49"/>
  <c r="J38" i="75" s="1"/>
  <c r="L38" i="75" s="1"/>
  <c r="G38" i="49"/>
  <c r="I38" i="75" s="1"/>
  <c r="M38" i="49"/>
  <c r="Y38" i="75" s="1"/>
  <c r="AA38" i="75" s="1"/>
  <c r="J38" i="49"/>
  <c r="P38" i="75" s="1"/>
  <c r="R38" i="75" s="1"/>
  <c r="G37" i="49"/>
  <c r="G37" i="75" s="1"/>
  <c r="I37" i="75" s="1"/>
  <c r="K37" i="49"/>
  <c r="S37" i="75" s="1"/>
  <c r="U37" i="75" s="1"/>
  <c r="L37" i="49"/>
  <c r="V37" i="75" s="1"/>
  <c r="X37" i="75" s="1"/>
  <c r="J33" i="49"/>
  <c r="P33" i="75" s="1"/>
  <c r="R33" i="75" s="1"/>
  <c r="M33" i="49"/>
  <c r="Y33" i="75" s="1"/>
  <c r="AA33" i="75" s="1"/>
  <c r="L32" i="49"/>
  <c r="V32" i="75" s="1"/>
  <c r="X32" i="75" s="1"/>
  <c r="H29" i="49"/>
  <c r="J29" i="75" s="1"/>
  <c r="L29" i="75" s="1"/>
  <c r="K21" i="49"/>
  <c r="S21" i="75" s="1"/>
  <c r="U21" i="75" s="1"/>
  <c r="H21" i="49"/>
  <c r="J21" i="75" s="1"/>
  <c r="L21" i="75" s="1"/>
  <c r="L21" i="49"/>
  <c r="V21" i="75" s="1"/>
  <c r="X21" i="75" s="1"/>
  <c r="M21" i="49"/>
  <c r="Y21" i="75" s="1"/>
  <c r="AA21" i="75" s="1"/>
  <c r="G19" i="75"/>
  <c r="I19" i="75" s="1"/>
  <c r="Y18" i="75"/>
  <c r="AA18" i="75" s="1"/>
  <c r="K15" i="49"/>
  <c r="S15" i="75" s="1"/>
  <c r="U15" i="75" s="1"/>
  <c r="K13" i="49"/>
  <c r="S13" i="75" s="1"/>
  <c r="U13" i="75" s="1"/>
  <c r="M13" i="49"/>
  <c r="Y13" i="75" s="1"/>
  <c r="AA13" i="75" s="1"/>
  <c r="K12" i="49"/>
  <c r="S12" i="75" s="1"/>
  <c r="U12" i="75" s="1"/>
  <c r="G12" i="49"/>
  <c r="L12" i="49"/>
  <c r="V12" i="75" s="1"/>
  <c r="X12" i="75" s="1"/>
  <c r="H12" i="49"/>
  <c r="J12" i="75" s="1"/>
  <c r="L12" i="75" s="1"/>
  <c r="M12" i="49"/>
  <c r="Y12" i="75" s="1"/>
  <c r="AA12" i="75" s="1"/>
  <c r="J11" i="49"/>
  <c r="P11" i="75" s="1"/>
  <c r="R11" i="75" s="1"/>
  <c r="K11" i="49"/>
  <c r="S11" i="75" s="1"/>
  <c r="U11" i="75" s="1"/>
  <c r="L11" i="49"/>
  <c r="V11" i="75" s="1"/>
  <c r="X11" i="75" s="1"/>
  <c r="M11" i="49"/>
  <c r="Y11" i="75" s="1"/>
  <c r="AA11" i="75" s="1"/>
  <c r="H11" i="49"/>
  <c r="J11" i="75" s="1"/>
  <c r="L11" i="75" s="1"/>
  <c r="G10" i="49"/>
  <c r="L10" i="49"/>
  <c r="V10" i="75" s="1"/>
  <c r="X10" i="75" s="1"/>
  <c r="J10" i="49"/>
  <c r="P10" i="75" s="1"/>
  <c r="R10" i="75" s="1"/>
  <c r="K8" i="49"/>
  <c r="M8" i="49"/>
  <c r="L8" i="49"/>
  <c r="G8" i="49"/>
  <c r="G14" i="49"/>
  <c r="L13" i="49"/>
  <c r="V13" i="75" s="1"/>
  <c r="X13" i="75" s="1"/>
  <c r="G22" i="49"/>
  <c r="G22" i="75" s="1"/>
  <c r="I22" i="75" s="1"/>
  <c r="L28" i="49"/>
  <c r="V28" i="75" s="1"/>
  <c r="X28" i="75" s="1"/>
  <c r="H13" i="49"/>
  <c r="J13" i="75" s="1"/>
  <c r="L13" i="75" s="1"/>
  <c r="V17" i="75"/>
  <c r="X17" i="75" s="1"/>
  <c r="J22" i="49"/>
  <c r="P22" i="75" s="1"/>
  <c r="R22" i="75" s="1"/>
  <c r="M14" i="49"/>
  <c r="Y14" i="75" s="1"/>
  <c r="AA14" i="75" s="1"/>
  <c r="Y17" i="75"/>
  <c r="AA17" i="75" s="1"/>
  <c r="K22" i="49"/>
  <c r="S22" i="75" s="1"/>
  <c r="U22" i="75" s="1"/>
  <c r="L14" i="49"/>
  <c r="V14" i="75" s="1"/>
  <c r="X14" i="75" s="1"/>
  <c r="L22" i="49"/>
  <c r="V22" i="75" s="1"/>
  <c r="X22" i="75" s="1"/>
  <c r="J14" i="49"/>
  <c r="P14" i="75" s="1"/>
  <c r="R14" i="75" s="1"/>
  <c r="L9" i="49"/>
  <c r="V9" i="75" s="1"/>
  <c r="X9" i="75" s="1"/>
  <c r="K9" i="49"/>
  <c r="S9" i="75" s="1"/>
  <c r="U9" i="75" s="1"/>
  <c r="J17" i="75"/>
  <c r="L17" i="75" s="1"/>
  <c r="H28" i="49"/>
  <c r="J28" i="75" s="1"/>
  <c r="L28" i="75" s="1"/>
  <c r="J9" i="49"/>
  <c r="P9" i="75" s="1"/>
  <c r="R9" i="75" s="1"/>
  <c r="M15" i="49"/>
  <c r="Y15" i="75" s="1"/>
  <c r="AA15" i="75" s="1"/>
  <c r="P18" i="75"/>
  <c r="R18" i="75" s="1"/>
  <c r="G21" i="49"/>
  <c r="G21" i="75" s="1"/>
  <c r="I21" i="75" s="1"/>
  <c r="M28" i="49"/>
  <c r="Y28" i="75" s="1"/>
  <c r="AA28" i="75" s="1"/>
  <c r="S18" i="75"/>
  <c r="U18" i="75" s="1"/>
  <c r="I17" i="75"/>
  <c r="G28" i="49"/>
  <c r="G28" i="75" s="1"/>
  <c r="I28" i="75" s="1"/>
  <c r="M10" i="49"/>
  <c r="Y10" i="75" s="1"/>
  <c r="AA10" i="75" s="1"/>
  <c r="H10" i="49"/>
  <c r="J10" i="75" s="1"/>
  <c r="L10" i="75" s="1"/>
  <c r="K14" i="49"/>
  <c r="S14" i="75" s="1"/>
  <c r="U14" i="75" s="1"/>
  <c r="H15" i="49"/>
  <c r="J15" i="75" s="1"/>
  <c r="L15" i="75" s="1"/>
  <c r="J19" i="75"/>
  <c r="L19" i="75" s="1"/>
  <c r="J29" i="49"/>
  <c r="P29" i="75" s="1"/>
  <c r="R29" i="75" s="1"/>
  <c r="L30" i="49"/>
  <c r="V30" i="75" s="1"/>
  <c r="X30" i="75" s="1"/>
  <c r="K29" i="49"/>
  <c r="S29" i="75" s="1"/>
  <c r="U29" i="75" s="1"/>
  <c r="H9" i="49"/>
  <c r="J9" i="75" s="1"/>
  <c r="L9" i="75" s="1"/>
  <c r="P17" i="75"/>
  <c r="R17" i="75" s="1"/>
  <c r="J18" i="75"/>
  <c r="L18" i="75" s="1"/>
  <c r="J28" i="49"/>
  <c r="P28" i="75" s="1"/>
  <c r="R28" i="75" s="1"/>
  <c r="L29" i="49"/>
  <c r="V18" i="75"/>
  <c r="X18" i="75" s="1"/>
  <c r="G29" i="49"/>
  <c r="G29" i="75" s="1"/>
  <c r="I29" i="75" s="1"/>
  <c r="K32" i="49"/>
  <c r="S32" i="75" s="1"/>
  <c r="U32" i="75" s="1"/>
  <c r="H32" i="49"/>
  <c r="J32" i="75" s="1"/>
  <c r="L32" i="75" s="1"/>
  <c r="G32" i="49"/>
  <c r="G32" i="75" s="1"/>
  <c r="I32" i="75" s="1"/>
  <c r="G10" i="75" l="1"/>
  <c r="I10" i="75" s="1"/>
  <c r="G12" i="75"/>
  <c r="I12" i="75" s="1"/>
  <c r="Y20" i="75"/>
  <c r="AA20" i="75" s="1"/>
  <c r="G14" i="75"/>
  <c r="I14" i="75" s="1"/>
  <c r="V29" i="75"/>
  <c r="X29" i="75" s="1"/>
  <c r="J20" i="75"/>
  <c r="L20" i="75" s="1"/>
  <c r="Y19" i="75"/>
  <c r="AA19" i="75" s="1"/>
  <c r="G13" i="75"/>
  <c r="I13" i="75" s="1"/>
  <c r="G31" i="75"/>
  <c r="I31" i="75" s="1"/>
  <c r="I44" i="49"/>
  <c r="F44" i="51" s="1"/>
  <c r="I45" i="49"/>
  <c r="M45" i="75" s="1"/>
  <c r="I46" i="49"/>
  <c r="M46" i="75" s="1"/>
  <c r="I47" i="49"/>
  <c r="M47" i="75" s="1"/>
  <c r="I48" i="49"/>
  <c r="M48" i="75" s="1"/>
  <c r="I49" i="49"/>
  <c r="M49" i="75" s="1"/>
  <c r="I50" i="49"/>
  <c r="F50" i="51" s="1"/>
  <c r="I51" i="49"/>
  <c r="F51" i="51" s="1"/>
  <c r="I52" i="49"/>
  <c r="M52" i="75" s="1"/>
  <c r="I53" i="49"/>
  <c r="F53" i="51" s="1"/>
  <c r="I54" i="49"/>
  <c r="M54" i="75" s="1"/>
  <c r="I55" i="49"/>
  <c r="M55" i="75" s="1"/>
  <c r="I56" i="49"/>
  <c r="M56" i="75" s="1"/>
  <c r="I57" i="49"/>
  <c r="M57" i="75" s="1"/>
  <c r="I58" i="49"/>
  <c r="F58" i="51" s="1"/>
  <c r="I43" i="49"/>
  <c r="F43" i="51" s="1"/>
  <c r="B44" i="75"/>
  <c r="B45" i="75"/>
  <c r="B46" i="75"/>
  <c r="B47" i="75"/>
  <c r="B48" i="75"/>
  <c r="B49" i="75"/>
  <c r="B50" i="75"/>
  <c r="B51" i="75"/>
  <c r="B52" i="75"/>
  <c r="B53" i="75"/>
  <c r="B54" i="75"/>
  <c r="B55" i="75"/>
  <c r="B56" i="75"/>
  <c r="B57" i="75"/>
  <c r="B58" i="75"/>
  <c r="B59" i="75"/>
  <c r="B43" i="75"/>
  <c r="F44" i="75"/>
  <c r="F45" i="75"/>
  <c r="F46" i="75"/>
  <c r="F47" i="75"/>
  <c r="F48" i="75"/>
  <c r="F49" i="75"/>
  <c r="F50" i="75"/>
  <c r="F51" i="75"/>
  <c r="F52" i="75"/>
  <c r="F53" i="75"/>
  <c r="F54" i="75"/>
  <c r="F55" i="75"/>
  <c r="F56" i="75"/>
  <c r="F57" i="75"/>
  <c r="F58" i="75"/>
  <c r="F59" i="75"/>
  <c r="F43" i="75"/>
  <c r="Y44" i="75"/>
  <c r="Y45" i="75"/>
  <c r="Y46" i="75"/>
  <c r="Y47" i="75"/>
  <c r="Y48" i="75"/>
  <c r="Y49" i="75"/>
  <c r="Y50" i="75"/>
  <c r="Y51" i="75"/>
  <c r="Y52" i="75"/>
  <c r="Y53" i="75"/>
  <c r="Y54" i="75"/>
  <c r="Y55" i="75"/>
  <c r="Y56" i="75"/>
  <c r="Y57" i="75"/>
  <c r="Y58" i="75"/>
  <c r="Y59" i="75"/>
  <c r="Y43" i="75"/>
  <c r="V44" i="75"/>
  <c r="V45" i="75"/>
  <c r="V46" i="75"/>
  <c r="V47" i="75"/>
  <c r="V48" i="75"/>
  <c r="V49" i="75"/>
  <c r="V50" i="75"/>
  <c r="V51" i="75"/>
  <c r="V52" i="75"/>
  <c r="V53" i="75"/>
  <c r="V54" i="75"/>
  <c r="V55" i="75"/>
  <c r="V56" i="75"/>
  <c r="V57" i="75"/>
  <c r="V58" i="75"/>
  <c r="V59" i="75"/>
  <c r="V43" i="75"/>
  <c r="S44" i="75"/>
  <c r="S45" i="75"/>
  <c r="S46" i="75"/>
  <c r="S47" i="75"/>
  <c r="S48" i="75"/>
  <c r="S49" i="75"/>
  <c r="S50" i="75"/>
  <c r="S51" i="75"/>
  <c r="S52" i="75"/>
  <c r="S53" i="75"/>
  <c r="S54" i="75"/>
  <c r="S55" i="75"/>
  <c r="S56" i="75"/>
  <c r="S57" i="75"/>
  <c r="S58" i="75"/>
  <c r="S59" i="75"/>
  <c r="S43" i="75"/>
  <c r="P44" i="75"/>
  <c r="P45" i="75"/>
  <c r="P46" i="75"/>
  <c r="P47" i="75"/>
  <c r="P48" i="75"/>
  <c r="P49" i="75"/>
  <c r="P50" i="75"/>
  <c r="P51" i="75"/>
  <c r="P52" i="75"/>
  <c r="P53" i="75"/>
  <c r="P54" i="75"/>
  <c r="P55" i="75"/>
  <c r="P56" i="75"/>
  <c r="P57" i="75"/>
  <c r="P58" i="75"/>
  <c r="P59" i="75"/>
  <c r="P43" i="75"/>
  <c r="G44" i="75"/>
  <c r="G45" i="75"/>
  <c r="G46" i="75"/>
  <c r="G47" i="75"/>
  <c r="G48" i="75"/>
  <c r="G49" i="75"/>
  <c r="G50" i="75"/>
  <c r="G51" i="75"/>
  <c r="G52" i="75"/>
  <c r="G53" i="75"/>
  <c r="G54" i="75"/>
  <c r="G55" i="75"/>
  <c r="G56" i="75"/>
  <c r="G57" i="75"/>
  <c r="G58" i="75"/>
  <c r="G59" i="75"/>
  <c r="G43" i="75"/>
  <c r="J44" i="75"/>
  <c r="J45" i="75"/>
  <c r="J46" i="75"/>
  <c r="J47" i="75"/>
  <c r="J48" i="75"/>
  <c r="J49" i="75"/>
  <c r="J50" i="75"/>
  <c r="J51" i="75"/>
  <c r="J52" i="75"/>
  <c r="J53" i="75"/>
  <c r="J54" i="75"/>
  <c r="J55" i="75"/>
  <c r="J56" i="75"/>
  <c r="J57" i="75"/>
  <c r="J58" i="75"/>
  <c r="J59" i="75"/>
  <c r="J43" i="75"/>
  <c r="M59" i="75"/>
  <c r="U44" i="84"/>
  <c r="Q46" i="84"/>
  <c r="Q45" i="84"/>
  <c r="Q44" i="84"/>
  <c r="N46" i="84"/>
  <c r="N45" i="84"/>
  <c r="N44" i="84"/>
  <c r="J44" i="84"/>
  <c r="F46" i="84"/>
  <c r="F45" i="84"/>
  <c r="F44" i="84"/>
  <c r="C45" i="84"/>
  <c r="C46" i="84"/>
  <c r="C44" i="84"/>
  <c r="U3" i="84"/>
  <c r="Q5" i="84"/>
  <c r="Q4" i="84"/>
  <c r="Q3" i="84"/>
  <c r="N5" i="84"/>
  <c r="N4" i="84"/>
  <c r="N3" i="84"/>
  <c r="F5" i="84"/>
  <c r="C5" i="84"/>
  <c r="F4" i="84"/>
  <c r="C4" i="84"/>
  <c r="J3" i="84"/>
  <c r="F3" i="84"/>
  <c r="C3" i="84"/>
  <c r="B44" i="51"/>
  <c r="B45" i="51"/>
  <c r="B46" i="51"/>
  <c r="B47" i="51"/>
  <c r="B48" i="51"/>
  <c r="B49" i="51"/>
  <c r="B50" i="51"/>
  <c r="B51" i="51"/>
  <c r="B52" i="51"/>
  <c r="B53" i="51"/>
  <c r="B54" i="51"/>
  <c r="B55" i="51"/>
  <c r="B56" i="51"/>
  <c r="B57" i="51"/>
  <c r="B58" i="51"/>
  <c r="B43" i="51"/>
  <c r="E44" i="78"/>
  <c r="E45" i="78"/>
  <c r="E46" i="78"/>
  <c r="E47" i="78"/>
  <c r="E48" i="78"/>
  <c r="E49" i="78"/>
  <c r="E50" i="78"/>
  <c r="E51" i="78"/>
  <c r="E52" i="78"/>
  <c r="E53" i="78"/>
  <c r="E54" i="78"/>
  <c r="E55" i="78"/>
  <c r="E56" i="78"/>
  <c r="E57" i="78"/>
  <c r="E58" i="78"/>
  <c r="E43" i="78"/>
  <c r="E8" i="78"/>
  <c r="E44" i="38"/>
  <c r="E45" i="38"/>
  <c r="E46" i="38"/>
  <c r="E47" i="38"/>
  <c r="E48" i="38"/>
  <c r="E49" i="38"/>
  <c r="E50" i="38"/>
  <c r="E51" i="38"/>
  <c r="E52" i="38"/>
  <c r="E53" i="38"/>
  <c r="E54" i="38"/>
  <c r="E55" i="38"/>
  <c r="E56" i="38"/>
  <c r="E57" i="38"/>
  <c r="E58" i="38"/>
  <c r="E43" i="38"/>
  <c r="E8" i="38"/>
  <c r="F44" i="37"/>
  <c r="F45" i="37"/>
  <c r="F46" i="37"/>
  <c r="F47" i="37"/>
  <c r="F48" i="37"/>
  <c r="F49" i="37"/>
  <c r="F50" i="37"/>
  <c r="F51" i="37"/>
  <c r="F52" i="37"/>
  <c r="F53" i="37"/>
  <c r="F54" i="37"/>
  <c r="F55" i="37"/>
  <c r="F56" i="37"/>
  <c r="F57" i="37"/>
  <c r="F58" i="37"/>
  <c r="F43" i="37"/>
  <c r="F8" i="37"/>
  <c r="M58" i="75" l="1"/>
  <c r="F57" i="51"/>
  <c r="M50" i="75"/>
  <c r="F49" i="51"/>
  <c r="M43" i="75"/>
  <c r="F48" i="51"/>
  <c r="F56" i="51"/>
  <c r="F54" i="51"/>
  <c r="F45" i="51"/>
  <c r="F46" i="51"/>
  <c r="M53" i="75"/>
  <c r="F47" i="51"/>
  <c r="F55" i="51"/>
  <c r="M51" i="75"/>
  <c r="M44" i="75"/>
  <c r="F52" i="51"/>
  <c r="M8" i="75"/>
  <c r="F8" i="51"/>
  <c r="I8" i="11" l="1"/>
  <c r="AD42" i="51"/>
  <c r="AA42" i="51"/>
  <c r="X42" i="51"/>
  <c r="U42" i="51"/>
  <c r="R42" i="51"/>
  <c r="B32" i="76" l="1"/>
  <c r="B33" i="76"/>
  <c r="B34" i="76"/>
  <c r="B35" i="76"/>
  <c r="B36" i="76"/>
  <c r="B37" i="76"/>
  <c r="B38" i="76"/>
  <c r="B39" i="76"/>
  <c r="B40" i="76"/>
  <c r="B41" i="76"/>
  <c r="B42" i="76"/>
  <c r="B43" i="76"/>
  <c r="B44" i="76"/>
  <c r="AA44" i="75"/>
  <c r="AA45" i="75"/>
  <c r="AA46" i="75"/>
  <c r="AA48" i="75"/>
  <c r="AA49" i="75"/>
  <c r="AA50" i="75"/>
  <c r="AA51" i="75"/>
  <c r="AA52" i="75"/>
  <c r="AA53" i="75"/>
  <c r="AA54" i="75"/>
  <c r="AA56" i="75"/>
  <c r="AA57" i="75"/>
  <c r="AA58" i="75"/>
  <c r="AA59" i="75"/>
  <c r="AA43" i="75"/>
  <c r="X45" i="75"/>
  <c r="X46" i="75"/>
  <c r="X47" i="75"/>
  <c r="X48" i="75"/>
  <c r="X49" i="75"/>
  <c r="X50" i="75"/>
  <c r="X51" i="75"/>
  <c r="X52" i="75"/>
  <c r="X53" i="75"/>
  <c r="X54" i="75"/>
  <c r="X55" i="75"/>
  <c r="X56" i="75"/>
  <c r="X57" i="75"/>
  <c r="X58" i="75"/>
  <c r="X59" i="75"/>
  <c r="X43" i="75"/>
  <c r="U45" i="75"/>
  <c r="U46" i="75"/>
  <c r="U47" i="75"/>
  <c r="U48" i="75"/>
  <c r="U49" i="75"/>
  <c r="U50" i="75"/>
  <c r="U51" i="75"/>
  <c r="U52" i="75"/>
  <c r="U53" i="75"/>
  <c r="U54" i="75"/>
  <c r="U55" i="75"/>
  <c r="U56" i="75"/>
  <c r="U57" i="75"/>
  <c r="U58" i="75"/>
  <c r="U59" i="75"/>
  <c r="U43" i="75"/>
  <c r="R59" i="75"/>
  <c r="R44" i="75"/>
  <c r="R45" i="75"/>
  <c r="R46" i="75"/>
  <c r="R47" i="75"/>
  <c r="R48" i="75"/>
  <c r="R49" i="75"/>
  <c r="R51" i="75"/>
  <c r="R52" i="75"/>
  <c r="R53" i="75"/>
  <c r="R54" i="75"/>
  <c r="R55" i="75"/>
  <c r="R56" i="75"/>
  <c r="R57" i="75"/>
  <c r="R58" i="75"/>
  <c r="R43" i="75"/>
  <c r="L59" i="75"/>
  <c r="L44" i="75"/>
  <c r="L45" i="75"/>
  <c r="L46" i="75"/>
  <c r="L47" i="75"/>
  <c r="L48" i="75"/>
  <c r="L49" i="75"/>
  <c r="L50" i="75"/>
  <c r="L51" i="75"/>
  <c r="L52" i="75"/>
  <c r="L53" i="75"/>
  <c r="L54" i="75"/>
  <c r="L55" i="75"/>
  <c r="L56" i="75"/>
  <c r="L57" i="75"/>
  <c r="L58" i="75"/>
  <c r="L43" i="75"/>
  <c r="I44" i="75"/>
  <c r="I45" i="75"/>
  <c r="I46" i="75"/>
  <c r="I47" i="75"/>
  <c r="I48" i="75"/>
  <c r="I49" i="75"/>
  <c r="I50" i="75"/>
  <c r="I51" i="75"/>
  <c r="I52" i="75"/>
  <c r="I53" i="75"/>
  <c r="I54" i="75"/>
  <c r="I55" i="75"/>
  <c r="I56" i="75"/>
  <c r="I57" i="75"/>
  <c r="I58" i="75"/>
  <c r="I59" i="75"/>
  <c r="I43" i="75"/>
  <c r="U44" i="75"/>
  <c r="X44" i="75"/>
  <c r="AA47" i="75"/>
  <c r="R50" i="75"/>
  <c r="AA55" i="75"/>
  <c r="F8" i="75"/>
  <c r="B43" i="49"/>
  <c r="B44" i="49"/>
  <c r="B45" i="49"/>
  <c r="B46" i="49"/>
  <c r="B47" i="49"/>
  <c r="B48" i="49"/>
  <c r="B49" i="49"/>
  <c r="B50" i="49"/>
  <c r="B51" i="49"/>
  <c r="B52" i="49"/>
  <c r="B53" i="49"/>
  <c r="B54" i="49"/>
  <c r="B55" i="49"/>
  <c r="B56" i="49"/>
  <c r="B57" i="49"/>
  <c r="B58" i="49"/>
  <c r="B58" i="78"/>
  <c r="B43" i="78"/>
  <c r="B44" i="78"/>
  <c r="B45" i="78"/>
  <c r="B46" i="78"/>
  <c r="B47" i="78"/>
  <c r="B48" i="78"/>
  <c r="B49" i="78"/>
  <c r="B50" i="78"/>
  <c r="B51" i="78"/>
  <c r="B52" i="78"/>
  <c r="B53" i="78"/>
  <c r="B54" i="78"/>
  <c r="B55" i="78"/>
  <c r="B56" i="78"/>
  <c r="B57" i="78"/>
  <c r="B43" i="38"/>
  <c r="B44" i="38"/>
  <c r="B45" i="38"/>
  <c r="B46" i="38"/>
  <c r="B47" i="38"/>
  <c r="B48" i="38"/>
  <c r="B49" i="38"/>
  <c r="B50" i="38"/>
  <c r="B51" i="38"/>
  <c r="B52" i="38"/>
  <c r="B53" i="38"/>
  <c r="B54" i="38"/>
  <c r="B55" i="38"/>
  <c r="B56" i="38"/>
  <c r="B57" i="38"/>
  <c r="B58" i="38"/>
  <c r="B43" i="37"/>
  <c r="B44" i="37"/>
  <c r="B45" i="37"/>
  <c r="B46" i="37"/>
  <c r="B47" i="37"/>
  <c r="B48" i="37"/>
  <c r="B49" i="37"/>
  <c r="B50" i="37"/>
  <c r="B51" i="37"/>
  <c r="B52" i="37"/>
  <c r="B53" i="37"/>
  <c r="B54" i="37"/>
  <c r="B55" i="37"/>
  <c r="B56" i="37"/>
  <c r="B57" i="37"/>
  <c r="B58" i="37"/>
  <c r="I46" i="11"/>
  <c r="AH4" i="51" l="1"/>
  <c r="G4" i="51"/>
  <c r="G5" i="51"/>
  <c r="G3" i="51"/>
  <c r="J3" i="49"/>
  <c r="F4" i="49"/>
  <c r="F5" i="49"/>
  <c r="F3" i="49"/>
  <c r="J4" i="77"/>
  <c r="J3" i="77"/>
  <c r="F4" i="77"/>
  <c r="F5" i="77"/>
  <c r="F3" i="77"/>
  <c r="J4" i="78"/>
  <c r="F4" i="78"/>
  <c r="F5" i="78"/>
  <c r="F3" i="78"/>
  <c r="J3" i="67"/>
  <c r="F4" i="67"/>
  <c r="F5" i="67"/>
  <c r="F3" i="67"/>
  <c r="J4" i="38"/>
  <c r="F4" i="38"/>
  <c r="F5" i="38"/>
  <c r="F3" i="38"/>
  <c r="J4" i="66"/>
  <c r="J3" i="66"/>
  <c r="F4" i="66"/>
  <c r="F5" i="66"/>
  <c r="F3" i="66"/>
  <c r="K4" i="37"/>
  <c r="G4" i="37"/>
  <c r="G5" i="37"/>
  <c r="G3" i="37"/>
  <c r="S4" i="76"/>
  <c r="F4" i="76"/>
  <c r="F5" i="76"/>
  <c r="F3" i="76"/>
  <c r="C4" i="76"/>
  <c r="C5" i="76"/>
  <c r="C3" i="76"/>
  <c r="J4" i="62"/>
  <c r="J3" i="62"/>
  <c r="F4" i="62"/>
  <c r="F5" i="62"/>
  <c r="F3" i="62"/>
  <c r="C4" i="62"/>
  <c r="C5" i="62"/>
  <c r="C3" i="62"/>
  <c r="L4" i="11"/>
  <c r="L3" i="11"/>
  <c r="H4" i="11"/>
  <c r="H5" i="11"/>
  <c r="H3" i="11"/>
  <c r="C4" i="11"/>
  <c r="C5" i="11"/>
  <c r="C3" i="11"/>
  <c r="J4" i="46"/>
  <c r="F4" i="46"/>
  <c r="F5" i="46"/>
  <c r="F3" i="46"/>
  <c r="B4" i="46"/>
  <c r="B5" i="46"/>
  <c r="B3" i="46"/>
  <c r="F4" i="48"/>
  <c r="F5" i="48"/>
  <c r="F3" i="48"/>
  <c r="C5" i="48" a="1"/>
  <c r="C5" i="48" s="1"/>
  <c r="C4" i="48" a="1"/>
  <c r="C4" i="48" s="1"/>
  <c r="C3" i="48" a="1"/>
  <c r="C3" i="48" s="1"/>
  <c r="D27" i="48"/>
  <c r="G31" i="48"/>
  <c r="O43" i="75" l="1"/>
  <c r="O44" i="75"/>
  <c r="O45" i="75"/>
  <c r="O46" i="75"/>
  <c r="O47" i="75"/>
  <c r="O48" i="75"/>
  <c r="O49" i="75"/>
  <c r="O50" i="75"/>
  <c r="O51" i="75"/>
  <c r="O52" i="75"/>
  <c r="O53" i="75"/>
  <c r="O54" i="75"/>
  <c r="O55" i="75"/>
  <c r="O56" i="75"/>
  <c r="O57" i="75"/>
  <c r="O58" i="75"/>
  <c r="O59" i="75"/>
  <c r="C5" i="49" l="1"/>
  <c r="J4" i="49"/>
  <c r="C4" i="49"/>
  <c r="C3" i="49"/>
  <c r="N4" i="75" l="1"/>
  <c r="J8" i="57"/>
  <c r="I8" i="58" s="1"/>
  <c r="Q8" i="76"/>
  <c r="Q44" i="76"/>
  <c r="O44" i="76"/>
  <c r="M44" i="76"/>
  <c r="K44" i="76"/>
  <c r="Q43" i="76"/>
  <c r="O43" i="76"/>
  <c r="M43" i="76"/>
  <c r="K43" i="76"/>
  <c r="Q42" i="76"/>
  <c r="O42" i="76"/>
  <c r="M42" i="76"/>
  <c r="K42" i="76"/>
  <c r="Q41" i="76"/>
  <c r="O41" i="76"/>
  <c r="M41" i="76"/>
  <c r="K41" i="76"/>
  <c r="Q40" i="76"/>
  <c r="O40" i="76"/>
  <c r="M40" i="76"/>
  <c r="K40" i="76"/>
  <c r="Q39" i="76"/>
  <c r="O39" i="76"/>
  <c r="M39" i="76"/>
  <c r="K39" i="76"/>
  <c r="Q38" i="76"/>
  <c r="O38" i="76"/>
  <c r="M38" i="76"/>
  <c r="K38" i="76"/>
  <c r="Q37" i="76"/>
  <c r="O37" i="76"/>
  <c r="M37" i="76"/>
  <c r="K37" i="76"/>
  <c r="Q36" i="76"/>
  <c r="O36" i="76"/>
  <c r="M36" i="76"/>
  <c r="K36" i="76"/>
  <c r="Q35" i="76"/>
  <c r="O35" i="76"/>
  <c r="M35" i="76"/>
  <c r="K35" i="76"/>
  <c r="Q34" i="76"/>
  <c r="O34" i="76"/>
  <c r="M34" i="76"/>
  <c r="K34" i="76"/>
  <c r="Q33" i="76"/>
  <c r="O33" i="76"/>
  <c r="M33" i="76"/>
  <c r="K33" i="76"/>
  <c r="Q32" i="76"/>
  <c r="O32" i="76"/>
  <c r="M32" i="76"/>
  <c r="K32" i="76"/>
  <c r="Q31" i="76"/>
  <c r="O31" i="76"/>
  <c r="M31" i="76"/>
  <c r="K31" i="76"/>
  <c r="Q30" i="76"/>
  <c r="O30" i="76"/>
  <c r="M30" i="76"/>
  <c r="K30" i="76"/>
  <c r="Q29" i="76"/>
  <c r="O29" i="76"/>
  <c r="M29" i="76"/>
  <c r="K29" i="76"/>
  <c r="Q27" i="76"/>
  <c r="O27" i="76"/>
  <c r="M27" i="76"/>
  <c r="K27" i="76"/>
  <c r="Q26" i="76"/>
  <c r="O26" i="76"/>
  <c r="M26" i="76"/>
  <c r="K26" i="76"/>
  <c r="Q25" i="76"/>
  <c r="O25" i="76"/>
  <c r="M25" i="76"/>
  <c r="K25" i="76"/>
  <c r="Q24" i="76"/>
  <c r="O24" i="76"/>
  <c r="M24" i="76"/>
  <c r="K24" i="76"/>
  <c r="Q23" i="76"/>
  <c r="O23" i="76"/>
  <c r="M23" i="76"/>
  <c r="K23" i="76"/>
  <c r="Q22" i="76"/>
  <c r="O22" i="76"/>
  <c r="M22" i="76"/>
  <c r="K22" i="76"/>
  <c r="Q21" i="76"/>
  <c r="O21" i="76"/>
  <c r="M21" i="76"/>
  <c r="K21" i="76"/>
  <c r="Q20" i="76"/>
  <c r="O20" i="76"/>
  <c r="M20" i="76"/>
  <c r="K20" i="76"/>
  <c r="Q19" i="76"/>
  <c r="O19" i="76"/>
  <c r="M19" i="76"/>
  <c r="K19" i="76"/>
  <c r="Q18" i="76"/>
  <c r="O18" i="76"/>
  <c r="M18" i="76"/>
  <c r="K18" i="76"/>
  <c r="Q17" i="76"/>
  <c r="O17" i="76"/>
  <c r="M17" i="76"/>
  <c r="K17" i="76"/>
  <c r="Q16" i="76"/>
  <c r="O16" i="76"/>
  <c r="M16" i="76"/>
  <c r="K16" i="76"/>
  <c r="Q15" i="76"/>
  <c r="O15" i="76"/>
  <c r="M15" i="76"/>
  <c r="K15" i="76"/>
  <c r="Q14" i="76"/>
  <c r="O14" i="76"/>
  <c r="M14" i="76"/>
  <c r="K14" i="76"/>
  <c r="Q13" i="76"/>
  <c r="O13" i="76"/>
  <c r="M13" i="76"/>
  <c r="K13" i="76"/>
  <c r="Q12" i="76"/>
  <c r="O12" i="76"/>
  <c r="M12" i="76"/>
  <c r="K12" i="76"/>
  <c r="Q11" i="76"/>
  <c r="O11" i="76"/>
  <c r="M11" i="76"/>
  <c r="K11" i="76"/>
  <c r="Q10" i="76"/>
  <c r="O10" i="76"/>
  <c r="M10" i="76"/>
  <c r="K10" i="76"/>
  <c r="Q9" i="76"/>
  <c r="O9" i="76"/>
  <c r="M9" i="76"/>
  <c r="K9" i="76"/>
  <c r="I8" i="76"/>
  <c r="K8" i="76"/>
  <c r="M8" i="76"/>
  <c r="O8" i="76"/>
  <c r="I19" i="58"/>
  <c r="I20" i="58"/>
  <c r="I21" i="58"/>
  <c r="I22" i="58"/>
  <c r="I23" i="58"/>
  <c r="J27" i="57"/>
  <c r="I27" i="58" s="1"/>
  <c r="J9" i="57"/>
  <c r="I9" i="58" s="1"/>
  <c r="I48" i="58"/>
  <c r="I49" i="58"/>
  <c r="I50" i="58"/>
  <c r="I51" i="58"/>
  <c r="I52" i="58"/>
  <c r="I53" i="58"/>
  <c r="I54" i="58"/>
  <c r="I55" i="58"/>
  <c r="I56" i="58"/>
  <c r="I57" i="58"/>
  <c r="I58" i="58"/>
  <c r="I59" i="58"/>
  <c r="I60" i="58"/>
  <c r="I61" i="58"/>
  <c r="I62" i="58"/>
  <c r="I63" i="58"/>
  <c r="I64" i="58"/>
  <c r="I65" i="58"/>
  <c r="I66" i="58"/>
  <c r="I67" i="58"/>
  <c r="I68" i="58"/>
  <c r="I69" i="58"/>
  <c r="I70" i="58"/>
  <c r="I71" i="58"/>
  <c r="I72" i="58"/>
  <c r="I73" i="58"/>
  <c r="I74" i="58"/>
  <c r="I75" i="58"/>
  <c r="I76" i="58"/>
  <c r="I77" i="58"/>
  <c r="I78" i="58"/>
  <c r="I79" i="58"/>
  <c r="I47" i="58"/>
  <c r="I10" i="58"/>
  <c r="I11" i="58"/>
  <c r="I12" i="58"/>
  <c r="I13" i="58"/>
  <c r="I14" i="58"/>
  <c r="I15" i="58"/>
  <c r="I16" i="58"/>
  <c r="I17" i="58"/>
  <c r="I18" i="58"/>
  <c r="I24" i="58"/>
  <c r="I25" i="58"/>
  <c r="I26" i="58"/>
  <c r="I28" i="58"/>
  <c r="I29" i="58"/>
  <c r="I30" i="58"/>
  <c r="I31" i="58"/>
  <c r="I32" i="58"/>
  <c r="I33" i="58"/>
  <c r="I34" i="58"/>
  <c r="I35" i="58"/>
  <c r="I36" i="58"/>
  <c r="I37" i="58"/>
  <c r="I38" i="58"/>
  <c r="I39" i="58"/>
  <c r="I40" i="58"/>
  <c r="I41" i="58"/>
  <c r="I42" i="58"/>
  <c r="I43" i="58"/>
  <c r="I44" i="58"/>
  <c r="I45" i="58"/>
  <c r="G43" i="78"/>
  <c r="G44" i="78"/>
  <c r="G45" i="78"/>
  <c r="G46" i="78"/>
  <c r="G47" i="78"/>
  <c r="G48" i="78"/>
  <c r="G49" i="78"/>
  <c r="G50" i="78"/>
  <c r="G51" i="78"/>
  <c r="G52" i="78"/>
  <c r="G53" i="78"/>
  <c r="G54" i="78"/>
  <c r="G55" i="78"/>
  <c r="G56" i="78"/>
  <c r="G57" i="78"/>
  <c r="G58" i="78"/>
  <c r="G8" i="78"/>
  <c r="A58" i="78"/>
  <c r="A57" i="78"/>
  <c r="A56" i="78"/>
  <c r="A55" i="78"/>
  <c r="A54" i="78"/>
  <c r="A53" i="78"/>
  <c r="A52" i="78"/>
  <c r="A51" i="78"/>
  <c r="A50" i="78"/>
  <c r="A49" i="78"/>
  <c r="A48" i="78"/>
  <c r="A47" i="78"/>
  <c r="A46" i="78"/>
  <c r="A45" i="78"/>
  <c r="A44" i="78"/>
  <c r="A43" i="78"/>
  <c r="A40" i="78"/>
  <c r="A30" i="78"/>
  <c r="A29" i="78"/>
  <c r="A28" i="78"/>
  <c r="A22" i="78"/>
  <c r="A21" i="78"/>
  <c r="A20" i="78"/>
  <c r="A19" i="78"/>
  <c r="A18" i="78"/>
  <c r="A16" i="78"/>
  <c r="A15" i="78"/>
  <c r="A14" i="78"/>
  <c r="A13" i="78"/>
  <c r="A12" i="78"/>
  <c r="A11" i="78"/>
  <c r="A10" i="78"/>
  <c r="A9" i="78"/>
  <c r="B8" i="78"/>
  <c r="A8" i="78"/>
  <c r="C5" i="78"/>
  <c r="C4" i="78"/>
  <c r="J3" i="78"/>
  <c r="C3" i="78"/>
  <c r="C5" i="77"/>
  <c r="C4" i="77"/>
  <c r="C3" i="77"/>
  <c r="P8" i="75" l="1"/>
  <c r="R8" i="75" s="1"/>
  <c r="O8" i="75"/>
  <c r="C5" i="71"/>
  <c r="C4" i="71"/>
  <c r="C3" i="71"/>
  <c r="C5" i="58"/>
  <c r="C4" i="58"/>
  <c r="C3" i="58"/>
  <c r="C5" i="57"/>
  <c r="C4" i="57"/>
  <c r="C3" i="57"/>
  <c r="C5" i="69"/>
  <c r="C4" i="69"/>
  <c r="C3" i="69"/>
  <c r="C5" i="51"/>
  <c r="C4" i="51"/>
  <c r="C3" i="51"/>
  <c r="C5" i="67"/>
  <c r="C4" i="67"/>
  <c r="C3" i="67"/>
  <c r="C5" i="38"/>
  <c r="C4" i="38"/>
  <c r="C3" i="38"/>
  <c r="C5" i="66"/>
  <c r="C4" i="66"/>
  <c r="C3" i="66"/>
  <c r="C4" i="37"/>
  <c r="C5" i="37"/>
  <c r="C3" i="37"/>
  <c r="I44" i="76"/>
  <c r="I43" i="76"/>
  <c r="I42" i="76"/>
  <c r="I41" i="76"/>
  <c r="I40" i="76"/>
  <c r="I39" i="76"/>
  <c r="I38" i="76"/>
  <c r="I37" i="76"/>
  <c r="I36" i="76"/>
  <c r="I35" i="76"/>
  <c r="I34" i="76"/>
  <c r="I33" i="76"/>
  <c r="I32" i="76"/>
  <c r="I31" i="76"/>
  <c r="I30" i="76"/>
  <c r="I29" i="76"/>
  <c r="I9" i="76"/>
  <c r="I10" i="76"/>
  <c r="I11" i="76"/>
  <c r="I12" i="76"/>
  <c r="I13" i="76"/>
  <c r="I14" i="76"/>
  <c r="I15" i="76"/>
  <c r="I16" i="76"/>
  <c r="I17" i="76"/>
  <c r="I18" i="76"/>
  <c r="I19" i="76"/>
  <c r="I20" i="76"/>
  <c r="I21" i="76"/>
  <c r="I22" i="76"/>
  <c r="I23" i="76"/>
  <c r="I24" i="76"/>
  <c r="I25" i="76"/>
  <c r="I26" i="76"/>
  <c r="I27" i="76"/>
  <c r="G44" i="76"/>
  <c r="A44" i="76"/>
  <c r="G43" i="76"/>
  <c r="A43" i="76"/>
  <c r="G42" i="76"/>
  <c r="A42" i="76"/>
  <c r="G41" i="76"/>
  <c r="A41" i="76"/>
  <c r="G40" i="76"/>
  <c r="A40" i="76"/>
  <c r="G39" i="76"/>
  <c r="A39" i="76"/>
  <c r="G38" i="76"/>
  <c r="A38" i="76"/>
  <c r="G37" i="76"/>
  <c r="A37" i="76"/>
  <c r="G36" i="76"/>
  <c r="A36" i="76"/>
  <c r="G35" i="76"/>
  <c r="A35" i="76"/>
  <c r="G34" i="76"/>
  <c r="A34" i="76"/>
  <c r="G33" i="76"/>
  <c r="A33" i="76"/>
  <c r="G32" i="76"/>
  <c r="A32" i="76"/>
  <c r="G31" i="76"/>
  <c r="B31" i="76"/>
  <c r="A31" i="76"/>
  <c r="G30" i="76"/>
  <c r="B30" i="76"/>
  <c r="A30" i="76"/>
  <c r="G29" i="76"/>
  <c r="B29" i="76"/>
  <c r="A29" i="76"/>
  <c r="G27" i="76"/>
  <c r="B27" i="76"/>
  <c r="A27" i="76"/>
  <c r="G26" i="76"/>
  <c r="B26" i="76"/>
  <c r="A26" i="76"/>
  <c r="G25" i="76"/>
  <c r="B25" i="76"/>
  <c r="A25" i="76"/>
  <c r="G24" i="76"/>
  <c r="B24" i="76"/>
  <c r="A24" i="76"/>
  <c r="G23" i="76"/>
  <c r="B23" i="76"/>
  <c r="A23" i="76"/>
  <c r="G22" i="76"/>
  <c r="B22" i="76"/>
  <c r="A22" i="76"/>
  <c r="G21" i="76"/>
  <c r="B21" i="76"/>
  <c r="A21" i="76"/>
  <c r="G20" i="76"/>
  <c r="B20" i="76"/>
  <c r="A20" i="76"/>
  <c r="G19" i="76"/>
  <c r="B19" i="76"/>
  <c r="A19" i="76"/>
  <c r="G18" i="76"/>
  <c r="B18" i="76"/>
  <c r="A18" i="76"/>
  <c r="G17" i="76"/>
  <c r="B17" i="76"/>
  <c r="A17" i="76"/>
  <c r="G16" i="76"/>
  <c r="B16" i="76"/>
  <c r="A16" i="76"/>
  <c r="G15" i="76"/>
  <c r="B15" i="76"/>
  <c r="A15" i="76"/>
  <c r="G14" i="76"/>
  <c r="B14" i="76"/>
  <c r="A14" i="76"/>
  <c r="G13" i="76"/>
  <c r="B13" i="76"/>
  <c r="A13" i="76"/>
  <c r="G12" i="76"/>
  <c r="B12" i="76"/>
  <c r="A12" i="76"/>
  <c r="G11" i="76"/>
  <c r="B11" i="76"/>
  <c r="A11" i="76"/>
  <c r="G10" i="76"/>
  <c r="B10" i="76"/>
  <c r="A10" i="76"/>
  <c r="G9" i="76"/>
  <c r="B9" i="76"/>
  <c r="A9" i="76"/>
  <c r="G8" i="76"/>
  <c r="B8" i="76"/>
  <c r="A8" i="76"/>
  <c r="S3" i="76"/>
  <c r="C5" i="75"/>
  <c r="C4" i="75"/>
  <c r="C3" i="75"/>
  <c r="A59" i="75"/>
  <c r="A58" i="75"/>
  <c r="A57" i="75"/>
  <c r="A56" i="75"/>
  <c r="A55" i="75"/>
  <c r="A54" i="75"/>
  <c r="A53" i="75"/>
  <c r="A52" i="75"/>
  <c r="A51" i="75"/>
  <c r="A50" i="75"/>
  <c r="A49" i="75"/>
  <c r="A48" i="75"/>
  <c r="A47" i="75"/>
  <c r="A46" i="75"/>
  <c r="A45" i="75"/>
  <c r="A44" i="75"/>
  <c r="A43" i="75"/>
  <c r="A42" i="75"/>
  <c r="A40" i="75"/>
  <c r="A30" i="75"/>
  <c r="A29" i="75"/>
  <c r="A28" i="75"/>
  <c r="A22" i="75"/>
  <c r="A21" i="75"/>
  <c r="A20" i="75"/>
  <c r="A19" i="75"/>
  <c r="A18" i="75"/>
  <c r="A16" i="75"/>
  <c r="A15" i="75"/>
  <c r="A14" i="75"/>
  <c r="A13" i="75"/>
  <c r="A12" i="75"/>
  <c r="A11" i="75"/>
  <c r="A10" i="75"/>
  <c r="A9" i="75"/>
  <c r="B8" i="75"/>
  <c r="A8" i="75"/>
  <c r="G5" i="75"/>
  <c r="G4" i="75"/>
  <c r="N3" i="75"/>
  <c r="G3" i="75"/>
  <c r="J4" i="72"/>
  <c r="F5" i="72"/>
  <c r="B5" i="72"/>
  <c r="F4" i="72"/>
  <c r="B4" i="72"/>
  <c r="J3" i="72"/>
  <c r="F3" i="72"/>
  <c r="B3" i="72"/>
  <c r="S8" i="75" l="1"/>
  <c r="U8" i="75" s="1"/>
  <c r="G8" i="75"/>
  <c r="I8" i="75" s="1"/>
  <c r="J8" i="75"/>
  <c r="L8" i="75" s="1"/>
  <c r="Y8" i="75" l="1"/>
  <c r="AA8" i="75" s="1"/>
  <c r="V8" i="75"/>
  <c r="X8" i="75" s="1"/>
  <c r="A48" i="71" l="1"/>
  <c r="A49" i="71"/>
  <c r="A50" i="71"/>
  <c r="A51" i="71"/>
  <c r="A52" i="71"/>
  <c r="A53" i="71"/>
  <c r="A54" i="71"/>
  <c r="A55" i="71"/>
  <c r="A56" i="71"/>
  <c r="A57" i="71"/>
  <c r="A58" i="71"/>
  <c r="A59" i="71"/>
  <c r="A60" i="71"/>
  <c r="A61" i="71"/>
  <c r="A62" i="71"/>
  <c r="A63" i="71"/>
  <c r="A64" i="71"/>
  <c r="A65" i="71"/>
  <c r="A66" i="71"/>
  <c r="A67" i="71"/>
  <c r="A68" i="71"/>
  <c r="A69" i="71"/>
  <c r="A70" i="71"/>
  <c r="A71" i="71"/>
  <c r="A72" i="71"/>
  <c r="A73" i="71"/>
  <c r="A74" i="71"/>
  <c r="A75" i="71"/>
  <c r="A76" i="71"/>
  <c r="A77" i="71"/>
  <c r="A78" i="71"/>
  <c r="A79" i="71"/>
  <c r="A47" i="71"/>
  <c r="A45" i="71"/>
  <c r="A9" i="71"/>
  <c r="A10" i="71"/>
  <c r="A11" i="71"/>
  <c r="A12" i="71"/>
  <c r="A13" i="71"/>
  <c r="A14" i="71"/>
  <c r="A15" i="71"/>
  <c r="A16" i="71"/>
  <c r="A17" i="71"/>
  <c r="A18" i="71"/>
  <c r="A19" i="71"/>
  <c r="A20" i="71"/>
  <c r="A21" i="71"/>
  <c r="A22" i="71"/>
  <c r="A23" i="71"/>
  <c r="A24" i="71"/>
  <c r="A25" i="71"/>
  <c r="A26" i="71"/>
  <c r="A27" i="71"/>
  <c r="A28" i="71"/>
  <c r="A29" i="71"/>
  <c r="A30" i="71"/>
  <c r="A31" i="71"/>
  <c r="A32" i="71"/>
  <c r="A33" i="71"/>
  <c r="A34" i="71"/>
  <c r="A35" i="71"/>
  <c r="A36" i="71"/>
  <c r="A37" i="71"/>
  <c r="A38" i="71"/>
  <c r="A39" i="71"/>
  <c r="A40" i="71"/>
  <c r="A41" i="71"/>
  <c r="A42" i="71"/>
  <c r="A43" i="71"/>
  <c r="A44" i="71"/>
  <c r="A8" i="71"/>
  <c r="A48" i="58"/>
  <c r="A49" i="58"/>
  <c r="A50" i="58"/>
  <c r="A51" i="58"/>
  <c r="A52" i="58"/>
  <c r="A53" i="58"/>
  <c r="A54" i="58"/>
  <c r="A55" i="58"/>
  <c r="A56" i="58"/>
  <c r="A57" i="58"/>
  <c r="A58" i="58"/>
  <c r="A59" i="58"/>
  <c r="A60" i="58"/>
  <c r="A61" i="58"/>
  <c r="A62" i="58"/>
  <c r="A63" i="58"/>
  <c r="A64" i="58"/>
  <c r="A65" i="58"/>
  <c r="A66" i="58"/>
  <c r="A67" i="58"/>
  <c r="A68" i="58"/>
  <c r="A69" i="58"/>
  <c r="A70" i="58"/>
  <c r="A71" i="58"/>
  <c r="A72" i="58"/>
  <c r="A73" i="58"/>
  <c r="A74" i="58"/>
  <c r="A75" i="58"/>
  <c r="A76" i="58"/>
  <c r="A77" i="58"/>
  <c r="A78" i="58"/>
  <c r="A79" i="58"/>
  <c r="A47" i="58"/>
  <c r="A9" i="58"/>
  <c r="A10" i="58"/>
  <c r="A11" i="58"/>
  <c r="A12" i="58"/>
  <c r="A13" i="58"/>
  <c r="A14" i="58"/>
  <c r="A15" i="58"/>
  <c r="A16" i="58"/>
  <c r="A17" i="58"/>
  <c r="A18" i="58"/>
  <c r="A19" i="58"/>
  <c r="A20" i="58"/>
  <c r="A21" i="58"/>
  <c r="A22" i="58"/>
  <c r="A23" i="58"/>
  <c r="A24" i="58"/>
  <c r="A25" i="58"/>
  <c r="A26" i="58"/>
  <c r="A27" i="58"/>
  <c r="A28" i="58"/>
  <c r="A29" i="58"/>
  <c r="A30" i="58"/>
  <c r="A31" i="58"/>
  <c r="A32" i="58"/>
  <c r="A33" i="58"/>
  <c r="A34" i="58"/>
  <c r="A35" i="58"/>
  <c r="A36" i="58"/>
  <c r="A37" i="58"/>
  <c r="A38" i="58"/>
  <c r="A39" i="58"/>
  <c r="A40" i="58"/>
  <c r="A41" i="58"/>
  <c r="A42" i="58"/>
  <c r="A43" i="58"/>
  <c r="A44" i="58"/>
  <c r="A45" i="58"/>
  <c r="A8" i="58"/>
  <c r="A48" i="57"/>
  <c r="A49" i="57"/>
  <c r="A50" i="57"/>
  <c r="A51" i="57"/>
  <c r="A52" i="57"/>
  <c r="A53" i="57"/>
  <c r="A54" i="57"/>
  <c r="A55" i="57"/>
  <c r="A56" i="57"/>
  <c r="A57" i="57"/>
  <c r="A58" i="57"/>
  <c r="A59" i="57"/>
  <c r="A60" i="57"/>
  <c r="A61" i="57"/>
  <c r="A62" i="57"/>
  <c r="A63" i="57"/>
  <c r="A64" i="57"/>
  <c r="A65" i="57"/>
  <c r="A66" i="57"/>
  <c r="A67" i="57"/>
  <c r="A68" i="57"/>
  <c r="A69" i="57"/>
  <c r="A70" i="57"/>
  <c r="A71" i="57"/>
  <c r="A72" i="57"/>
  <c r="A73" i="57"/>
  <c r="A74" i="57"/>
  <c r="A75" i="57"/>
  <c r="A76" i="57"/>
  <c r="A77" i="57"/>
  <c r="A78" i="57"/>
  <c r="A79" i="57"/>
  <c r="A47" i="57"/>
  <c r="A9" i="57"/>
  <c r="A10" i="57"/>
  <c r="A11" i="57"/>
  <c r="A12" i="57"/>
  <c r="A13" i="57"/>
  <c r="A14" i="57"/>
  <c r="A15" i="57"/>
  <c r="A16" i="57"/>
  <c r="A17" i="57"/>
  <c r="A18" i="57"/>
  <c r="A19" i="57"/>
  <c r="A20" i="57"/>
  <c r="A21" i="57"/>
  <c r="A22" i="57"/>
  <c r="A23" i="57"/>
  <c r="A24" i="57"/>
  <c r="A25" i="57"/>
  <c r="A26" i="57"/>
  <c r="A27" i="57"/>
  <c r="A28" i="57"/>
  <c r="A29" i="57"/>
  <c r="A30" i="57"/>
  <c r="A31" i="57"/>
  <c r="A32" i="57"/>
  <c r="A33" i="57"/>
  <c r="A34" i="57"/>
  <c r="A35" i="57"/>
  <c r="A36" i="57"/>
  <c r="A37" i="57"/>
  <c r="A38" i="57"/>
  <c r="A39" i="57"/>
  <c r="A40" i="57"/>
  <c r="A41" i="57"/>
  <c r="A42" i="57"/>
  <c r="A43" i="57"/>
  <c r="A44" i="57"/>
  <c r="A45" i="57"/>
  <c r="A8" i="57"/>
  <c r="A43" i="51"/>
  <c r="A44" i="51"/>
  <c r="A45" i="51"/>
  <c r="A46" i="51"/>
  <c r="A47" i="51"/>
  <c r="A48" i="51"/>
  <c r="A49" i="51"/>
  <c r="A50" i="51"/>
  <c r="A51" i="51"/>
  <c r="A52" i="51"/>
  <c r="A53" i="51"/>
  <c r="A54" i="51"/>
  <c r="A55" i="51"/>
  <c r="A56" i="51"/>
  <c r="A57" i="51"/>
  <c r="A58" i="51"/>
  <c r="A9" i="51"/>
  <c r="A10" i="51"/>
  <c r="A11" i="51"/>
  <c r="A12" i="51"/>
  <c r="A13" i="51"/>
  <c r="A14" i="51"/>
  <c r="A15" i="51"/>
  <c r="A16" i="51"/>
  <c r="A18" i="51"/>
  <c r="A19" i="51"/>
  <c r="A20" i="51"/>
  <c r="A21" i="51"/>
  <c r="A22" i="51"/>
  <c r="A28" i="51"/>
  <c r="A29" i="51"/>
  <c r="A30" i="51"/>
  <c r="A40" i="51"/>
  <c r="A8" i="51"/>
  <c r="A43" i="49"/>
  <c r="A44" i="49"/>
  <c r="A45" i="49"/>
  <c r="A46" i="49"/>
  <c r="A47" i="49"/>
  <c r="A48" i="49"/>
  <c r="A49" i="49"/>
  <c r="A50" i="49"/>
  <c r="A51" i="49"/>
  <c r="A52" i="49"/>
  <c r="A53" i="49"/>
  <c r="A54" i="49"/>
  <c r="A55" i="49"/>
  <c r="A56" i="49"/>
  <c r="A57" i="49"/>
  <c r="A58" i="49"/>
  <c r="A9" i="49"/>
  <c r="A10" i="49"/>
  <c r="A11" i="49"/>
  <c r="A12" i="49"/>
  <c r="A13" i="49"/>
  <c r="A14" i="49"/>
  <c r="A15" i="49"/>
  <c r="A17" i="49"/>
  <c r="A18" i="49"/>
  <c r="A19" i="49"/>
  <c r="A20" i="49"/>
  <c r="A21" i="49"/>
  <c r="A22" i="49"/>
  <c r="A28" i="49"/>
  <c r="A29" i="49"/>
  <c r="A30" i="49"/>
  <c r="A40" i="49"/>
  <c r="A8" i="49"/>
  <c r="A43" i="38"/>
  <c r="A44" i="38"/>
  <c r="A45" i="38"/>
  <c r="A46" i="38"/>
  <c r="A47" i="38"/>
  <c r="A48" i="38"/>
  <c r="A49" i="38"/>
  <c r="A50" i="38"/>
  <c r="A51" i="38"/>
  <c r="A52" i="38"/>
  <c r="A53" i="38"/>
  <c r="A54" i="38"/>
  <c r="A55" i="38"/>
  <c r="A56" i="38"/>
  <c r="A57" i="38"/>
  <c r="A58" i="38"/>
  <c r="A9" i="38"/>
  <c r="A10" i="38"/>
  <c r="A11" i="38"/>
  <c r="A12" i="38"/>
  <c r="A13" i="38"/>
  <c r="A14" i="38"/>
  <c r="A15" i="38"/>
  <c r="A16" i="38"/>
  <c r="A18" i="38"/>
  <c r="A19" i="38"/>
  <c r="A20" i="38"/>
  <c r="A21" i="38"/>
  <c r="A22" i="38"/>
  <c r="A28" i="38"/>
  <c r="A29" i="38"/>
  <c r="A30" i="38"/>
  <c r="A40" i="38"/>
  <c r="A8" i="38"/>
  <c r="A43" i="37"/>
  <c r="A44" i="37"/>
  <c r="A45" i="37"/>
  <c r="A46" i="37"/>
  <c r="A47" i="37"/>
  <c r="A48" i="37"/>
  <c r="A49" i="37"/>
  <c r="A50" i="37"/>
  <c r="A51" i="37"/>
  <c r="A52" i="37"/>
  <c r="A53" i="37"/>
  <c r="A54" i="37"/>
  <c r="A55" i="37"/>
  <c r="A56" i="37"/>
  <c r="A57" i="37"/>
  <c r="A58" i="37"/>
  <c r="A9" i="37"/>
  <c r="A10" i="37"/>
  <c r="A11" i="37"/>
  <c r="A12" i="37"/>
  <c r="A13" i="37"/>
  <c r="A14" i="37"/>
  <c r="A15" i="37"/>
  <c r="A16" i="37"/>
  <c r="A18" i="37"/>
  <c r="A19" i="37"/>
  <c r="A20" i="37"/>
  <c r="A21" i="37"/>
  <c r="A22" i="37"/>
  <c r="A28" i="37"/>
  <c r="A29" i="37"/>
  <c r="A30" i="37"/>
  <c r="A8" i="37"/>
  <c r="B79" i="71"/>
  <c r="B78" i="71"/>
  <c r="B77" i="71"/>
  <c r="B76" i="71"/>
  <c r="B75" i="71"/>
  <c r="B74" i="71"/>
  <c r="B73" i="71"/>
  <c r="B72" i="71"/>
  <c r="B71" i="71"/>
  <c r="B70" i="71"/>
  <c r="B69" i="71"/>
  <c r="B68" i="71"/>
  <c r="B67" i="71"/>
  <c r="B66" i="71"/>
  <c r="B65" i="71"/>
  <c r="B64" i="71"/>
  <c r="B63" i="71"/>
  <c r="B62" i="71"/>
  <c r="B61" i="71"/>
  <c r="B60" i="71"/>
  <c r="B59" i="71"/>
  <c r="B58" i="71"/>
  <c r="B57" i="71"/>
  <c r="B56" i="71"/>
  <c r="B55" i="71"/>
  <c r="B54" i="71"/>
  <c r="B53" i="71"/>
  <c r="B52" i="71"/>
  <c r="B51" i="71"/>
  <c r="B50" i="71"/>
  <c r="B49" i="71"/>
  <c r="B48" i="71"/>
  <c r="B47" i="71"/>
  <c r="H46" i="71"/>
  <c r="A46" i="71"/>
  <c r="B45" i="71"/>
  <c r="B44" i="71"/>
  <c r="B43" i="71"/>
  <c r="B42" i="71"/>
  <c r="B41" i="71"/>
  <c r="B40" i="71"/>
  <c r="B39" i="71"/>
  <c r="B38" i="71"/>
  <c r="B37" i="71"/>
  <c r="B36" i="71"/>
  <c r="B35" i="71"/>
  <c r="B34" i="71"/>
  <c r="B33" i="71"/>
  <c r="B32" i="71"/>
  <c r="B31" i="71"/>
  <c r="B30" i="71"/>
  <c r="B29" i="71"/>
  <c r="B28" i="71"/>
  <c r="B27" i="71"/>
  <c r="B26" i="71"/>
  <c r="B25" i="71"/>
  <c r="B24" i="71"/>
  <c r="B23" i="71"/>
  <c r="B22" i="71"/>
  <c r="B21" i="71"/>
  <c r="B20" i="71"/>
  <c r="B19" i="71"/>
  <c r="B18" i="71"/>
  <c r="B17" i="71"/>
  <c r="B16" i="71"/>
  <c r="B15" i="71"/>
  <c r="B14" i="71"/>
  <c r="B13" i="71"/>
  <c r="B12" i="71"/>
  <c r="B11" i="71"/>
  <c r="B10" i="71"/>
  <c r="B9" i="71"/>
  <c r="B8" i="71"/>
  <c r="G5" i="71"/>
  <c r="J4" i="71"/>
  <c r="G4" i="71"/>
  <c r="J3" i="71"/>
  <c r="G3" i="71"/>
  <c r="F5" i="69"/>
  <c r="J4" i="69"/>
  <c r="F4" i="69"/>
  <c r="J3" i="69"/>
  <c r="F3" i="69"/>
  <c r="J9" i="58" l="1"/>
  <c r="K9" i="58" s="1"/>
  <c r="H10" i="58"/>
  <c r="G10" i="58" s="1"/>
  <c r="J11" i="58"/>
  <c r="K11" i="58" s="1"/>
  <c r="H12" i="58"/>
  <c r="G12" i="58" s="1"/>
  <c r="J13" i="58"/>
  <c r="K13" i="58" s="1"/>
  <c r="J14" i="58"/>
  <c r="K14" i="58" s="1"/>
  <c r="J15" i="58"/>
  <c r="K15" i="58" s="1"/>
  <c r="H16" i="58"/>
  <c r="G16" i="58" s="1"/>
  <c r="H17" i="58"/>
  <c r="G17" i="58" s="1"/>
  <c r="J18" i="58"/>
  <c r="K18" i="58" s="1"/>
  <c r="J19" i="58"/>
  <c r="K19" i="58" s="1"/>
  <c r="H20" i="58"/>
  <c r="G20" i="58" s="1"/>
  <c r="H21" i="58"/>
  <c r="G21" i="58" s="1"/>
  <c r="H22" i="58"/>
  <c r="G22" i="58" s="1"/>
  <c r="J23" i="58"/>
  <c r="K23" i="58" s="1"/>
  <c r="H24" i="58"/>
  <c r="G24" i="58" s="1"/>
  <c r="J25" i="58"/>
  <c r="K25" i="58" s="1"/>
  <c r="H26" i="58"/>
  <c r="G26" i="58" s="1"/>
  <c r="J27" i="58"/>
  <c r="K27" i="58" s="1"/>
  <c r="H28" i="58"/>
  <c r="J29" i="58"/>
  <c r="K29" i="58" s="1"/>
  <c r="H30" i="58"/>
  <c r="G30" i="58" s="1"/>
  <c r="J31" i="58"/>
  <c r="K31" i="58" s="1"/>
  <c r="H32" i="58"/>
  <c r="G32" i="58" s="1"/>
  <c r="J33" i="58"/>
  <c r="K33" i="58" s="1"/>
  <c r="J34" i="58"/>
  <c r="K34" i="58" s="1"/>
  <c r="H35" i="58"/>
  <c r="G35" i="58" s="1"/>
  <c r="H36" i="58"/>
  <c r="G36" i="58" s="1"/>
  <c r="H38" i="58"/>
  <c r="G38" i="58" s="1"/>
  <c r="H40" i="58"/>
  <c r="G40" i="58" s="1"/>
  <c r="H8" i="58"/>
  <c r="G8" i="58" s="1"/>
  <c r="F48" i="71"/>
  <c r="F49" i="71"/>
  <c r="F50" i="71"/>
  <c r="F51" i="71"/>
  <c r="F52" i="71"/>
  <c r="F53" i="71"/>
  <c r="F54" i="71"/>
  <c r="F55" i="71"/>
  <c r="F56" i="71"/>
  <c r="F57" i="71"/>
  <c r="F58" i="71"/>
  <c r="F59" i="71"/>
  <c r="F60" i="71"/>
  <c r="F61" i="71"/>
  <c r="F62" i="71"/>
  <c r="F63" i="71"/>
  <c r="F64" i="71"/>
  <c r="F65" i="71"/>
  <c r="F66" i="71"/>
  <c r="F67" i="71"/>
  <c r="F68" i="71"/>
  <c r="F69" i="71"/>
  <c r="F70" i="71"/>
  <c r="F71" i="71"/>
  <c r="F72" i="71"/>
  <c r="F73" i="71"/>
  <c r="F74" i="71"/>
  <c r="F75" i="71"/>
  <c r="F76" i="71"/>
  <c r="F77" i="71"/>
  <c r="F78" i="71"/>
  <c r="F79" i="71"/>
  <c r="F47" i="71"/>
  <c r="F11" i="71"/>
  <c r="F12" i="71"/>
  <c r="F18" i="71"/>
  <c r="F19" i="71"/>
  <c r="F20" i="71"/>
  <c r="F22" i="71"/>
  <c r="F26" i="71"/>
  <c r="F27" i="71"/>
  <c r="F28" i="71"/>
  <c r="F35" i="71"/>
  <c r="F36" i="71"/>
  <c r="F37" i="71"/>
  <c r="K38" i="57"/>
  <c r="L38" i="57" s="1"/>
  <c r="M38" i="57" s="1"/>
  <c r="F39" i="71"/>
  <c r="F40" i="71"/>
  <c r="F41" i="71"/>
  <c r="F42" i="71"/>
  <c r="F43" i="71"/>
  <c r="F44" i="71"/>
  <c r="F45" i="71"/>
  <c r="B79" i="58"/>
  <c r="B78" i="58"/>
  <c r="B77" i="58"/>
  <c r="B76" i="58"/>
  <c r="B75" i="58"/>
  <c r="B74" i="58"/>
  <c r="B73" i="58"/>
  <c r="B72" i="58"/>
  <c r="B71" i="58"/>
  <c r="B70" i="58"/>
  <c r="B69" i="58"/>
  <c r="B68" i="58"/>
  <c r="B67" i="58"/>
  <c r="B66" i="58"/>
  <c r="B65" i="58"/>
  <c r="B64" i="58"/>
  <c r="B63" i="58"/>
  <c r="B62" i="58"/>
  <c r="B61" i="58"/>
  <c r="B60" i="58"/>
  <c r="B59" i="58"/>
  <c r="B58" i="58"/>
  <c r="B57" i="58"/>
  <c r="B56" i="58"/>
  <c r="B55" i="58"/>
  <c r="B54" i="58"/>
  <c r="B53" i="58"/>
  <c r="B52" i="58"/>
  <c r="B51" i="58"/>
  <c r="B50" i="58"/>
  <c r="B49" i="58"/>
  <c r="B48" i="58"/>
  <c r="B47" i="58"/>
  <c r="A46" i="58"/>
  <c r="B45" i="58"/>
  <c r="B44" i="58"/>
  <c r="B43" i="58"/>
  <c r="B42" i="58"/>
  <c r="B41" i="58"/>
  <c r="B40" i="58"/>
  <c r="B39" i="58"/>
  <c r="B38" i="58"/>
  <c r="B37" i="58"/>
  <c r="B36" i="58"/>
  <c r="B35" i="58"/>
  <c r="B34" i="58"/>
  <c r="B33" i="58"/>
  <c r="B32" i="58"/>
  <c r="B31" i="58"/>
  <c r="B30" i="58"/>
  <c r="B29" i="58"/>
  <c r="B28" i="58"/>
  <c r="B27" i="58"/>
  <c r="B26" i="58"/>
  <c r="B25" i="58"/>
  <c r="B24" i="58"/>
  <c r="B23" i="58"/>
  <c r="B22" i="58"/>
  <c r="B21" i="58"/>
  <c r="B20" i="58"/>
  <c r="B19" i="58"/>
  <c r="B18" i="58"/>
  <c r="B17" i="58"/>
  <c r="B16" i="58"/>
  <c r="B15" i="58"/>
  <c r="B14" i="58"/>
  <c r="B13" i="58"/>
  <c r="B12" i="58"/>
  <c r="B11" i="58"/>
  <c r="B10" i="58"/>
  <c r="B9" i="58"/>
  <c r="B8" i="58"/>
  <c r="G5" i="58"/>
  <c r="J4" i="58"/>
  <c r="G4" i="58"/>
  <c r="J3" i="58"/>
  <c r="G3" i="58"/>
  <c r="B79" i="57"/>
  <c r="B78" i="57"/>
  <c r="B77" i="57"/>
  <c r="B76" i="57"/>
  <c r="B75" i="57"/>
  <c r="B74" i="57"/>
  <c r="B73" i="57"/>
  <c r="B72" i="57"/>
  <c r="B71" i="57"/>
  <c r="B70" i="57"/>
  <c r="B69" i="57"/>
  <c r="B68" i="57"/>
  <c r="B67" i="57"/>
  <c r="B66" i="57"/>
  <c r="B65" i="57"/>
  <c r="B64" i="57"/>
  <c r="B63" i="57"/>
  <c r="B62" i="57"/>
  <c r="B61" i="57"/>
  <c r="B60" i="57"/>
  <c r="B59" i="57"/>
  <c r="B58" i="57"/>
  <c r="B57" i="57"/>
  <c r="B56" i="57"/>
  <c r="B55" i="57"/>
  <c r="B54" i="57"/>
  <c r="B53" i="57"/>
  <c r="B52" i="57"/>
  <c r="B51" i="57"/>
  <c r="B50" i="57"/>
  <c r="B49" i="57"/>
  <c r="B48" i="57"/>
  <c r="B47" i="57"/>
  <c r="A46" i="57"/>
  <c r="B45" i="57"/>
  <c r="B44" i="57"/>
  <c r="B43" i="57"/>
  <c r="B42" i="57"/>
  <c r="B41" i="57"/>
  <c r="B40" i="57"/>
  <c r="B39" i="57"/>
  <c r="B38" i="57"/>
  <c r="B37" i="57"/>
  <c r="B36" i="57"/>
  <c r="B35" i="57"/>
  <c r="B34" i="57"/>
  <c r="B33" i="57"/>
  <c r="B32" i="57"/>
  <c r="B31" i="57"/>
  <c r="B30" i="57"/>
  <c r="B29" i="57"/>
  <c r="B28" i="57"/>
  <c r="B27" i="57"/>
  <c r="B26" i="57"/>
  <c r="B25" i="57"/>
  <c r="B24" i="57"/>
  <c r="B23" i="57"/>
  <c r="B22" i="57"/>
  <c r="B21" i="57"/>
  <c r="B20" i="57"/>
  <c r="B19" i="57"/>
  <c r="B18" i="57"/>
  <c r="B17" i="57"/>
  <c r="B16" i="57"/>
  <c r="B15" i="57"/>
  <c r="B14" i="57"/>
  <c r="B13" i="57"/>
  <c r="B12" i="57"/>
  <c r="B11" i="57"/>
  <c r="B10" i="57"/>
  <c r="B9" i="57"/>
  <c r="B8" i="57"/>
  <c r="G5" i="57"/>
  <c r="J4" i="57"/>
  <c r="G4" i="57"/>
  <c r="J3" i="57"/>
  <c r="G3" i="57"/>
  <c r="G54" i="35"/>
  <c r="G55" i="35"/>
  <c r="G56" i="35"/>
  <c r="G57" i="35"/>
  <c r="G58" i="35"/>
  <c r="G59" i="35"/>
  <c r="G60" i="35"/>
  <c r="G61" i="35"/>
  <c r="G62" i="35"/>
  <c r="G63" i="35"/>
  <c r="G64" i="35"/>
  <c r="G65" i="35"/>
  <c r="G66" i="35"/>
  <c r="G67" i="35"/>
  <c r="G68" i="35"/>
  <c r="G69" i="35"/>
  <c r="G70" i="35"/>
  <c r="G71" i="35"/>
  <c r="G72" i="35"/>
  <c r="G73" i="35"/>
  <c r="G74" i="35"/>
  <c r="G75" i="35"/>
  <c r="G76" i="35"/>
  <c r="G77" i="35"/>
  <c r="G51" i="35"/>
  <c r="G52" i="35"/>
  <c r="G53" i="35"/>
  <c r="I35" i="57" l="1"/>
  <c r="H35" i="57" s="1"/>
  <c r="G35" i="57" s="1"/>
  <c r="H14" i="58"/>
  <c r="G14" i="58" s="1"/>
  <c r="J22" i="58"/>
  <c r="K22" i="58" s="1"/>
  <c r="J30" i="58"/>
  <c r="K30" i="58" s="1"/>
  <c r="I11" i="57"/>
  <c r="H11" i="57" s="1"/>
  <c r="G11" i="57" s="1"/>
  <c r="J21" i="58"/>
  <c r="K21" i="58" s="1"/>
  <c r="I12" i="57"/>
  <c r="H12" i="57" s="1"/>
  <c r="G12" i="57" s="1"/>
  <c r="I18" i="57"/>
  <c r="H18" i="57" s="1"/>
  <c r="G18" i="57" s="1"/>
  <c r="I19" i="57"/>
  <c r="H19" i="57" s="1"/>
  <c r="G19" i="57" s="1"/>
  <c r="I28" i="57"/>
  <c r="H28" i="57" s="1"/>
  <c r="G28" i="57" s="1"/>
  <c r="H29" i="58"/>
  <c r="G29" i="58" s="1"/>
  <c r="I22" i="57"/>
  <c r="H22" i="57" s="1"/>
  <c r="G22" i="57" s="1"/>
  <c r="H13" i="58"/>
  <c r="G13" i="58" s="1"/>
  <c r="I27" i="57"/>
  <c r="H27" i="57" s="1"/>
  <c r="G27" i="57" s="1"/>
  <c r="I8" i="57"/>
  <c r="H8" i="57" s="1"/>
  <c r="G8" i="57" s="1"/>
  <c r="F8" i="71"/>
  <c r="H8" i="71" s="1"/>
  <c r="I38" i="57"/>
  <c r="H38" i="57" s="1"/>
  <c r="G38" i="57" s="1"/>
  <c r="F38" i="71"/>
  <c r="H38" i="71" s="1"/>
  <c r="I30" i="57"/>
  <c r="H30" i="57" s="1"/>
  <c r="G30" i="57" s="1"/>
  <c r="F30" i="71"/>
  <c r="H30" i="71" s="1"/>
  <c r="I14" i="57"/>
  <c r="H14" i="57" s="1"/>
  <c r="G14" i="57" s="1"/>
  <c r="F14" i="71"/>
  <c r="H14" i="71" s="1"/>
  <c r="H40" i="71"/>
  <c r="H49" i="71"/>
  <c r="H57" i="71"/>
  <c r="H65" i="71"/>
  <c r="H73" i="71"/>
  <c r="I29" i="57"/>
  <c r="H29" i="57" s="1"/>
  <c r="G29" i="57" s="1"/>
  <c r="F29" i="71"/>
  <c r="H29" i="71" s="1"/>
  <c r="I21" i="57"/>
  <c r="H21" i="57" s="1"/>
  <c r="G21" i="57" s="1"/>
  <c r="F21" i="71"/>
  <c r="H21" i="71" s="1"/>
  <c r="I13" i="57"/>
  <c r="H13" i="57" s="1"/>
  <c r="G13" i="57" s="1"/>
  <c r="F13" i="71"/>
  <c r="H13" i="71" s="1"/>
  <c r="H41" i="71"/>
  <c r="H50" i="71"/>
  <c r="H58" i="71"/>
  <c r="H66" i="71"/>
  <c r="H74" i="71"/>
  <c r="H18" i="71"/>
  <c r="H26" i="71"/>
  <c r="H42" i="71"/>
  <c r="H51" i="71"/>
  <c r="H59" i="71"/>
  <c r="H67" i="71"/>
  <c r="H75" i="71"/>
  <c r="H11" i="71"/>
  <c r="H19" i="71"/>
  <c r="H27" i="71"/>
  <c r="H35" i="71"/>
  <c r="H43" i="71"/>
  <c r="H52" i="71"/>
  <c r="H60" i="71"/>
  <c r="H68" i="71"/>
  <c r="H76" i="71"/>
  <c r="I36" i="57"/>
  <c r="H36" i="57" s="1"/>
  <c r="G36" i="57" s="1"/>
  <c r="I34" i="57"/>
  <c r="H34" i="57" s="1"/>
  <c r="G34" i="57" s="1"/>
  <c r="F34" i="71"/>
  <c r="H34" i="71" s="1"/>
  <c r="I10" i="57"/>
  <c r="H10" i="57" s="1"/>
  <c r="G10" i="57" s="1"/>
  <c r="F10" i="71"/>
  <c r="H10" i="71" s="1"/>
  <c r="H12" i="71"/>
  <c r="H20" i="71"/>
  <c r="H28" i="71"/>
  <c r="H36" i="71"/>
  <c r="H44" i="71"/>
  <c r="H53" i="71"/>
  <c r="H61" i="71"/>
  <c r="H69" i="71"/>
  <c r="H77" i="71"/>
  <c r="I33" i="57"/>
  <c r="H33" i="57" s="1"/>
  <c r="G33" i="57" s="1"/>
  <c r="F33" i="71"/>
  <c r="H33" i="71" s="1"/>
  <c r="I25" i="57"/>
  <c r="H25" i="57" s="1"/>
  <c r="G25" i="57" s="1"/>
  <c r="F25" i="71"/>
  <c r="H25" i="71" s="1"/>
  <c r="I17" i="57"/>
  <c r="H17" i="57" s="1"/>
  <c r="G17" i="57" s="1"/>
  <c r="F17" i="71"/>
  <c r="H17" i="71" s="1"/>
  <c r="I9" i="57"/>
  <c r="H9" i="57" s="1"/>
  <c r="G9" i="57" s="1"/>
  <c r="F9" i="71"/>
  <c r="H9" i="71" s="1"/>
  <c r="H37" i="71"/>
  <c r="H45" i="71"/>
  <c r="H54" i="71"/>
  <c r="H62" i="71"/>
  <c r="H70" i="71"/>
  <c r="H78" i="71"/>
  <c r="I20" i="57"/>
  <c r="H20" i="57" s="1"/>
  <c r="G20" i="57" s="1"/>
  <c r="I26" i="57"/>
  <c r="H26" i="57" s="1"/>
  <c r="G26" i="57" s="1"/>
  <c r="I32" i="57"/>
  <c r="H32" i="57" s="1"/>
  <c r="G32" i="57" s="1"/>
  <c r="F32" i="71"/>
  <c r="H32" i="71" s="1"/>
  <c r="I24" i="57"/>
  <c r="H24" i="57" s="1"/>
  <c r="G24" i="57" s="1"/>
  <c r="F24" i="71"/>
  <c r="H24" i="71" s="1"/>
  <c r="I16" i="57"/>
  <c r="H16" i="57" s="1"/>
  <c r="G16" i="57" s="1"/>
  <c r="F16" i="71"/>
  <c r="H16" i="71" s="1"/>
  <c r="H22" i="71"/>
  <c r="H47" i="71"/>
  <c r="H55" i="71"/>
  <c r="H63" i="71"/>
  <c r="H71" i="71"/>
  <c r="H79" i="71"/>
  <c r="I31" i="57"/>
  <c r="H31" i="57" s="1"/>
  <c r="G31" i="57" s="1"/>
  <c r="F31" i="71"/>
  <c r="H31" i="71" s="1"/>
  <c r="I23" i="57"/>
  <c r="H23" i="57" s="1"/>
  <c r="G23" i="57" s="1"/>
  <c r="F23" i="71"/>
  <c r="H23" i="71" s="1"/>
  <c r="I15" i="57"/>
  <c r="H15" i="57" s="1"/>
  <c r="G15" i="57" s="1"/>
  <c r="F15" i="71"/>
  <c r="H15" i="71" s="1"/>
  <c r="H39" i="71"/>
  <c r="H48" i="71"/>
  <c r="H56" i="71"/>
  <c r="H64" i="71"/>
  <c r="H72" i="71"/>
  <c r="J17" i="58"/>
  <c r="K17" i="58" s="1"/>
  <c r="H33" i="58"/>
  <c r="G33" i="58" s="1"/>
  <c r="H23" i="58"/>
  <c r="G23" i="58" s="1"/>
  <c r="H15" i="58"/>
  <c r="G15" i="58" s="1"/>
  <c r="H31" i="58"/>
  <c r="G31" i="58" s="1"/>
  <c r="H19" i="58"/>
  <c r="G19" i="58" s="1"/>
  <c r="J10" i="58"/>
  <c r="K10" i="58" s="1"/>
  <c r="J35" i="58"/>
  <c r="K35" i="58" s="1"/>
  <c r="J26" i="58"/>
  <c r="K26" i="58" s="1"/>
  <c r="H9" i="58"/>
  <c r="G9" i="58" s="1"/>
  <c r="H25" i="58"/>
  <c r="G25" i="58" s="1"/>
  <c r="H11" i="58"/>
  <c r="G11" i="58" s="1"/>
  <c r="H18" i="58"/>
  <c r="G18" i="58" s="1"/>
  <c r="H27" i="58"/>
  <c r="G27" i="58" s="1"/>
  <c r="H34" i="58"/>
  <c r="G34" i="58" s="1"/>
  <c r="J16" i="58"/>
  <c r="K16" i="58" s="1"/>
  <c r="J20" i="58"/>
  <c r="K20" i="58" s="1"/>
  <c r="J32" i="58"/>
  <c r="K32" i="58" s="1"/>
  <c r="J40" i="58"/>
  <c r="K40" i="58" s="1"/>
  <c r="K36" i="58"/>
  <c r="J8" i="58"/>
  <c r="K8" i="58" s="1"/>
  <c r="J12" i="58"/>
  <c r="K12" i="58" s="1"/>
  <c r="J24" i="58"/>
  <c r="K24" i="58" s="1"/>
  <c r="J28" i="58"/>
  <c r="J36" i="58"/>
  <c r="K28" i="58"/>
  <c r="G28" i="58"/>
  <c r="J38" i="58"/>
  <c r="K38" i="58" s="1"/>
  <c r="K8" i="57"/>
  <c r="L8" i="57" s="1"/>
  <c r="M8" i="57" s="1"/>
  <c r="K9" i="57"/>
  <c r="L9" i="57" s="1"/>
  <c r="M9" i="57" s="1"/>
  <c r="K10" i="57"/>
  <c r="L10" i="57" s="1"/>
  <c r="M10" i="57" s="1"/>
  <c r="K11" i="57"/>
  <c r="L11" i="57" s="1"/>
  <c r="M11" i="57" s="1"/>
  <c r="K12" i="57"/>
  <c r="L12" i="57" s="1"/>
  <c r="M12" i="57" s="1"/>
  <c r="K13" i="57"/>
  <c r="L13" i="57" s="1"/>
  <c r="M13" i="57" s="1"/>
  <c r="K14" i="57"/>
  <c r="L14" i="57" s="1"/>
  <c r="M14" i="57" s="1"/>
  <c r="K15" i="57"/>
  <c r="L15" i="57" s="1"/>
  <c r="M15" i="57" s="1"/>
  <c r="K16" i="57"/>
  <c r="L16" i="57" s="1"/>
  <c r="M16" i="57" s="1"/>
  <c r="K17" i="57"/>
  <c r="L17" i="57" s="1"/>
  <c r="M17" i="57" s="1"/>
  <c r="K18" i="57"/>
  <c r="L18" i="57" s="1"/>
  <c r="M18" i="57" s="1"/>
  <c r="K19" i="57"/>
  <c r="L19" i="57" s="1"/>
  <c r="M19" i="57" s="1"/>
  <c r="K20" i="57"/>
  <c r="L20" i="57" s="1"/>
  <c r="M20" i="57" s="1"/>
  <c r="K21" i="57"/>
  <c r="L21" i="57" s="1"/>
  <c r="M21" i="57" s="1"/>
  <c r="K22" i="57"/>
  <c r="L22" i="57" s="1"/>
  <c r="M22" i="57" s="1"/>
  <c r="K23" i="57"/>
  <c r="L23" i="57" s="1"/>
  <c r="M23" i="57" s="1"/>
  <c r="K24" i="57"/>
  <c r="L24" i="57" s="1"/>
  <c r="M24" i="57" s="1"/>
  <c r="K25" i="57"/>
  <c r="L25" i="57" s="1"/>
  <c r="M25" i="57" s="1"/>
  <c r="K26" i="57"/>
  <c r="L26" i="57" s="1"/>
  <c r="M26" i="57" s="1"/>
  <c r="K27" i="57"/>
  <c r="L27" i="57" s="1"/>
  <c r="M27" i="57" s="1"/>
  <c r="K28" i="57"/>
  <c r="L28" i="57" s="1"/>
  <c r="M28" i="57" s="1"/>
  <c r="K29" i="57"/>
  <c r="L29" i="57" s="1"/>
  <c r="M29" i="57" s="1"/>
  <c r="K30" i="57"/>
  <c r="L30" i="57" s="1"/>
  <c r="M30" i="57" s="1"/>
  <c r="K31" i="57"/>
  <c r="L31" i="57" s="1"/>
  <c r="M31" i="57" s="1"/>
  <c r="K32" i="57"/>
  <c r="L32" i="57" s="1"/>
  <c r="M32" i="57" s="1"/>
  <c r="K33" i="57"/>
  <c r="L33" i="57" s="1"/>
  <c r="M33" i="57" s="1"/>
  <c r="K34" i="57"/>
  <c r="L34" i="57" s="1"/>
  <c r="M34" i="57" s="1"/>
  <c r="K35" i="57"/>
  <c r="L35" i="57" s="1"/>
  <c r="M35" i="57" s="1"/>
  <c r="K36" i="57"/>
  <c r="L36" i="57" s="1"/>
  <c r="M36" i="57" s="1"/>
  <c r="T26" i="50"/>
  <c r="T40" i="50"/>
  <c r="T41" i="50"/>
  <c r="T42" i="50"/>
  <c r="T43" i="50"/>
  <c r="T44" i="50"/>
  <c r="T45" i="50"/>
  <c r="T46" i="50"/>
  <c r="T47" i="50"/>
  <c r="T48" i="50"/>
  <c r="T49" i="50"/>
  <c r="T50" i="50"/>
  <c r="T51" i="50"/>
  <c r="T52" i="50"/>
  <c r="T53" i="50"/>
  <c r="T54" i="50"/>
  <c r="T55" i="50"/>
  <c r="T56" i="50"/>
  <c r="T57" i="50"/>
  <c r="T58" i="50"/>
  <c r="T59" i="50"/>
  <c r="T60" i="50"/>
  <c r="T61" i="50"/>
  <c r="T62" i="50"/>
  <c r="T63" i="50"/>
  <c r="T64" i="50"/>
  <c r="T65" i="50"/>
  <c r="T66" i="50"/>
  <c r="T67" i="50"/>
  <c r="T68" i="50"/>
  <c r="T69" i="50"/>
  <c r="T70" i="50"/>
  <c r="T71" i="50"/>
  <c r="T72" i="50"/>
  <c r="T73" i="50"/>
  <c r="T74" i="50"/>
  <c r="T75" i="50"/>
  <c r="T76" i="50"/>
  <c r="T77" i="50"/>
  <c r="D37" i="50"/>
  <c r="D38" i="50"/>
  <c r="D39" i="50"/>
  <c r="D40" i="50"/>
  <c r="D41" i="50"/>
  <c r="D42" i="50"/>
  <c r="D43" i="50"/>
  <c r="D44" i="50"/>
  <c r="D45" i="50"/>
  <c r="D46" i="50"/>
  <c r="D47" i="50"/>
  <c r="D48" i="50"/>
  <c r="D49" i="50"/>
  <c r="D50" i="50"/>
  <c r="D51" i="50"/>
  <c r="D52" i="50"/>
  <c r="D53" i="50"/>
  <c r="D54" i="50"/>
  <c r="D55" i="50"/>
  <c r="D56" i="50"/>
  <c r="D57" i="50"/>
  <c r="D58" i="50"/>
  <c r="D59" i="50"/>
  <c r="D60" i="50"/>
  <c r="D61" i="50"/>
  <c r="D62" i="50"/>
  <c r="D63" i="50"/>
  <c r="D64" i="50"/>
  <c r="D65" i="50"/>
  <c r="D66" i="50"/>
  <c r="D67" i="50"/>
  <c r="D68" i="50"/>
  <c r="D69" i="50"/>
  <c r="D70" i="50"/>
  <c r="D71" i="50"/>
  <c r="D72" i="50"/>
  <c r="D73" i="50"/>
  <c r="D74" i="50"/>
  <c r="D75" i="50"/>
  <c r="D76" i="50"/>
  <c r="D77" i="50"/>
  <c r="H37" i="50"/>
  <c r="H38" i="50"/>
  <c r="H39" i="50"/>
  <c r="H40" i="50"/>
  <c r="H41" i="50"/>
  <c r="H42" i="50"/>
  <c r="H43" i="50"/>
  <c r="H44" i="50"/>
  <c r="H45" i="50"/>
  <c r="H46" i="50"/>
  <c r="H47" i="50"/>
  <c r="H48" i="50"/>
  <c r="H49" i="50"/>
  <c r="H50" i="50"/>
  <c r="H51" i="50"/>
  <c r="H52" i="50"/>
  <c r="H53" i="50"/>
  <c r="H54" i="50"/>
  <c r="H55" i="50"/>
  <c r="H56" i="50"/>
  <c r="H57" i="50"/>
  <c r="H58" i="50"/>
  <c r="H59" i="50"/>
  <c r="H60" i="50"/>
  <c r="H61" i="50"/>
  <c r="H62" i="50"/>
  <c r="H63" i="50"/>
  <c r="H64" i="50"/>
  <c r="H65" i="50"/>
  <c r="H66" i="50"/>
  <c r="H67" i="50"/>
  <c r="H68" i="50"/>
  <c r="H69" i="50"/>
  <c r="H70" i="50"/>
  <c r="H71" i="50"/>
  <c r="H72" i="50"/>
  <c r="H73" i="50"/>
  <c r="H74" i="50"/>
  <c r="H75" i="50"/>
  <c r="H76" i="50"/>
  <c r="H77" i="50"/>
  <c r="L40" i="50"/>
  <c r="L41" i="50"/>
  <c r="L42" i="50"/>
  <c r="L43" i="50"/>
  <c r="L44" i="50"/>
  <c r="L45" i="50"/>
  <c r="L46" i="50"/>
  <c r="L47" i="50"/>
  <c r="L48" i="50"/>
  <c r="L49" i="50"/>
  <c r="L50" i="50"/>
  <c r="L51" i="50"/>
  <c r="L52" i="50"/>
  <c r="L53" i="50"/>
  <c r="L54" i="50"/>
  <c r="L55" i="50"/>
  <c r="L56" i="50"/>
  <c r="L57" i="50"/>
  <c r="L58" i="50"/>
  <c r="L59" i="50"/>
  <c r="L60" i="50"/>
  <c r="L61" i="50"/>
  <c r="L62" i="50"/>
  <c r="L63" i="50"/>
  <c r="L64" i="50"/>
  <c r="L65" i="50"/>
  <c r="L66" i="50"/>
  <c r="L67" i="50"/>
  <c r="L68" i="50"/>
  <c r="L69" i="50"/>
  <c r="L70" i="50"/>
  <c r="L71" i="50"/>
  <c r="L72" i="50"/>
  <c r="L73" i="50"/>
  <c r="L74" i="50"/>
  <c r="L75" i="50"/>
  <c r="L76" i="50"/>
  <c r="L77" i="50"/>
  <c r="P40" i="50"/>
  <c r="P41" i="50"/>
  <c r="P42" i="50"/>
  <c r="P43" i="50"/>
  <c r="P44" i="50"/>
  <c r="P45" i="50"/>
  <c r="P46" i="50"/>
  <c r="P47" i="50"/>
  <c r="P48" i="50"/>
  <c r="P49" i="50"/>
  <c r="P50" i="50"/>
  <c r="P51" i="50"/>
  <c r="P52" i="50"/>
  <c r="P53" i="50"/>
  <c r="P54" i="50"/>
  <c r="P55" i="50"/>
  <c r="P56" i="50"/>
  <c r="P57" i="50"/>
  <c r="P58" i="50"/>
  <c r="P59" i="50"/>
  <c r="P60" i="50"/>
  <c r="P61" i="50"/>
  <c r="P62" i="50"/>
  <c r="P63" i="50"/>
  <c r="P64" i="50"/>
  <c r="P65" i="50"/>
  <c r="P66" i="50"/>
  <c r="P67" i="50"/>
  <c r="P68" i="50"/>
  <c r="P69" i="50"/>
  <c r="P70" i="50"/>
  <c r="P71" i="50"/>
  <c r="P72" i="50"/>
  <c r="P73" i="50"/>
  <c r="P74" i="50"/>
  <c r="P75" i="50"/>
  <c r="P76" i="50"/>
  <c r="P77" i="50"/>
  <c r="T35" i="50"/>
  <c r="T39" i="50"/>
  <c r="A76" i="50"/>
  <c r="A77" i="50"/>
  <c r="T24" i="50"/>
  <c r="I43" i="11" l="1"/>
  <c r="I44" i="11"/>
  <c r="I45" i="11"/>
  <c r="I47" i="11"/>
  <c r="I48" i="11"/>
  <c r="I49" i="11"/>
  <c r="I50" i="11"/>
  <c r="I51" i="11"/>
  <c r="I52" i="11"/>
  <c r="I53" i="11"/>
  <c r="I54" i="11"/>
  <c r="I55" i="11"/>
  <c r="I56" i="11"/>
  <c r="I57" i="11"/>
  <c r="I58" i="11"/>
  <c r="B8" i="51"/>
  <c r="O52" i="51" l="1"/>
  <c r="Q52" i="51" s="1"/>
  <c r="R52" i="51"/>
  <c r="T52" i="51" s="1"/>
  <c r="AD52" i="51"/>
  <c r="AA52" i="51"/>
  <c r="X52" i="51"/>
  <c r="Z52" i="51" s="1"/>
  <c r="U52" i="51"/>
  <c r="W52" i="51" s="1"/>
  <c r="O44" i="51"/>
  <c r="Q44" i="51" s="1"/>
  <c r="AD44" i="51"/>
  <c r="AA44" i="51"/>
  <c r="R44" i="51"/>
  <c r="T44" i="51" s="1"/>
  <c r="X44" i="51"/>
  <c r="Z44" i="51" s="1"/>
  <c r="U44" i="51"/>
  <c r="W44" i="51" s="1"/>
  <c r="O53" i="51"/>
  <c r="Q53" i="51" s="1"/>
  <c r="U53" i="51"/>
  <c r="W53" i="51" s="1"/>
  <c r="AD53" i="51"/>
  <c r="AA53" i="51"/>
  <c r="X53" i="51"/>
  <c r="Z53" i="51" s="1"/>
  <c r="R53" i="51"/>
  <c r="T53" i="51" s="1"/>
  <c r="AD45" i="51"/>
  <c r="U45" i="51"/>
  <c r="W45" i="51" s="1"/>
  <c r="AA45" i="51"/>
  <c r="X45" i="51"/>
  <c r="Z45" i="51" s="1"/>
  <c r="R45" i="51"/>
  <c r="T45" i="51" s="1"/>
  <c r="O51" i="51"/>
  <c r="Q51" i="51" s="1"/>
  <c r="AD51" i="51"/>
  <c r="AA51" i="51"/>
  <c r="X51" i="51"/>
  <c r="Z51" i="51" s="1"/>
  <c r="U51" i="51"/>
  <c r="W51" i="51" s="1"/>
  <c r="R51" i="51"/>
  <c r="T51" i="51" s="1"/>
  <c r="O50" i="51"/>
  <c r="Q50" i="51" s="1"/>
  <c r="AA50" i="51"/>
  <c r="X50" i="51"/>
  <c r="Z50" i="51" s="1"/>
  <c r="U50" i="51"/>
  <c r="W50" i="51" s="1"/>
  <c r="R50" i="51"/>
  <c r="T50" i="51" s="1"/>
  <c r="AD50" i="51"/>
  <c r="O57" i="51"/>
  <c r="Q57" i="51" s="1"/>
  <c r="X57" i="51"/>
  <c r="Z57" i="51" s="1"/>
  <c r="U57" i="51"/>
  <c r="W57" i="51" s="1"/>
  <c r="R57" i="51"/>
  <c r="T57" i="51" s="1"/>
  <c r="AA57" i="51"/>
  <c r="AD57" i="51"/>
  <c r="O49" i="51"/>
  <c r="Q49" i="51" s="1"/>
  <c r="X49" i="51"/>
  <c r="Z49" i="51" s="1"/>
  <c r="U49" i="51"/>
  <c r="W49" i="51" s="1"/>
  <c r="R49" i="51"/>
  <c r="T49" i="51" s="1"/>
  <c r="AA49" i="51"/>
  <c r="AD49" i="51"/>
  <c r="O56" i="51"/>
  <c r="Q56" i="51" s="1"/>
  <c r="U56" i="51"/>
  <c r="W56" i="51" s="1"/>
  <c r="X56" i="51"/>
  <c r="Z56" i="51" s="1"/>
  <c r="R56" i="51"/>
  <c r="T56" i="51" s="1"/>
  <c r="AD56" i="51"/>
  <c r="AA56" i="51"/>
  <c r="O48" i="51"/>
  <c r="Q48" i="51" s="1"/>
  <c r="U48" i="51"/>
  <c r="W48" i="51" s="1"/>
  <c r="X48" i="51"/>
  <c r="Z48" i="51" s="1"/>
  <c r="R48" i="51"/>
  <c r="T48" i="51" s="1"/>
  <c r="AD48" i="51"/>
  <c r="AA48" i="51"/>
  <c r="O58" i="51"/>
  <c r="Q58" i="51" s="1"/>
  <c r="AA58" i="51"/>
  <c r="AD58" i="51"/>
  <c r="X58" i="51"/>
  <c r="Z58" i="51" s="1"/>
  <c r="U58" i="51"/>
  <c r="W58" i="51" s="1"/>
  <c r="R58" i="51"/>
  <c r="T58" i="51" s="1"/>
  <c r="O55" i="51"/>
  <c r="Q55" i="51" s="1"/>
  <c r="R55" i="51"/>
  <c r="T55" i="51" s="1"/>
  <c r="AA55" i="51"/>
  <c r="U55" i="51"/>
  <c r="W55" i="51" s="1"/>
  <c r="AD55" i="51"/>
  <c r="X55" i="51"/>
  <c r="Z55" i="51" s="1"/>
  <c r="O47" i="51"/>
  <c r="Q47" i="51" s="1"/>
  <c r="R47" i="51"/>
  <c r="T47" i="51" s="1"/>
  <c r="AA47" i="51"/>
  <c r="AD47" i="51"/>
  <c r="U47" i="51"/>
  <c r="W47" i="51" s="1"/>
  <c r="X47" i="51"/>
  <c r="Z47" i="51" s="1"/>
  <c r="O54" i="51"/>
  <c r="Q54" i="51" s="1"/>
  <c r="X54" i="51"/>
  <c r="Z54" i="51" s="1"/>
  <c r="R54" i="51"/>
  <c r="T54" i="51" s="1"/>
  <c r="AD54" i="51"/>
  <c r="AA54" i="51"/>
  <c r="U54" i="51"/>
  <c r="W54" i="51" s="1"/>
  <c r="O46" i="51"/>
  <c r="Q46" i="51" s="1"/>
  <c r="X46" i="51"/>
  <c r="Z46" i="51" s="1"/>
  <c r="AD46" i="51"/>
  <c r="AA46" i="51"/>
  <c r="R46" i="51"/>
  <c r="T46" i="51" s="1"/>
  <c r="U46" i="51"/>
  <c r="W46" i="51" s="1"/>
  <c r="O43" i="51"/>
  <c r="Q43" i="51" s="1"/>
  <c r="R43" i="51"/>
  <c r="T43" i="51" s="1"/>
  <c r="AD43" i="51"/>
  <c r="U43" i="51"/>
  <c r="W43" i="51" s="1"/>
  <c r="AA43" i="51"/>
  <c r="X43" i="51"/>
  <c r="Z43" i="51" s="1"/>
  <c r="X8" i="51"/>
  <c r="Z8" i="51" s="1"/>
  <c r="U8" i="51"/>
  <c r="W8" i="51" s="1"/>
  <c r="AA8" i="51"/>
  <c r="AD8" i="51"/>
  <c r="R8" i="51"/>
  <c r="T8" i="51" s="1"/>
  <c r="I45" i="51"/>
  <c r="O45" i="51"/>
  <c r="Q45" i="51" s="1"/>
  <c r="O8" i="51"/>
  <c r="Q8" i="51" s="1"/>
  <c r="L8" i="51"/>
  <c r="I52" i="51"/>
  <c r="I44" i="51"/>
  <c r="I51" i="51"/>
  <c r="I43" i="51"/>
  <c r="I53" i="51"/>
  <c r="I58" i="51"/>
  <c r="I50" i="51"/>
  <c r="I57" i="51"/>
  <c r="I49" i="51"/>
  <c r="I56" i="51"/>
  <c r="I48" i="51"/>
  <c r="I55" i="51"/>
  <c r="I47" i="51"/>
  <c r="I54" i="51"/>
  <c r="I46" i="51"/>
  <c r="H45" i="51"/>
  <c r="H44" i="51"/>
  <c r="H51" i="51"/>
  <c r="H48" i="51"/>
  <c r="H55" i="51"/>
  <c r="H47" i="51"/>
  <c r="H56" i="51"/>
  <c r="H54" i="51"/>
  <c r="H46" i="51"/>
  <c r="H43" i="51"/>
  <c r="H8" i="51"/>
  <c r="I8" i="51"/>
  <c r="H53" i="51"/>
  <c r="H52" i="51"/>
  <c r="H58" i="51"/>
  <c r="H50" i="51"/>
  <c r="H57" i="51"/>
  <c r="H49" i="51"/>
  <c r="A42" i="49"/>
  <c r="A42" i="50" s="1"/>
  <c r="A43" i="50"/>
  <c r="A44" i="50"/>
  <c r="A45" i="50"/>
  <c r="A46" i="50"/>
  <c r="A47" i="50"/>
  <c r="A48" i="50"/>
  <c r="A49" i="50"/>
  <c r="A50" i="50"/>
  <c r="A51" i="50"/>
  <c r="A52" i="50"/>
  <c r="A53" i="50"/>
  <c r="A54" i="50"/>
  <c r="A55" i="50"/>
  <c r="A56" i="50"/>
  <c r="A57" i="50"/>
  <c r="A58" i="50"/>
  <c r="A59" i="50"/>
  <c r="A60" i="50"/>
  <c r="A61" i="50"/>
  <c r="A62" i="50"/>
  <c r="A63" i="50"/>
  <c r="A64" i="50"/>
  <c r="A65" i="50"/>
  <c r="A66" i="50"/>
  <c r="A67" i="50"/>
  <c r="A68" i="50"/>
  <c r="A69" i="50"/>
  <c r="A70" i="50"/>
  <c r="A71" i="50"/>
  <c r="A72" i="50"/>
  <c r="A73" i="50"/>
  <c r="A74" i="50"/>
  <c r="A75" i="50"/>
  <c r="B8" i="49"/>
  <c r="B8" i="38"/>
  <c r="B8" i="37"/>
  <c r="T37" i="50"/>
  <c r="T25" i="50"/>
  <c r="AC55" i="51" l="1"/>
  <c r="AC56" i="51"/>
  <c r="AC58" i="51"/>
  <c r="AC50" i="51"/>
  <c r="AC45" i="51"/>
  <c r="AC43" i="51"/>
  <c r="AC49" i="51"/>
  <c r="AC48" i="51"/>
  <c r="AC44" i="51"/>
  <c r="AC46" i="51"/>
  <c r="AC53" i="51"/>
  <c r="AC57" i="51"/>
  <c r="AC52" i="51"/>
  <c r="AC54" i="51"/>
  <c r="AC47" i="51"/>
  <c r="AC51" i="51"/>
  <c r="K45" i="51"/>
  <c r="AF8" i="51"/>
  <c r="AC8" i="51"/>
  <c r="L55" i="51"/>
  <c r="N55" i="51" s="1"/>
  <c r="AF55" i="51"/>
  <c r="L48" i="51"/>
  <c r="N48" i="51" s="1"/>
  <c r="AF48" i="51"/>
  <c r="L56" i="51"/>
  <c r="N56" i="51" s="1"/>
  <c r="AF56" i="51"/>
  <c r="L58" i="51"/>
  <c r="N58" i="51" s="1"/>
  <c r="AF58" i="51"/>
  <c r="L52" i="51"/>
  <c r="N52" i="51" s="1"/>
  <c r="AF52" i="51"/>
  <c r="L44" i="51"/>
  <c r="N44" i="51" s="1"/>
  <c r="AF44" i="51"/>
  <c r="L46" i="51"/>
  <c r="N46" i="51" s="1"/>
  <c r="AF46" i="51"/>
  <c r="L53" i="51"/>
  <c r="N53" i="51" s="1"/>
  <c r="AF53" i="51"/>
  <c r="L54" i="51"/>
  <c r="N54" i="51" s="1"/>
  <c r="AF54" i="51"/>
  <c r="L50" i="51"/>
  <c r="N50" i="51" s="1"/>
  <c r="AF50" i="51"/>
  <c r="L49" i="51"/>
  <c r="N49" i="51" s="1"/>
  <c r="AF49" i="51"/>
  <c r="L43" i="51"/>
  <c r="N43" i="51" s="1"/>
  <c r="AF43" i="51"/>
  <c r="L47" i="51"/>
  <c r="N47" i="51" s="1"/>
  <c r="AF47" i="51"/>
  <c r="L57" i="51"/>
  <c r="N57" i="51" s="1"/>
  <c r="AF57" i="51"/>
  <c r="L51" i="51"/>
  <c r="N51" i="51" s="1"/>
  <c r="AF51" i="51"/>
  <c r="L45" i="51"/>
  <c r="N45" i="51" s="1"/>
  <c r="AF45" i="51"/>
  <c r="K50" i="51"/>
  <c r="K52" i="51"/>
  <c r="K58" i="51"/>
  <c r="K44" i="51"/>
  <c r="K57" i="51"/>
  <c r="K55" i="51"/>
  <c r="K48" i="51"/>
  <c r="K46" i="51"/>
  <c r="K49" i="51"/>
  <c r="K53" i="51"/>
  <c r="K43" i="51"/>
  <c r="K54" i="51"/>
  <c r="K56" i="51"/>
  <c r="K47" i="51"/>
  <c r="K51" i="51"/>
  <c r="K8" i="51"/>
  <c r="N8" i="51"/>
  <c r="H54" i="37"/>
  <c r="H45" i="37"/>
  <c r="H44" i="37"/>
  <c r="H46" i="37"/>
  <c r="G46" i="38"/>
  <c r="H52" i="37"/>
  <c r="H53" i="37"/>
  <c r="G53" i="38"/>
  <c r="H58" i="37"/>
  <c r="H50" i="37"/>
  <c r="H57" i="37"/>
  <c r="H51" i="37"/>
  <c r="H49" i="37"/>
  <c r="H43" i="37"/>
  <c r="G57" i="38"/>
  <c r="G51" i="38"/>
  <c r="G43" i="38"/>
  <c r="G58" i="38"/>
  <c r="G50" i="38"/>
  <c r="G48" i="38"/>
  <c r="G47" i="38"/>
  <c r="G49" i="38"/>
  <c r="G55" i="38"/>
  <c r="G56" i="38"/>
  <c r="H48" i="37"/>
  <c r="H56" i="37"/>
  <c r="H47" i="37"/>
  <c r="H55" i="37"/>
  <c r="T34" i="50"/>
  <c r="T30" i="50"/>
  <c r="G54" i="38" l="1"/>
  <c r="G45" i="38"/>
  <c r="G44" i="38"/>
  <c r="G52" i="38"/>
  <c r="T21" i="50"/>
  <c r="T7" i="50" l="1"/>
  <c r="T6" i="50" l="1"/>
  <c r="P6" i="50"/>
  <c r="P33" i="50" l="1"/>
  <c r="H28" i="50"/>
  <c r="P21" i="50"/>
  <c r="D7" i="50"/>
  <c r="D6" i="50"/>
  <c r="G50" i="35"/>
  <c r="G49" i="35"/>
  <c r="G48" i="35"/>
  <c r="G47" i="35"/>
  <c r="G46" i="35"/>
  <c r="G45" i="35"/>
  <c r="G43" i="35"/>
  <c r="G42" i="35"/>
  <c r="G41" i="35"/>
  <c r="G40" i="35"/>
  <c r="G39" i="35"/>
  <c r="G38" i="35"/>
  <c r="G37" i="35"/>
  <c r="G36" i="35"/>
  <c r="G35" i="35"/>
  <c r="G34" i="35"/>
  <c r="G33" i="35"/>
  <c r="G32" i="35"/>
  <c r="G31" i="35"/>
  <c r="G30" i="35"/>
  <c r="G29" i="35"/>
  <c r="G28" i="35"/>
  <c r="G27" i="35"/>
  <c r="G26" i="35"/>
  <c r="G25" i="35"/>
  <c r="G24" i="35"/>
  <c r="G23" i="35"/>
  <c r="G22" i="35"/>
  <c r="G21" i="35"/>
  <c r="G20" i="35"/>
  <c r="G19" i="35"/>
  <c r="G18" i="35"/>
  <c r="G17" i="35"/>
  <c r="G16" i="35"/>
  <c r="G15" i="35"/>
  <c r="G14" i="35"/>
  <c r="G13" i="35"/>
  <c r="G12" i="35"/>
  <c r="G11" i="35"/>
  <c r="G10" i="35"/>
  <c r="G9" i="35"/>
  <c r="G8" i="35"/>
  <c r="G7" i="35"/>
  <c r="G6" i="35"/>
  <c r="G8" i="38"/>
  <c r="H8" i="37"/>
  <c r="T13" i="50"/>
  <c r="D13" i="50"/>
  <c r="D12" i="50"/>
  <c r="T11" i="50"/>
  <c r="D11" i="50"/>
  <c r="D10" i="50"/>
  <c r="T9" i="50"/>
  <c r="D9" i="50"/>
  <c r="D8" i="50"/>
  <c r="AH3" i="51"/>
  <c r="C7" i="50"/>
  <c r="C8" i="50"/>
  <c r="C9" i="50"/>
  <c r="C10" i="50"/>
  <c r="C11" i="50"/>
  <c r="C12" i="50"/>
  <c r="C13" i="50"/>
  <c r="C14" i="50"/>
  <c r="C15" i="50"/>
  <c r="C16" i="50"/>
  <c r="C17" i="50"/>
  <c r="C18" i="50"/>
  <c r="C19" i="50"/>
  <c r="C20" i="50"/>
  <c r="C21" i="50"/>
  <c r="C22" i="50"/>
  <c r="C23" i="50"/>
  <c r="C24" i="50"/>
  <c r="C25" i="50"/>
  <c r="C26" i="50"/>
  <c r="C27" i="50"/>
  <c r="C28" i="50"/>
  <c r="C29" i="50"/>
  <c r="C30" i="50"/>
  <c r="C31" i="50"/>
  <c r="C32" i="50"/>
  <c r="C33" i="50"/>
  <c r="C34" i="50"/>
  <c r="C35" i="50"/>
  <c r="C36" i="50"/>
  <c r="C37" i="50"/>
  <c r="C38" i="50"/>
  <c r="C39" i="50"/>
  <c r="C40" i="50"/>
  <c r="C41" i="50"/>
  <c r="P38" i="50"/>
  <c r="L7" i="50"/>
  <c r="L8" i="50"/>
  <c r="L9" i="50"/>
  <c r="L10" i="50"/>
  <c r="L11" i="50"/>
  <c r="L12" i="50"/>
  <c r="L13" i="50"/>
  <c r="L23" i="50"/>
  <c r="L24" i="50"/>
  <c r="L31" i="50"/>
  <c r="L32" i="50"/>
  <c r="L33" i="50"/>
  <c r="L35" i="50"/>
  <c r="L37" i="50"/>
  <c r="L38" i="50"/>
  <c r="L39" i="50"/>
  <c r="L6" i="50"/>
  <c r="C6" i="50"/>
  <c r="A22" i="50"/>
  <c r="A6" i="50"/>
  <c r="A5" i="50"/>
  <c r="F3" i="50"/>
  <c r="B3" i="50"/>
  <c r="F2" i="50"/>
  <c r="B2" i="50"/>
  <c r="F1" i="50"/>
  <c r="B1" i="50"/>
  <c r="J3" i="38"/>
  <c r="K3" i="37"/>
  <c r="J3" i="35"/>
  <c r="F3" i="35"/>
  <c r="B3" i="35"/>
  <c r="J2" i="35"/>
  <c r="F2" i="35"/>
  <c r="B2" i="35"/>
  <c r="J1" i="35"/>
  <c r="F1" i="35"/>
  <c r="B1" i="35"/>
  <c r="J3" i="46"/>
  <c r="H7" i="50"/>
  <c r="P37" i="50"/>
  <c r="P35" i="50"/>
  <c r="H35" i="50"/>
  <c r="P39" i="50"/>
  <c r="P7" i="50"/>
  <c r="A28" i="50"/>
  <c r="A27" i="50"/>
  <c r="A30" i="50"/>
  <c r="A24" i="50"/>
  <c r="A41" i="50"/>
  <c r="A40" i="50"/>
  <c r="D35" i="50"/>
  <c r="A36" i="50"/>
  <c r="A23" i="50"/>
  <c r="A38" i="50"/>
  <c r="A10" i="50"/>
  <c r="A12" i="50"/>
  <c r="A34" i="50"/>
  <c r="A13" i="50"/>
  <c r="A29" i="50"/>
  <c r="A39" i="50"/>
  <c r="A25" i="50"/>
  <c r="A21" i="50"/>
  <c r="A26" i="50"/>
  <c r="A18" i="50"/>
  <c r="A19" i="50"/>
  <c r="A9" i="50"/>
  <c r="A11" i="50"/>
  <c r="A15" i="50"/>
  <c r="A16" i="50"/>
  <c r="A8" i="50"/>
  <c r="A17" i="50"/>
  <c r="A31" i="50"/>
  <c r="A37" i="50"/>
  <c r="A7" i="50"/>
  <c r="A14" i="50"/>
  <c r="A32" i="50"/>
  <c r="A33" i="50"/>
  <c r="A20" i="50"/>
  <c r="A35" i="50"/>
  <c r="H8" i="50" l="1"/>
  <c r="P11" i="50"/>
  <c r="L14" i="50"/>
  <c r="D25" i="50"/>
  <c r="L17" i="50"/>
  <c r="L15" i="50"/>
  <c r="L26" i="50"/>
  <c r="D16" i="50"/>
  <c r="P27" i="50"/>
  <c r="P22" i="50"/>
  <c r="L19" i="50"/>
  <c r="P25" i="50"/>
  <c r="P9" i="50"/>
  <c r="P13" i="50"/>
  <c r="L27" i="50"/>
  <c r="P8" i="50"/>
  <c r="T8" i="50"/>
  <c r="P12" i="50"/>
  <c r="T12" i="50"/>
  <c r="P23" i="50"/>
  <c r="T23" i="50"/>
  <c r="L36" i="50"/>
  <c r="L25" i="50"/>
  <c r="L16" i="50"/>
  <c r="T17" i="50"/>
  <c r="P16" i="50"/>
  <c r="T16" i="50"/>
  <c r="L20" i="50"/>
  <c r="T20" i="50"/>
  <c r="P10" i="50"/>
  <c r="T10" i="50"/>
  <c r="P19" i="50"/>
  <c r="T19" i="50"/>
  <c r="T18" i="50"/>
  <c r="H11" i="50"/>
  <c r="P30" i="50"/>
  <c r="T32" i="50"/>
  <c r="H9" i="50"/>
  <c r="D21" i="50"/>
  <c r="H13" i="50"/>
  <c r="L34" i="50"/>
  <c r="D15" i="50"/>
  <c r="H10" i="50"/>
  <c r="L28" i="50"/>
  <c r="D20" i="50"/>
  <c r="D19" i="50"/>
  <c r="P28" i="50"/>
  <c r="H6" i="50"/>
  <c r="D32" i="50"/>
  <c r="H32" i="50"/>
  <c r="L29" i="50"/>
  <c r="P32" i="50"/>
  <c r="H12" i="50"/>
  <c r="L18" i="50"/>
  <c r="L22" i="50"/>
  <c r="D34" i="50"/>
  <c r="H34" i="50"/>
  <c r="D31" i="50"/>
  <c r="H31" i="50"/>
  <c r="D23" i="50"/>
  <c r="P24" i="50"/>
  <c r="D24" i="50"/>
  <c r="L21" i="50"/>
  <c r="D26" i="50"/>
  <c r="H18" i="50"/>
  <c r="D28" i="50"/>
  <c r="D30" i="50"/>
  <c r="H21" i="50"/>
  <c r="L30" i="50"/>
  <c r="D22" i="50"/>
  <c r="H14" i="50"/>
  <c r="H16" i="50" l="1"/>
  <c r="T22" i="50"/>
  <c r="H25" i="50"/>
  <c r="H15" i="50"/>
  <c r="T29" i="50"/>
  <c r="H20" i="50"/>
  <c r="T27" i="50"/>
  <c r="P17" i="50"/>
  <c r="H19" i="50"/>
  <c r="P15" i="50"/>
  <c r="T15" i="50"/>
  <c r="P14" i="50"/>
  <c r="T14" i="50"/>
  <c r="P26" i="50"/>
  <c r="T28" i="50"/>
  <c r="P36" i="50"/>
  <c r="T38" i="50"/>
  <c r="P18" i="50"/>
  <c r="P20" i="50"/>
  <c r="P34" i="50"/>
  <c r="T36" i="50"/>
  <c r="P31" i="50"/>
  <c r="T33" i="50"/>
  <c r="P29" i="50"/>
  <c r="T31" i="50"/>
  <c r="D33" i="50"/>
  <c r="H33" i="50"/>
  <c r="H30" i="50"/>
  <c r="D18" i="50"/>
  <c r="H26" i="50"/>
  <c r="H23" i="50"/>
  <c r="H24" i="50"/>
  <c r="H36" i="50"/>
  <c r="D36" i="50"/>
  <c r="H17" i="50"/>
  <c r="D17" i="50"/>
  <c r="H22" i="50"/>
  <c r="D27" i="50"/>
  <c r="H27" i="50"/>
  <c r="H29" i="50"/>
  <c r="D29" i="50"/>
  <c r="D14" i="50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2">
    <metadataType name="XLRICHVALUE" minSupportedVersion="120000" copy="1" pasteAll="1" pasteValues="1" merge="1" splitFirst="1" rowColShift="1" clearFormats="1" clearComments="1" assign="1" coerce="1"/>
    <metadataType name="XLDAPR" minSupportedVersion="120000" copy="1" pasteAll="1" pasteValues="1" merge="1" splitFirst="1" rowColShift="1" clearFormats="1" clearComments="1" assign="1" coerce="1" cellMeta="1"/>
  </metadataTypes>
  <futureMetadata name="XLRICHVALUE" count="55">
    <bk>
      <extLst>
        <ext uri="{3e2802c4-a4d2-4d8b-9148-e3be6c30e623}">
          <xlrd:rvb i="0"/>
        </ext>
      </extLst>
    </bk>
    <bk>
      <extLst>
        <ext uri="{3e2802c4-a4d2-4d8b-9148-e3be6c30e623}">
          <xlrd:rvb i="1"/>
        </ext>
      </extLst>
    </bk>
    <bk>
      <extLst>
        <ext uri="{3e2802c4-a4d2-4d8b-9148-e3be6c30e623}">
          <xlrd:rvb i="2"/>
        </ext>
      </extLst>
    </bk>
    <bk>
      <extLst>
        <ext uri="{3e2802c4-a4d2-4d8b-9148-e3be6c30e623}">
          <xlrd:rvb i="3"/>
        </ext>
      </extLst>
    </bk>
    <bk>
      <extLst>
        <ext uri="{3e2802c4-a4d2-4d8b-9148-e3be6c30e623}">
          <xlrd:rvb i="4"/>
        </ext>
      </extLst>
    </bk>
    <bk>
      <extLst>
        <ext uri="{3e2802c4-a4d2-4d8b-9148-e3be6c30e623}">
          <xlrd:rvb i="5"/>
        </ext>
      </extLst>
    </bk>
    <bk>
      <extLst>
        <ext uri="{3e2802c4-a4d2-4d8b-9148-e3be6c30e623}">
          <xlrd:rvb i="6"/>
        </ext>
      </extLst>
    </bk>
    <bk>
      <extLst>
        <ext uri="{3e2802c4-a4d2-4d8b-9148-e3be6c30e623}">
          <xlrd:rvb i="7"/>
        </ext>
      </extLst>
    </bk>
    <bk>
      <extLst>
        <ext uri="{3e2802c4-a4d2-4d8b-9148-e3be6c30e623}">
          <xlrd:rvb i="8"/>
        </ext>
      </extLst>
    </bk>
    <bk>
      <extLst>
        <ext uri="{3e2802c4-a4d2-4d8b-9148-e3be6c30e623}">
          <xlrd:rvb i="9"/>
        </ext>
      </extLst>
    </bk>
    <bk>
      <extLst>
        <ext uri="{3e2802c4-a4d2-4d8b-9148-e3be6c30e623}">
          <xlrd:rvb i="10"/>
        </ext>
      </extLst>
    </bk>
    <bk>
      <extLst>
        <ext uri="{3e2802c4-a4d2-4d8b-9148-e3be6c30e623}">
          <xlrd:rvb i="11"/>
        </ext>
      </extLst>
    </bk>
    <bk>
      <extLst>
        <ext uri="{3e2802c4-a4d2-4d8b-9148-e3be6c30e623}">
          <xlrd:rvb i="12"/>
        </ext>
      </extLst>
    </bk>
    <bk>
      <extLst>
        <ext uri="{3e2802c4-a4d2-4d8b-9148-e3be6c30e623}">
          <xlrd:rvb i="13"/>
        </ext>
      </extLst>
    </bk>
    <bk>
      <extLst>
        <ext uri="{3e2802c4-a4d2-4d8b-9148-e3be6c30e623}">
          <xlrd:rvb i="14"/>
        </ext>
      </extLst>
    </bk>
    <bk>
      <extLst>
        <ext uri="{3e2802c4-a4d2-4d8b-9148-e3be6c30e623}">
          <xlrd:rvb i="15"/>
        </ext>
      </extLst>
    </bk>
    <bk>
      <extLst>
        <ext uri="{3e2802c4-a4d2-4d8b-9148-e3be6c30e623}">
          <xlrd:rvb i="16"/>
        </ext>
      </extLst>
    </bk>
    <bk>
      <extLst>
        <ext uri="{3e2802c4-a4d2-4d8b-9148-e3be6c30e623}">
          <xlrd:rvb i="17"/>
        </ext>
      </extLst>
    </bk>
    <bk>
      <extLst>
        <ext uri="{3e2802c4-a4d2-4d8b-9148-e3be6c30e623}">
          <xlrd:rvb i="18"/>
        </ext>
      </extLst>
    </bk>
    <bk>
      <extLst>
        <ext uri="{3e2802c4-a4d2-4d8b-9148-e3be6c30e623}">
          <xlrd:rvb i="19"/>
        </ext>
      </extLst>
    </bk>
    <bk>
      <extLst>
        <ext uri="{3e2802c4-a4d2-4d8b-9148-e3be6c30e623}">
          <xlrd:rvb i="20"/>
        </ext>
      </extLst>
    </bk>
    <bk>
      <extLst>
        <ext uri="{3e2802c4-a4d2-4d8b-9148-e3be6c30e623}">
          <xlrd:rvb i="21"/>
        </ext>
      </extLst>
    </bk>
    <bk>
      <extLst>
        <ext uri="{3e2802c4-a4d2-4d8b-9148-e3be6c30e623}">
          <xlrd:rvb i="22"/>
        </ext>
      </extLst>
    </bk>
    <bk>
      <extLst>
        <ext uri="{3e2802c4-a4d2-4d8b-9148-e3be6c30e623}">
          <xlrd:rvb i="23"/>
        </ext>
      </extLst>
    </bk>
    <bk>
      <extLst>
        <ext uri="{3e2802c4-a4d2-4d8b-9148-e3be6c30e623}">
          <xlrd:rvb i="24"/>
        </ext>
      </extLst>
    </bk>
    <bk>
      <extLst>
        <ext uri="{3e2802c4-a4d2-4d8b-9148-e3be6c30e623}">
          <xlrd:rvb i="25"/>
        </ext>
      </extLst>
    </bk>
    <bk>
      <extLst>
        <ext uri="{3e2802c4-a4d2-4d8b-9148-e3be6c30e623}">
          <xlrd:rvb i="26"/>
        </ext>
      </extLst>
    </bk>
    <bk>
      <extLst>
        <ext uri="{3e2802c4-a4d2-4d8b-9148-e3be6c30e623}">
          <xlrd:rvb i="27"/>
        </ext>
      </extLst>
    </bk>
    <bk>
      <extLst>
        <ext uri="{3e2802c4-a4d2-4d8b-9148-e3be6c30e623}">
          <xlrd:rvb i="28"/>
        </ext>
      </extLst>
    </bk>
    <bk>
      <extLst>
        <ext uri="{3e2802c4-a4d2-4d8b-9148-e3be6c30e623}">
          <xlrd:rvb i="29"/>
        </ext>
      </extLst>
    </bk>
    <bk>
      <extLst>
        <ext uri="{3e2802c4-a4d2-4d8b-9148-e3be6c30e623}">
          <xlrd:rvb i="30"/>
        </ext>
      </extLst>
    </bk>
    <bk>
      <extLst>
        <ext uri="{3e2802c4-a4d2-4d8b-9148-e3be6c30e623}">
          <xlrd:rvb i="31"/>
        </ext>
      </extLst>
    </bk>
    <bk>
      <extLst>
        <ext uri="{3e2802c4-a4d2-4d8b-9148-e3be6c30e623}">
          <xlrd:rvb i="32"/>
        </ext>
      </extLst>
    </bk>
    <bk>
      <extLst>
        <ext uri="{3e2802c4-a4d2-4d8b-9148-e3be6c30e623}">
          <xlrd:rvb i="33"/>
        </ext>
      </extLst>
    </bk>
    <bk>
      <extLst>
        <ext uri="{3e2802c4-a4d2-4d8b-9148-e3be6c30e623}">
          <xlrd:rvb i="34"/>
        </ext>
      </extLst>
    </bk>
    <bk>
      <extLst>
        <ext uri="{3e2802c4-a4d2-4d8b-9148-e3be6c30e623}">
          <xlrd:rvb i="35"/>
        </ext>
      </extLst>
    </bk>
    <bk>
      <extLst>
        <ext uri="{3e2802c4-a4d2-4d8b-9148-e3be6c30e623}">
          <xlrd:rvb i="36"/>
        </ext>
      </extLst>
    </bk>
    <bk>
      <extLst>
        <ext uri="{3e2802c4-a4d2-4d8b-9148-e3be6c30e623}">
          <xlrd:rvb i="37"/>
        </ext>
      </extLst>
    </bk>
    <bk>
      <extLst>
        <ext uri="{3e2802c4-a4d2-4d8b-9148-e3be6c30e623}">
          <xlrd:rvb i="38"/>
        </ext>
      </extLst>
    </bk>
    <bk>
      <extLst>
        <ext uri="{3e2802c4-a4d2-4d8b-9148-e3be6c30e623}">
          <xlrd:rvb i="39"/>
        </ext>
      </extLst>
    </bk>
    <bk>
      <extLst>
        <ext uri="{3e2802c4-a4d2-4d8b-9148-e3be6c30e623}">
          <xlrd:rvb i="40"/>
        </ext>
      </extLst>
    </bk>
    <bk>
      <extLst>
        <ext uri="{3e2802c4-a4d2-4d8b-9148-e3be6c30e623}">
          <xlrd:rvb i="41"/>
        </ext>
      </extLst>
    </bk>
    <bk>
      <extLst>
        <ext uri="{3e2802c4-a4d2-4d8b-9148-e3be6c30e623}">
          <xlrd:rvb i="42"/>
        </ext>
      </extLst>
    </bk>
    <bk>
      <extLst>
        <ext uri="{3e2802c4-a4d2-4d8b-9148-e3be6c30e623}">
          <xlrd:rvb i="43"/>
        </ext>
      </extLst>
    </bk>
    <bk>
      <extLst>
        <ext uri="{3e2802c4-a4d2-4d8b-9148-e3be6c30e623}">
          <xlrd:rvb i="44"/>
        </ext>
      </extLst>
    </bk>
    <bk>
      <extLst>
        <ext uri="{3e2802c4-a4d2-4d8b-9148-e3be6c30e623}">
          <xlrd:rvb i="45"/>
        </ext>
      </extLst>
    </bk>
    <bk>
      <extLst>
        <ext uri="{3e2802c4-a4d2-4d8b-9148-e3be6c30e623}">
          <xlrd:rvb i="46"/>
        </ext>
      </extLst>
    </bk>
    <bk>
      <extLst>
        <ext uri="{3e2802c4-a4d2-4d8b-9148-e3be6c30e623}">
          <xlrd:rvb i="47"/>
        </ext>
      </extLst>
    </bk>
    <bk>
      <extLst>
        <ext uri="{3e2802c4-a4d2-4d8b-9148-e3be6c30e623}">
          <xlrd:rvb i="48"/>
        </ext>
      </extLst>
    </bk>
    <bk>
      <extLst>
        <ext uri="{3e2802c4-a4d2-4d8b-9148-e3be6c30e623}">
          <xlrd:rvb i="49"/>
        </ext>
      </extLst>
    </bk>
    <bk>
      <extLst>
        <ext uri="{3e2802c4-a4d2-4d8b-9148-e3be6c30e623}">
          <xlrd:rvb i="50"/>
        </ext>
      </extLst>
    </bk>
    <bk>
      <extLst>
        <ext uri="{3e2802c4-a4d2-4d8b-9148-e3be6c30e623}">
          <xlrd:rvb i="51"/>
        </ext>
      </extLst>
    </bk>
    <bk>
      <extLst>
        <ext uri="{3e2802c4-a4d2-4d8b-9148-e3be6c30e623}">
          <xlrd:rvb i="52"/>
        </ext>
      </extLst>
    </bk>
    <bk>
      <extLst>
        <ext uri="{3e2802c4-a4d2-4d8b-9148-e3be6c30e623}">
          <xlrd:rvb i="53"/>
        </ext>
      </extLst>
    </bk>
    <bk>
      <extLst>
        <ext uri="{3e2802c4-a4d2-4d8b-9148-e3be6c30e623}">
          <xlrd:rvb i="54"/>
        </ext>
      </extLst>
    </bk>
  </futureMetadata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2" v="0"/>
    </bk>
  </cellMetadata>
  <valueMetadata count="55">
    <bk>
      <rc t="1" v="0"/>
    </bk>
    <bk>
      <rc t="1" v="1"/>
    </bk>
    <bk>
      <rc t="1" v="2"/>
    </bk>
    <bk>
      <rc t="1" v="3"/>
    </bk>
    <bk>
      <rc t="1" v="4"/>
    </bk>
    <bk>
      <rc t="1" v="5"/>
    </bk>
    <bk>
      <rc t="1" v="6"/>
    </bk>
    <bk>
      <rc t="1" v="7"/>
    </bk>
    <bk>
      <rc t="1" v="8"/>
    </bk>
    <bk>
      <rc t="1" v="9"/>
    </bk>
    <bk>
      <rc t="1" v="10"/>
    </bk>
    <bk>
      <rc t="1" v="11"/>
    </bk>
    <bk>
      <rc t="1" v="12"/>
    </bk>
    <bk>
      <rc t="1" v="13"/>
    </bk>
    <bk>
      <rc t="1" v="14"/>
    </bk>
    <bk>
      <rc t="1" v="15"/>
    </bk>
    <bk>
      <rc t="1" v="16"/>
    </bk>
    <bk>
      <rc t="1" v="17"/>
    </bk>
    <bk>
      <rc t="1" v="18"/>
    </bk>
    <bk>
      <rc t="1" v="19"/>
    </bk>
    <bk>
      <rc t="1" v="20"/>
    </bk>
    <bk>
      <rc t="1" v="21"/>
    </bk>
    <bk>
      <rc t="1" v="22"/>
    </bk>
    <bk>
      <rc t="1" v="23"/>
    </bk>
    <bk>
      <rc t="1" v="24"/>
    </bk>
    <bk>
      <rc t="1" v="25"/>
    </bk>
    <bk>
      <rc t="1" v="26"/>
    </bk>
    <bk>
      <rc t="1" v="27"/>
    </bk>
    <bk>
      <rc t="1" v="28"/>
    </bk>
    <bk>
      <rc t="1" v="29"/>
    </bk>
    <bk>
      <rc t="1" v="30"/>
    </bk>
    <bk>
      <rc t="1" v="31"/>
    </bk>
    <bk>
      <rc t="1" v="32"/>
    </bk>
    <bk>
      <rc t="1" v="33"/>
    </bk>
    <bk>
      <rc t="1" v="34"/>
    </bk>
    <bk>
      <rc t="1" v="35"/>
    </bk>
    <bk>
      <rc t="1" v="36"/>
    </bk>
    <bk>
      <rc t="1" v="37"/>
    </bk>
    <bk>
      <rc t="1" v="38"/>
    </bk>
    <bk>
      <rc t="1" v="39"/>
    </bk>
    <bk>
      <rc t="1" v="40"/>
    </bk>
    <bk>
      <rc t="1" v="41"/>
    </bk>
    <bk>
      <rc t="1" v="42"/>
    </bk>
    <bk>
      <rc t="1" v="43"/>
    </bk>
    <bk>
      <rc t="1" v="44"/>
    </bk>
    <bk>
      <rc t="1" v="45"/>
    </bk>
    <bk>
      <rc t="1" v="46"/>
    </bk>
    <bk>
      <rc t="1" v="47"/>
    </bk>
    <bk>
      <rc t="1" v="48"/>
    </bk>
    <bk>
      <rc t="1" v="49"/>
    </bk>
    <bk>
      <rc t="1" v="50"/>
    </bk>
    <bk>
      <rc t="1" v="51"/>
    </bk>
    <bk>
      <rc t="1" v="52"/>
    </bk>
    <bk>
      <rc t="1" v="53"/>
    </bk>
    <bk>
      <rc t="1" v="54"/>
    </bk>
  </valueMetadata>
</metadata>
</file>

<file path=xl/sharedStrings.xml><?xml version="1.0" encoding="utf-8"?>
<sst xmlns="http://schemas.openxmlformats.org/spreadsheetml/2006/main" count="962" uniqueCount="445">
  <si>
    <t>BRAND LABELS</t>
  </si>
  <si>
    <t>FIT STATUS</t>
  </si>
  <si>
    <t>PROTO</t>
  </si>
  <si>
    <t>RESUBMIT PP1 SAMPLE</t>
  </si>
  <si>
    <t>SUBMIT PROTO FOLLOWING COMMENTS &amp; MEASUREMENTS</t>
  </si>
  <si>
    <t>RESUBMIT PP2 SAMPLE FOR APPROVAL</t>
  </si>
  <si>
    <t>RESUBMIT PP3 SAMPLE FOR APPROVAL</t>
  </si>
  <si>
    <t>RESUBMIT PP4 SAMPLE FOR APPROVAL</t>
  </si>
  <si>
    <t>SUBMIT 3D IMAGERY FOR APPROVAL</t>
  </si>
  <si>
    <t>RESUBMIT GOLD SEAL FOR APPROVAL</t>
  </si>
  <si>
    <t>APPROVED FOR BULK</t>
  </si>
  <si>
    <t>APPROVED TO PRODUCTION</t>
  </si>
  <si>
    <t>APPROVED FOR BULK - SUBMIT GOLD SEAL BEFORE CUTTING</t>
  </si>
  <si>
    <t>APPROVED TO PRODUCTION - PENDING MOCK UP</t>
  </si>
  <si>
    <t xml:space="preserve">APPROVED FOR BULK - PLEASE CHECK GRADING </t>
  </si>
  <si>
    <t>APPROVED FOR BULK - PLEASE CHECK GRADING AND ADVISE PENDING MEASUREMENTS        </t>
  </si>
  <si>
    <t>APPROVED TO PRODUCTION - PENDING PATTERN SCREENSHOTS</t>
  </si>
  <si>
    <t>APPROVED TO SHIP</t>
  </si>
  <si>
    <t>APPROVED TO PRODUCTION - PENDING GRADED SPEC</t>
  </si>
  <si>
    <t>PS REJECTED - RESUBMIT SAMPLE</t>
  </si>
  <si>
    <t>PS REJECTED - SEND PHOTOS</t>
  </si>
  <si>
    <t>PS REJECTED - SEND AQL REPORT</t>
  </si>
  <si>
    <t xml:space="preserve">PP1 </t>
  </si>
  <si>
    <t>SIZE &amp; COO LABELS</t>
  </si>
  <si>
    <t>PRESHIPMENT STAGE</t>
  </si>
  <si>
    <t>PROCEED TO PP2</t>
  </si>
  <si>
    <t>APPROVED TO SHIP PENDING AQL REPORT</t>
  </si>
  <si>
    <t>REJECTED DUE TO OUT OF TOLERANCE MEASUREMENTS - RESUBMIT</t>
  </si>
  <si>
    <t>COMMERCIALLY APPROVED PENDING 100% CHECKS</t>
  </si>
  <si>
    <t>TBC</t>
  </si>
  <si>
    <t>TBC PENDING CHECKS</t>
  </si>
  <si>
    <t>COMMERCIALLY APPROVED PENDING AQL REPORT</t>
  </si>
  <si>
    <t>REJECTED - PLEASE SUBMIT NEW PRESHIPMENT SAMPLES</t>
  </si>
  <si>
    <t>REJECTED - PLEASE SUBMIT A FULL SIZE SET</t>
  </si>
  <si>
    <t>APPROVED TO SHIP PENDING BARCODE IMAGERY</t>
  </si>
  <si>
    <t>APPROVED TO SHIP PENDING CARE LABEL IMAGERY</t>
  </si>
  <si>
    <t>APPROVED TO SHIP PENDING CARE LABEL IMAGERY AND BARCODE IMAGERY</t>
  </si>
  <si>
    <t>PP2</t>
  </si>
  <si>
    <t>PROCEED TO PP3</t>
  </si>
  <si>
    <t>PETITE GOLD SEAL</t>
  </si>
  <si>
    <t>PP3</t>
  </si>
  <si>
    <t>SWINGERS</t>
  </si>
  <si>
    <t>CARE LABEL AND SWING TICKET</t>
  </si>
  <si>
    <t>PP4</t>
  </si>
  <si>
    <t>CORRECT</t>
  </si>
  <si>
    <t>INCORRECT</t>
  </si>
  <si>
    <t>N/A</t>
  </si>
  <si>
    <t>MEASUREMENTS</t>
  </si>
  <si>
    <t>Season/group:</t>
  </si>
  <si>
    <t>Supplier:</t>
  </si>
  <si>
    <t>Designer:</t>
  </si>
  <si>
    <t xml:space="preserve">Style name: </t>
  </si>
  <si>
    <t>Country:</t>
  </si>
  <si>
    <t xml:space="preserve">Tech: </t>
  </si>
  <si>
    <t>Description:</t>
  </si>
  <si>
    <t>Factory:</t>
  </si>
  <si>
    <t xml:space="preserve">Date: </t>
  </si>
  <si>
    <t>DESIGN FRONT SHEET</t>
  </si>
  <si>
    <t>Main Fabric:</t>
  </si>
  <si>
    <t xml:space="preserve">Range: </t>
  </si>
  <si>
    <t>DESIGN DETAILS</t>
  </si>
  <si>
    <t>TRIMS</t>
  </si>
  <si>
    <t>OTHER</t>
  </si>
  <si>
    <t>DESIGN SPECIFICATIONS</t>
  </si>
  <si>
    <t>FIXED GRADING POINTS ONLY</t>
  </si>
  <si>
    <t>TARGET</t>
  </si>
  <si>
    <t>ORIGINAL</t>
  </si>
  <si>
    <t>DIFF</t>
  </si>
  <si>
    <t>NEW REQ</t>
  </si>
  <si>
    <t>COMMENTS</t>
  </si>
  <si>
    <t>Front length - SNP to bottom hem edge - straight</t>
  </si>
  <si>
    <t>Back length - SNP to bottom hem edge - straight</t>
  </si>
  <si>
    <t>Chest - measured 2.5cm down from underarm</t>
  </si>
  <si>
    <t>Waist position - below SNP</t>
  </si>
  <si>
    <t>Waist width</t>
  </si>
  <si>
    <t xml:space="preserve">1/2 High hip - 10cm below waist </t>
  </si>
  <si>
    <t>1/2 Low hip - 20 cm belowwaist</t>
  </si>
  <si>
    <t>Hem width</t>
  </si>
  <si>
    <t>Hem depth</t>
  </si>
  <si>
    <t>X -Shoulder (seam to seam)</t>
  </si>
  <si>
    <t xml:space="preserve">Single shoulder width (seam to seam) </t>
  </si>
  <si>
    <t xml:space="preserve">Shoulder slope (angle of shoulder between SNP &amp; armhole) </t>
  </si>
  <si>
    <t>X Front - 13cm below SNP edge to edge</t>
  </si>
  <si>
    <t>X Back - 13cm below SNP edge to edge</t>
  </si>
  <si>
    <t>Back neck width - SNP to SNP straight (exculding trim)</t>
  </si>
  <si>
    <t xml:space="preserve">Front neck drop </t>
  </si>
  <si>
    <t xml:space="preserve">Back neck drop </t>
  </si>
  <si>
    <t xml:space="preserve">Neck trim Depth </t>
  </si>
  <si>
    <t>Armhole straight edge to edge</t>
  </si>
  <si>
    <t>Sleeve length - shoulder seam to cuff (SET IN)</t>
  </si>
  <si>
    <t>Underarm length</t>
  </si>
  <si>
    <t>1/2 Bicep width -  2.5cm down from underarm</t>
  </si>
  <si>
    <t>1/2 elbow width - 21cm down from underarm</t>
  </si>
  <si>
    <t xml:space="preserve">1/2 cuff width </t>
  </si>
  <si>
    <t xml:space="preserve">Cuff depth </t>
  </si>
  <si>
    <t>Collar depth at CB</t>
  </si>
  <si>
    <t xml:space="preserve">Collar point length </t>
  </si>
  <si>
    <t>Placket width</t>
  </si>
  <si>
    <t xml:space="preserve">Placket length </t>
  </si>
  <si>
    <t>Zip length</t>
  </si>
  <si>
    <t xml:space="preserve">Split/vent length </t>
  </si>
  <si>
    <t>Hanger loop depth</t>
  </si>
  <si>
    <t>Minimum neck stretch</t>
  </si>
  <si>
    <t>Pocket depth</t>
  </si>
  <si>
    <t>Pocket width</t>
  </si>
  <si>
    <t>Pocket trim depth</t>
  </si>
  <si>
    <t>Pocket position from SNP</t>
  </si>
  <si>
    <t>Pocket position from placket seam</t>
  </si>
  <si>
    <t>ADDITIONAL MEASURMENTS</t>
  </si>
  <si>
    <t xml:space="preserve">BOM COLOUR OPTIONS </t>
  </si>
  <si>
    <t>Materials &amp; Compositions</t>
  </si>
  <si>
    <t xml:space="preserve">Approvals </t>
  </si>
  <si>
    <t>LABELLING</t>
  </si>
  <si>
    <t>BRAND LABEL</t>
  </si>
  <si>
    <t>SIZE &amp; COO LABEL</t>
  </si>
  <si>
    <t>SWING TICKET</t>
  </si>
  <si>
    <t>CARE LABEL APPROVAL</t>
  </si>
  <si>
    <t>Next Stage:</t>
  </si>
  <si>
    <t>Attendees:</t>
  </si>
  <si>
    <t>WEARER TRAIL SPECIFICATIONS</t>
  </si>
  <si>
    <t>REF</t>
  </si>
  <si>
    <t>BEFORE WEAR</t>
  </si>
  <si>
    <t>AFTER WEAR (1)</t>
  </si>
  <si>
    <t>AFTER WASH (1)</t>
  </si>
  <si>
    <t>AFTER WEAR (2)</t>
  </si>
  <si>
    <t>AFTER WASH (2)</t>
  </si>
  <si>
    <t>AFTER WEAR (3)</t>
  </si>
  <si>
    <t>AFTER WASH (3)</t>
  </si>
  <si>
    <t>WEARER COMMENTS</t>
  </si>
  <si>
    <t>WEARER TRAILS NEED TO BE WORN BETWEEN 40 - 50 HOURS</t>
  </si>
  <si>
    <t xml:space="preserve">Date Sent: </t>
  </si>
  <si>
    <t>PROTO FIT COMMENTS</t>
  </si>
  <si>
    <t>Date Fitted:</t>
  </si>
  <si>
    <t>Model:</t>
  </si>
  <si>
    <t>FIT COMMENTS:</t>
  </si>
  <si>
    <t>PP1 SPECIFICATIONS</t>
  </si>
  <si>
    <t>PP1 FIT COMMENTS</t>
  </si>
  <si>
    <t>PP2 FIT SPECIFICATIONS</t>
  </si>
  <si>
    <t>GOLD SEAL FIT COMMENTS</t>
  </si>
  <si>
    <t>NEXT STAGE:</t>
  </si>
  <si>
    <t>FITTING DETAILS:</t>
  </si>
  <si>
    <t>GOLD SEAL</t>
  </si>
  <si>
    <t>PP2 FIT COMMENTS</t>
  </si>
  <si>
    <t>PP3 FIT COMMENTS</t>
  </si>
  <si>
    <t>GOLD SEAL SPECIFICATIONS</t>
  </si>
  <si>
    <t>Tol +/-</t>
  </si>
  <si>
    <t xml:space="preserve">UK4   </t>
  </si>
  <si>
    <t xml:space="preserve">UK6   </t>
  </si>
  <si>
    <t xml:space="preserve">UK8   </t>
  </si>
  <si>
    <t xml:space="preserve">UK10 </t>
  </si>
  <si>
    <t xml:space="preserve">UK12 </t>
  </si>
  <si>
    <t xml:space="preserve">UK14   </t>
  </si>
  <si>
    <t xml:space="preserve">UK16  </t>
  </si>
  <si>
    <t>GRADED SPEC ALPHA (XS - XL)</t>
  </si>
  <si>
    <t xml:space="preserve"> Tol +/-</t>
  </si>
  <si>
    <t>XS</t>
  </si>
  <si>
    <t>S</t>
  </si>
  <si>
    <t>M</t>
  </si>
  <si>
    <t>L</t>
  </si>
  <si>
    <t>XL</t>
  </si>
  <si>
    <t>MINIMUM</t>
  </si>
  <si>
    <t>PRESHIPMENT SPECIFICATIONS</t>
  </si>
  <si>
    <t>PRE SHIP</t>
  </si>
  <si>
    <t>CARE LABEL:</t>
  </si>
  <si>
    <t>SWING TICKET:</t>
  </si>
  <si>
    <t>SPARE TRIMS:</t>
  </si>
  <si>
    <t>CARE LABEL IMAGERY</t>
  </si>
  <si>
    <t>MAKE AND CONSTRUCTION</t>
  </si>
  <si>
    <t>There are loose threads along seams. Please ensure there are no loose threads on bulk.</t>
  </si>
  <si>
    <t>There is roping along seams. Please ensure the seams are not twisted when sewing bulk.</t>
  </si>
  <si>
    <t>There is puckering along seams. Please ensure there is no puckering along seams on bulk.</t>
  </si>
  <si>
    <t>The overlocking is loose along seams. Please ensure the overlocking is secure on bulk.</t>
  </si>
  <si>
    <t>There is snagging throughout. Please ensure there is no snagging on bulk.</t>
  </si>
  <si>
    <t>There are seam impressions along seams. Please ensure seams are not over-pressed when pressing bulk.</t>
  </si>
  <si>
    <t>+/-</t>
  </si>
  <si>
    <t>TOPS &amp; DRESSES - PETITE GOLD SEAL</t>
  </si>
  <si>
    <t>PETITE GOLD SEAL FIT COMMENTS</t>
  </si>
  <si>
    <t>TOPS &amp; DRESSES PETITE GRADED SPEC - NUMERICAL</t>
  </si>
  <si>
    <t>PETITE GRADED SPEC NUMERICAL SIZING (4-16)</t>
  </si>
  <si>
    <t>TOPS &amp; DRESSES PETITE GRADED SPEC - ALPHA</t>
  </si>
  <si>
    <r>
      <rPr>
        <b/>
        <sz val="11"/>
        <rFont val="Calibri"/>
        <family val="2"/>
        <scheme val="minor"/>
      </rPr>
      <t xml:space="preserve">PETITE GRADED SPEC ALPHA (XS - XL) </t>
    </r>
    <r>
      <rPr>
        <b/>
        <sz val="11"/>
        <color rgb="FF00B050"/>
        <rFont val="Calibri"/>
        <family val="2"/>
        <scheme val="minor"/>
      </rPr>
      <t>UPDATED SS23</t>
    </r>
  </si>
  <si>
    <t>TOPS &amp; DRESSES - PETITE PRE SHIPMENT</t>
  </si>
  <si>
    <t>PETITE PRESHIPMENT COMMENTS</t>
  </si>
  <si>
    <t>PETITE PRESHIPMENT SPECIFICATIONS</t>
  </si>
  <si>
    <t xml:space="preserve">Checked by: </t>
  </si>
  <si>
    <t xml:space="preserve">Date checked: </t>
  </si>
  <si>
    <t xml:space="preserve">Allocation status: </t>
  </si>
  <si>
    <t>AQL REPORT ALPHA</t>
  </si>
  <si>
    <t>H2</t>
  </si>
  <si>
    <t>H3</t>
  </si>
  <si>
    <t>SHIRTS</t>
  </si>
  <si>
    <t>SHIRTS - ALPHA</t>
  </si>
  <si>
    <t xml:space="preserve">MAIN FABRIC </t>
  </si>
  <si>
    <t xml:space="preserve">Base Block </t>
  </si>
  <si>
    <t>XXL</t>
  </si>
  <si>
    <t>3XL</t>
  </si>
  <si>
    <t>GRADE</t>
  </si>
  <si>
    <t xml:space="preserve">GRADED SPEC ALPHA (XS - 3XL) </t>
  </si>
  <si>
    <t xml:space="preserve">SPEC </t>
  </si>
  <si>
    <t>Locations</t>
  </si>
  <si>
    <t>Supplier</t>
  </si>
  <si>
    <t>Article</t>
  </si>
  <si>
    <t>Size/Quantity</t>
  </si>
  <si>
    <t xml:space="preserve">Colour </t>
  </si>
  <si>
    <t>RE MAIN SML BLK WOV 201-Reiss Small Woven Logo Label</t>
  </si>
  <si>
    <t>RE CHE WOV 901-Reiss CHE Woven End Fold Label</t>
  </si>
  <si>
    <t>RE MAIN MED BLK WOV 202-Reiss Medium Woven Logo Label</t>
  </si>
  <si>
    <t xml:space="preserve">RE MCL FAN WOV 01 NEW- White McLaren 'Formula 1 Team' Woven Label with New Logo </t>
  </si>
  <si>
    <t xml:space="preserve">RE MCL FAN WOV 05 NEW- Navy McLaren' Formula 1 Team' Woven Label with New Logo </t>
  </si>
  <si>
    <t xml:space="preserve">RE MCL RAC WOV 11 NEW- White McLaren 'Racing' Woven Label with New Logo </t>
  </si>
  <si>
    <t xml:space="preserve">TBC </t>
  </si>
  <si>
    <r>
      <t xml:space="preserve">RE BLACK </t>
    </r>
    <r>
      <rPr>
        <b/>
        <sz val="11"/>
        <color theme="1"/>
        <rFont val="Calibri"/>
        <family val="2"/>
        <scheme val="minor"/>
      </rPr>
      <t>TURKEY</t>
    </r>
    <r>
      <rPr>
        <sz val="11"/>
        <color theme="1"/>
        <rFont val="Calibri"/>
        <family val="2"/>
        <scheme val="minor"/>
      </rPr>
      <t xml:space="preserve"> SZ (ALPHA SIZES XS-3XL) BLACK COMBINED LABEL</t>
    </r>
  </si>
  <si>
    <r>
      <t>RE CHE COO SZ</t>
    </r>
    <r>
      <rPr>
        <b/>
        <sz val="11"/>
        <color theme="1"/>
        <rFont val="Calibri"/>
        <family val="2"/>
        <scheme val="minor"/>
      </rPr>
      <t xml:space="preserve"> CHINA</t>
    </r>
    <r>
      <rPr>
        <sz val="11"/>
        <color theme="1"/>
        <rFont val="Calibri"/>
        <family val="2"/>
        <scheme val="minor"/>
      </rPr>
      <t xml:space="preserve"> (ALPHA SIZES XS-3XL) Navy CHE Combined COO</t>
    </r>
  </si>
  <si>
    <r>
      <t>RE CHE COO SZ</t>
    </r>
    <r>
      <rPr>
        <b/>
        <sz val="11"/>
        <color theme="1"/>
        <rFont val="Calibri"/>
        <family val="2"/>
        <scheme val="minor"/>
      </rPr>
      <t xml:space="preserve"> INDIA</t>
    </r>
    <r>
      <rPr>
        <sz val="11"/>
        <color theme="1"/>
        <rFont val="Calibri"/>
        <family val="2"/>
        <scheme val="minor"/>
      </rPr>
      <t xml:space="preserve"> (ALPHA SIZES XS-3XL) Navy CHE Combined COO</t>
    </r>
  </si>
  <si>
    <r>
      <t>RE BLACK</t>
    </r>
    <r>
      <rPr>
        <b/>
        <sz val="11"/>
        <color theme="1"/>
        <rFont val="Calibri"/>
        <family val="2"/>
        <scheme val="minor"/>
      </rPr>
      <t xml:space="preserve"> INDIA </t>
    </r>
    <r>
      <rPr>
        <sz val="11"/>
        <color theme="1"/>
        <rFont val="Calibri"/>
        <family val="2"/>
        <scheme val="minor"/>
      </rPr>
      <t>SZ (ALPHA SIZES XS-3XL) BLACK COMBINED LABEL</t>
    </r>
  </si>
  <si>
    <r>
      <t xml:space="preserve">RE BLACK  </t>
    </r>
    <r>
      <rPr>
        <b/>
        <sz val="11"/>
        <color theme="1"/>
        <rFont val="Calibri"/>
        <family val="2"/>
        <scheme val="minor"/>
      </rPr>
      <t>VIETNAM</t>
    </r>
    <r>
      <rPr>
        <sz val="11"/>
        <color theme="1"/>
        <rFont val="Calibri"/>
        <family val="2"/>
        <scheme val="minor"/>
      </rPr>
      <t xml:space="preserve"> SZ (ALPHA SIZES XS-3XL) BLACK COMBINED LABEL</t>
    </r>
  </si>
  <si>
    <r>
      <t xml:space="preserve">RE BLACK  </t>
    </r>
    <r>
      <rPr>
        <b/>
        <sz val="11"/>
        <color theme="1"/>
        <rFont val="Calibri"/>
        <family val="2"/>
        <scheme val="minor"/>
      </rPr>
      <t>PORTUGAL</t>
    </r>
    <r>
      <rPr>
        <sz val="11"/>
        <color theme="1"/>
        <rFont val="Calibri"/>
        <family val="2"/>
        <scheme val="minor"/>
      </rPr>
      <t xml:space="preserve"> SZ (ALPHA SIZES XS-3XL) BLACK COMBINED LABEL</t>
    </r>
  </si>
  <si>
    <r>
      <t xml:space="preserve">RE BLACK  </t>
    </r>
    <r>
      <rPr>
        <b/>
        <sz val="11"/>
        <color theme="1"/>
        <rFont val="Calibri"/>
        <family val="2"/>
        <scheme val="minor"/>
      </rPr>
      <t>CHINA</t>
    </r>
    <r>
      <rPr>
        <sz val="11"/>
        <color theme="1"/>
        <rFont val="Calibri"/>
        <family val="2"/>
        <scheme val="minor"/>
      </rPr>
      <t xml:space="preserve"> SZ  (ALPHA SIZES XS-3XL) BLACK COMBINED LABEL</t>
    </r>
  </si>
  <si>
    <r>
      <t xml:space="preserve">RE CHE COO SZ </t>
    </r>
    <r>
      <rPr>
        <b/>
        <sz val="11"/>
        <color theme="1"/>
        <rFont val="Calibri"/>
        <family val="2"/>
        <scheme val="minor"/>
      </rPr>
      <t>VIETNAM</t>
    </r>
    <r>
      <rPr>
        <sz val="11"/>
        <color theme="1"/>
        <rFont val="Calibri"/>
        <family val="2"/>
        <scheme val="minor"/>
      </rPr>
      <t xml:space="preserve"> (ALPHA SIZES XS-3XL) Navy CHE Combined COO</t>
    </r>
  </si>
  <si>
    <r>
      <t xml:space="preserve">RE CHE COO SZ </t>
    </r>
    <r>
      <rPr>
        <b/>
        <sz val="11"/>
        <color theme="1"/>
        <rFont val="Calibri"/>
        <family val="2"/>
        <scheme val="minor"/>
      </rPr>
      <t>TURKEY</t>
    </r>
    <r>
      <rPr>
        <sz val="11"/>
        <color theme="1"/>
        <rFont val="Calibri"/>
        <family val="2"/>
        <scheme val="minor"/>
      </rPr>
      <t xml:space="preserve"> (ALPHA SIZES XS-3XL) Navy CHE Combined COO</t>
    </r>
  </si>
  <si>
    <r>
      <t xml:space="preserve">RE MCL WHITE </t>
    </r>
    <r>
      <rPr>
        <b/>
        <sz val="11"/>
        <color theme="1"/>
        <rFont val="Calibri"/>
        <family val="2"/>
        <scheme val="minor"/>
      </rPr>
      <t xml:space="preserve">TURKEY </t>
    </r>
    <r>
      <rPr>
        <sz val="11"/>
        <color theme="1"/>
        <rFont val="Calibri"/>
        <family val="2"/>
        <scheme val="minor"/>
      </rPr>
      <t xml:space="preserve"> (ALPHA SIZES XS-5XL) White MCLAREN Combined COO</t>
    </r>
  </si>
  <si>
    <r>
      <t xml:space="preserve">RE MCL WHITE </t>
    </r>
    <r>
      <rPr>
        <b/>
        <sz val="11"/>
        <color theme="1"/>
        <rFont val="Calibri"/>
        <family val="2"/>
        <scheme val="minor"/>
      </rPr>
      <t xml:space="preserve">VIETNAM </t>
    </r>
    <r>
      <rPr>
        <sz val="11"/>
        <color theme="1"/>
        <rFont val="Calibri"/>
        <family val="2"/>
        <scheme val="minor"/>
      </rPr>
      <t xml:space="preserve"> (ALPHA SIZES XS-5XL) White MCLAREN Combined COO</t>
    </r>
  </si>
  <si>
    <r>
      <t xml:space="preserve">RE MCL NAVY </t>
    </r>
    <r>
      <rPr>
        <b/>
        <sz val="11"/>
        <color theme="1"/>
        <rFont val="Calibri"/>
        <family val="2"/>
        <scheme val="minor"/>
      </rPr>
      <t xml:space="preserve">CHINA </t>
    </r>
    <r>
      <rPr>
        <sz val="11"/>
        <color theme="1"/>
        <rFont val="Calibri"/>
        <family val="2"/>
        <scheme val="minor"/>
      </rPr>
      <t>(ALPHA SIZES XS-3XL) Navy MCLAREN Combined COO</t>
    </r>
  </si>
  <si>
    <r>
      <t xml:space="preserve">RE MCL NAVY </t>
    </r>
    <r>
      <rPr>
        <b/>
        <sz val="11"/>
        <color theme="1"/>
        <rFont val="Calibri"/>
        <family val="2"/>
        <scheme val="minor"/>
      </rPr>
      <t xml:space="preserve">TURKEY </t>
    </r>
    <r>
      <rPr>
        <sz val="11"/>
        <color theme="1"/>
        <rFont val="Calibri"/>
        <family val="2"/>
        <scheme val="minor"/>
      </rPr>
      <t>(ALPHA SIZES XS-3XL) Navy MCLAREN Combined COO</t>
    </r>
  </si>
  <si>
    <r>
      <t xml:space="preserve">RE MCL NAVY </t>
    </r>
    <r>
      <rPr>
        <b/>
        <sz val="11"/>
        <color theme="1"/>
        <rFont val="Calibri"/>
        <family val="2"/>
        <scheme val="minor"/>
      </rPr>
      <t xml:space="preserve">VIETNAM </t>
    </r>
    <r>
      <rPr>
        <sz val="11"/>
        <color theme="1"/>
        <rFont val="Calibri"/>
        <family val="2"/>
        <scheme val="minor"/>
      </rPr>
      <t>(ALPHA SIZES XS-3XL) Navy MCLAREN Combined COO</t>
    </r>
  </si>
  <si>
    <t xml:space="preserve">RE MCL HYPE WOV 15 NEW-Orange McLaren 'Formula 1 Team' Woven Label with New Logo </t>
  </si>
  <si>
    <r>
      <t xml:space="preserve">RE MCL ORANGE </t>
    </r>
    <r>
      <rPr>
        <b/>
        <sz val="11"/>
        <color theme="1"/>
        <rFont val="Calibri"/>
        <family val="2"/>
        <scheme val="minor"/>
      </rPr>
      <t xml:space="preserve">CHINA </t>
    </r>
    <r>
      <rPr>
        <sz val="11"/>
        <color theme="1"/>
        <rFont val="Calibri"/>
        <family val="2"/>
        <scheme val="minor"/>
      </rPr>
      <t>(ALPHA SIZES XS-3XL) Navy MCLAREN Combined COO</t>
    </r>
  </si>
  <si>
    <r>
      <t xml:space="preserve">RE MCL ORANGE </t>
    </r>
    <r>
      <rPr>
        <b/>
        <sz val="11"/>
        <color theme="1"/>
        <rFont val="Calibri"/>
        <family val="2"/>
        <scheme val="minor"/>
      </rPr>
      <t xml:space="preserve">TURKEY </t>
    </r>
    <r>
      <rPr>
        <sz val="11"/>
        <color theme="1"/>
        <rFont val="Calibri"/>
        <family val="2"/>
        <scheme val="minor"/>
      </rPr>
      <t>(ALPHA SIZES XS-3XL) Navy MCLAREN Combined COO</t>
    </r>
  </si>
  <si>
    <t>RE MAIN WHT TKT 001 - Main Reiss Logo Ticket x 2</t>
  </si>
  <si>
    <t>RE MAIN WHT TKT 001 WITH LRG BBAG - Main Reiss Logo Ticket x 2 + Large Button Bag</t>
  </si>
  <si>
    <t>RE MAIN WHT TKT 003: Main Reiss Logo Ticket + Call Out Ticket 'Recycled Yarn'</t>
  </si>
  <si>
    <t>RE MAIN WHT TKT 014: Main Reiss Logo Ticket + Call Out Ticket 'Organic Cotton'</t>
  </si>
  <si>
    <t>RE MAIN WHT TKT 018: Main Reiss Logo Ticket + Call Out Ticket 'Cashmere Blend'</t>
  </si>
  <si>
    <t>RE MAIN WHT TKT 030: Main Reiss Logo Ticket + Call Out Ticket 'Linen'</t>
  </si>
  <si>
    <t>RE MAIN WHT TKT 031: Main Reiss Logo Ticket + Call Out Ticket 'Linen Blend'</t>
  </si>
  <si>
    <t>RE MAIN WHT TKT 032: Main Reiss Logo Ticket + Call Out Ticket 'Stretch Poplin'</t>
  </si>
  <si>
    <t>RE MAIN WHT TKT 033: Main Reiss Logo Ticket + Call Out Ticket 'Stretch Satin'</t>
  </si>
  <si>
    <t>RE MAIN WHT TKT 034: Main Reiss Logo Ticket + Call Out Ticket 'Cotton Satin'</t>
  </si>
  <si>
    <t>RE MAIN WHT TKT 035: Main Reiss Logo Ticket + Call Out Ticket 'Cotton Twill'</t>
  </si>
  <si>
    <t>RE MAIN WHT TKT 036: Main Reiss Logo Ticket + Call Out Ticket 'Travel'</t>
  </si>
  <si>
    <t>RE MAIN WHT TKT 037: Main Reiss Logo Ticket + Call Out Ticket 'Stay Navy'</t>
  </si>
  <si>
    <t>RE MAIN WHT TKT 038: Main Reiss Logo Ticket + Call Out Ticket 'Stay Black'</t>
  </si>
  <si>
    <t>RE MAIN WHT TKT 043: Main Reiss Logo Ticket + Call Out Ticket 'BCI'</t>
  </si>
  <si>
    <t>RE MAIN WHT TKT 048: Main Reiss Logo Ticket + Call Out Ticket 'Exclusive Prints'</t>
  </si>
  <si>
    <t>RE MAIN WHT TKT 068: Main Reiss Logo Ticket + Disclaimer Ticket 'Colour Transfer (Fabric)'</t>
  </si>
  <si>
    <t>RE MAIN WHT TKT 070: Main Reiss Logo Ticket + Disclaimer Ticket 'Snagging (Hand Embellishment)'</t>
  </si>
  <si>
    <t>RE MAIN WHT TKT 071: Main Reiss Logo Ticket + Disclaimer Ticket 'Snagging'</t>
  </si>
  <si>
    <t>RE MAIN WHT TKT 074: Main Reiss Logo Ticket + Disclaimer Ticket 'Pilling (Jersey &amp; Woven)'</t>
  </si>
  <si>
    <t>RE MAIN WHT TKT 077: Main Reiss Logo Ticket + Disclaimer Ticket 'Snagging &amp; Pilling'</t>
  </si>
  <si>
    <t>RE MAIN WHT TKT 088: Main Reiss Logo Ticket + Disclaimer Ticket 'Garment Dye'</t>
  </si>
  <si>
    <t xml:space="preserve">RE CHE TKT 902 : Reiss CHE Swing Ticket with New Reiss CHE Logo </t>
  </si>
  <si>
    <r>
      <t>RE ATELIER TKT 1</t>
    </r>
    <r>
      <rPr>
        <b/>
        <sz val="11"/>
        <color theme="1"/>
        <rFont val="Calibri"/>
        <family val="2"/>
        <scheme val="minor"/>
      </rPr>
      <t xml:space="preserve"> (Season TBC) </t>
    </r>
    <r>
      <rPr>
        <sz val="11"/>
        <color theme="1"/>
        <rFont val="Calibri"/>
        <family val="2"/>
        <scheme val="minor"/>
      </rPr>
      <t>: Reiss Atelier Swing Ticket 'Pilling'</t>
    </r>
  </si>
  <si>
    <r>
      <t>RE ATELIER TKT 0</t>
    </r>
    <r>
      <rPr>
        <b/>
        <sz val="11"/>
        <color theme="1"/>
        <rFont val="Calibri"/>
        <family val="2"/>
        <scheme val="minor"/>
      </rPr>
      <t xml:space="preserve"> (Season TBC) </t>
    </r>
    <r>
      <rPr>
        <sz val="11"/>
        <color theme="1"/>
        <rFont val="Calibri"/>
        <family val="2"/>
        <scheme val="minor"/>
      </rPr>
      <t xml:space="preserve">: Reiss Atelier Swing Ticket </t>
    </r>
  </si>
  <si>
    <r>
      <t>RE ATELIER TKT 2</t>
    </r>
    <r>
      <rPr>
        <b/>
        <sz val="11"/>
        <color theme="1"/>
        <rFont val="Calibri"/>
        <family val="2"/>
        <scheme val="minor"/>
      </rPr>
      <t xml:space="preserve"> (Season TBC) </t>
    </r>
    <r>
      <rPr>
        <sz val="11"/>
        <color theme="1"/>
        <rFont val="Calibri"/>
        <family val="2"/>
        <scheme val="minor"/>
      </rPr>
      <t>: Reiss Atelier Swing Ticket 'Pilling &amp; Snagging'</t>
    </r>
  </si>
  <si>
    <r>
      <t xml:space="preserve">RE ATELIER TKT 3 </t>
    </r>
    <r>
      <rPr>
        <b/>
        <sz val="11"/>
        <color theme="1"/>
        <rFont val="Calibri"/>
        <family val="2"/>
        <scheme val="minor"/>
      </rPr>
      <t xml:space="preserve">(Season TBC) </t>
    </r>
    <r>
      <rPr>
        <sz val="11"/>
        <color theme="1"/>
        <rFont val="Calibri"/>
        <family val="2"/>
        <scheme val="minor"/>
      </rPr>
      <t>: Reiss Atelier Swing Ticket 'Snagging'</t>
    </r>
  </si>
  <si>
    <r>
      <t xml:space="preserve">RE ATELIER TKT 5 </t>
    </r>
    <r>
      <rPr>
        <b/>
        <sz val="11"/>
        <color theme="1"/>
        <rFont val="Calibri"/>
        <family val="2"/>
        <scheme val="minor"/>
      </rPr>
      <t xml:space="preserve">(Season TBC) </t>
    </r>
    <r>
      <rPr>
        <sz val="11"/>
        <color theme="1"/>
        <rFont val="Calibri"/>
        <family val="2"/>
        <scheme val="minor"/>
      </rPr>
      <t>: Reiss Atelier Swing Ticket 'Cashmere Blend'</t>
    </r>
  </si>
  <si>
    <r>
      <t xml:space="preserve">RE ATELIER TKT 8 </t>
    </r>
    <r>
      <rPr>
        <b/>
        <sz val="11"/>
        <color theme="1"/>
        <rFont val="Calibri"/>
        <family val="2"/>
        <scheme val="minor"/>
      </rPr>
      <t xml:space="preserve">(Season TBC) </t>
    </r>
    <r>
      <rPr>
        <sz val="11"/>
        <color theme="1"/>
        <rFont val="Calibri"/>
        <family val="2"/>
        <scheme val="minor"/>
      </rPr>
      <t>: Reiss Atelier Swing Ticket 'Silk'</t>
    </r>
  </si>
  <si>
    <t xml:space="preserve">RE MCL FAN TKT 01 NEW: Reiss McLaren FAN Swing Ticket </t>
  </si>
  <si>
    <t xml:space="preserve">RE MCL HYPE TKT 01 NEW: Reiss McLaren HYPE Swing Ticket </t>
  </si>
  <si>
    <t>RE ATT SML BLK WOV 4003 - Mens Small Black Attribute Woven - Cashmere Blend</t>
  </si>
  <si>
    <t>RE ATT SML BLK WOV 4004 - Mens Small Black Attribute Woven - 100% Cashmere</t>
  </si>
  <si>
    <t>RE BARC 02 - NON RFID BARCODE</t>
  </si>
  <si>
    <r>
      <t xml:space="preserve">RE ATT BLK WOV 601 - Mens </t>
    </r>
    <r>
      <rPr>
        <b/>
        <sz val="11"/>
        <color theme="1"/>
        <rFont val="Calibri"/>
        <family val="2"/>
        <scheme val="minor"/>
      </rPr>
      <t>Slim</t>
    </r>
    <r>
      <rPr>
        <sz val="11"/>
        <color theme="1"/>
        <rFont val="Calibri"/>
        <family val="2"/>
        <scheme val="minor"/>
      </rPr>
      <t xml:space="preserve"> Fit Attribute Woven Label </t>
    </r>
  </si>
  <si>
    <r>
      <t>RE ATT BLACK WOV 621- Mens</t>
    </r>
    <r>
      <rPr>
        <b/>
        <sz val="11"/>
        <color theme="1"/>
        <rFont val="Calibri"/>
        <family val="2"/>
        <scheme val="minor"/>
      </rPr>
      <t xml:space="preserve"> Slim</t>
    </r>
    <r>
      <rPr>
        <sz val="11"/>
        <color theme="1"/>
        <rFont val="Calibri"/>
        <family val="2"/>
        <scheme val="minor"/>
      </rPr>
      <t xml:space="preserve"> Fit &amp; 'Cotton Stretch' Attribute Woven Label</t>
    </r>
  </si>
  <si>
    <r>
      <t>RE ATT BLACK WOV 623- Mens</t>
    </r>
    <r>
      <rPr>
        <b/>
        <sz val="11"/>
        <color theme="1"/>
        <rFont val="Calibri"/>
        <family val="2"/>
        <scheme val="minor"/>
      </rPr>
      <t xml:space="preserve"> Slim</t>
    </r>
    <r>
      <rPr>
        <sz val="11"/>
        <color theme="1"/>
        <rFont val="Calibri"/>
        <family val="2"/>
        <scheme val="minor"/>
      </rPr>
      <t xml:space="preserve"> Fit &amp; 'Pure Cotton' Attribute Woven Label</t>
    </r>
  </si>
  <si>
    <r>
      <t>RE ATT BLACK WOV 625- Mens</t>
    </r>
    <r>
      <rPr>
        <b/>
        <sz val="11"/>
        <color theme="1"/>
        <rFont val="Calibri"/>
        <family val="2"/>
        <scheme val="minor"/>
      </rPr>
      <t xml:space="preserve"> Slim</t>
    </r>
    <r>
      <rPr>
        <sz val="11"/>
        <color theme="1"/>
        <rFont val="Calibri"/>
        <family val="2"/>
        <scheme val="minor"/>
      </rPr>
      <t xml:space="preserve"> Fit &amp; 'Pure Linen' Attribute Woven Label</t>
    </r>
  </si>
  <si>
    <r>
      <t xml:space="preserve">RE ATELIER WOV SML </t>
    </r>
    <r>
      <rPr>
        <b/>
        <sz val="12"/>
        <color theme="1"/>
        <rFont val="Calibri"/>
        <family val="2"/>
        <scheme val="minor"/>
      </rPr>
      <t>(Season TBC)</t>
    </r>
    <r>
      <rPr>
        <sz val="12"/>
        <color theme="1"/>
        <rFont val="Calibri"/>
        <family val="2"/>
        <scheme val="minor"/>
      </rPr>
      <t xml:space="preserve">-Reiss Atelier Small Woven Brand Label with New Logo </t>
    </r>
  </si>
  <si>
    <r>
      <t>RE ATT BLACK WOV 627- Mens</t>
    </r>
    <r>
      <rPr>
        <b/>
        <sz val="11"/>
        <color theme="1"/>
        <rFont val="Calibri"/>
        <family val="2"/>
        <scheme val="minor"/>
      </rPr>
      <t xml:space="preserve"> Slim</t>
    </r>
    <r>
      <rPr>
        <sz val="11"/>
        <color theme="1"/>
        <rFont val="Calibri"/>
        <family val="2"/>
        <scheme val="minor"/>
      </rPr>
      <t xml:space="preserve"> Fit &amp; 'Cotton Lyocell' Attribute Woven Label</t>
    </r>
  </si>
  <si>
    <r>
      <t>RE ATT BLACK WOV 629- Mens</t>
    </r>
    <r>
      <rPr>
        <b/>
        <sz val="11"/>
        <color theme="1"/>
        <rFont val="Calibri"/>
        <family val="2"/>
        <scheme val="minor"/>
      </rPr>
      <t xml:space="preserve"> Slim</t>
    </r>
    <r>
      <rPr>
        <sz val="11"/>
        <color theme="1"/>
        <rFont val="Calibri"/>
        <family val="2"/>
        <scheme val="minor"/>
      </rPr>
      <t xml:space="preserve"> Fit &amp; 'Four Way Stretch' Attribute Woven Label</t>
    </r>
  </si>
  <si>
    <r>
      <t>RE ATT BLACK WOV 631- Mens</t>
    </r>
    <r>
      <rPr>
        <b/>
        <sz val="11"/>
        <color theme="1"/>
        <rFont val="Calibri"/>
        <family val="2"/>
        <scheme val="minor"/>
      </rPr>
      <t xml:space="preserve"> Slim</t>
    </r>
    <r>
      <rPr>
        <sz val="11"/>
        <color theme="1"/>
        <rFont val="Calibri"/>
        <family val="2"/>
        <scheme val="minor"/>
      </rPr>
      <t xml:space="preserve"> Fit &amp; 'Jersey Stretch' Attribute Woven Label</t>
    </r>
  </si>
  <si>
    <r>
      <t>RE ATT BLACK WOV 633- Mens</t>
    </r>
    <r>
      <rPr>
        <b/>
        <sz val="11"/>
        <color theme="1"/>
        <rFont val="Calibri"/>
        <family val="2"/>
        <scheme val="minor"/>
      </rPr>
      <t xml:space="preserve"> Slim</t>
    </r>
    <r>
      <rPr>
        <sz val="11"/>
        <color theme="1"/>
        <rFont val="Calibri"/>
        <family val="2"/>
        <scheme val="minor"/>
      </rPr>
      <t xml:space="preserve"> Fit &amp; 'Lyocell Stretch' Attribute Woven Label</t>
    </r>
  </si>
  <si>
    <r>
      <t xml:space="preserve">RE ATT BLK WOV 602 - Mens </t>
    </r>
    <r>
      <rPr>
        <b/>
        <sz val="11"/>
        <color theme="1"/>
        <rFont val="Calibri"/>
        <family val="2"/>
        <scheme val="minor"/>
      </rPr>
      <t>Regular</t>
    </r>
    <r>
      <rPr>
        <sz val="11"/>
        <color theme="1"/>
        <rFont val="Calibri"/>
        <family val="2"/>
        <scheme val="minor"/>
      </rPr>
      <t xml:space="preserve"> Fit Attribute Woven label </t>
    </r>
  </si>
  <si>
    <r>
      <t xml:space="preserve">RE ATT BLK WOV 603 - Mens </t>
    </r>
    <r>
      <rPr>
        <b/>
        <sz val="11"/>
        <color theme="1"/>
        <rFont val="Calibri"/>
        <family val="2"/>
        <scheme val="minor"/>
      </rPr>
      <t>Relaxed</t>
    </r>
    <r>
      <rPr>
        <sz val="11"/>
        <color theme="1"/>
        <rFont val="Calibri"/>
        <family val="2"/>
        <scheme val="minor"/>
      </rPr>
      <t xml:space="preserve"> Fit Attribute Woven Label </t>
    </r>
  </si>
  <si>
    <r>
      <t xml:space="preserve">RE ATT BLK WOV 635-  Mens </t>
    </r>
    <r>
      <rPr>
        <b/>
        <sz val="11"/>
        <color theme="1"/>
        <rFont val="Calibri"/>
        <family val="2"/>
        <scheme val="minor"/>
      </rPr>
      <t>Oversized</t>
    </r>
    <r>
      <rPr>
        <sz val="11"/>
        <color theme="1"/>
        <rFont val="Calibri"/>
        <family val="2"/>
        <scheme val="minor"/>
      </rPr>
      <t xml:space="preserve"> Fit Attribute Woven Label</t>
    </r>
  </si>
  <si>
    <r>
      <t>RE ATT BLACK WOV 622- Mens</t>
    </r>
    <r>
      <rPr>
        <b/>
        <sz val="11"/>
        <color theme="1"/>
        <rFont val="Calibri"/>
        <family val="2"/>
        <scheme val="minor"/>
      </rPr>
      <t xml:space="preserve"> Regular </t>
    </r>
    <r>
      <rPr>
        <sz val="11"/>
        <color theme="1"/>
        <rFont val="Calibri"/>
        <family val="2"/>
        <scheme val="minor"/>
      </rPr>
      <t>Fit &amp;'Cotton Stretch' Attribute Woven Label</t>
    </r>
  </si>
  <si>
    <r>
      <t>RE ATT BLACK WOV 624- Mens</t>
    </r>
    <r>
      <rPr>
        <b/>
        <sz val="11"/>
        <color theme="1"/>
        <rFont val="Calibri"/>
        <family val="2"/>
        <scheme val="minor"/>
      </rPr>
      <t xml:space="preserve"> Regular</t>
    </r>
    <r>
      <rPr>
        <sz val="11"/>
        <color theme="1"/>
        <rFont val="Calibri"/>
        <family val="2"/>
        <scheme val="minor"/>
      </rPr>
      <t xml:space="preserve"> Fit &amp; 'Pure Cotton' Attribute Woven Label</t>
    </r>
  </si>
  <si>
    <r>
      <t>RE ATT BLACK WOV 626- Mens</t>
    </r>
    <r>
      <rPr>
        <b/>
        <sz val="11"/>
        <color theme="1"/>
        <rFont val="Calibri"/>
        <family val="2"/>
        <scheme val="minor"/>
      </rPr>
      <t xml:space="preserve"> Regular</t>
    </r>
    <r>
      <rPr>
        <sz val="11"/>
        <color theme="1"/>
        <rFont val="Calibri"/>
        <family val="2"/>
        <scheme val="minor"/>
      </rPr>
      <t xml:space="preserve"> Fit &amp; 'Pure Linen' Attribute Woven Label</t>
    </r>
  </si>
  <si>
    <r>
      <t>RE ATT BLACK WOV 628- Mens</t>
    </r>
    <r>
      <rPr>
        <b/>
        <sz val="11"/>
        <color theme="1"/>
        <rFont val="Calibri"/>
        <family val="2"/>
        <scheme val="minor"/>
      </rPr>
      <t xml:space="preserve"> Regular</t>
    </r>
    <r>
      <rPr>
        <sz val="11"/>
        <color theme="1"/>
        <rFont val="Calibri"/>
        <family val="2"/>
        <scheme val="minor"/>
      </rPr>
      <t xml:space="preserve"> Fit &amp; 'Cotton Lyocell' Attribute Woven Label</t>
    </r>
  </si>
  <si>
    <r>
      <t>RE ATT BLACK WOV 630- Mens</t>
    </r>
    <r>
      <rPr>
        <b/>
        <sz val="11"/>
        <color theme="1"/>
        <rFont val="Calibri"/>
        <family val="2"/>
        <scheme val="minor"/>
      </rPr>
      <t xml:space="preserve"> Regular</t>
    </r>
    <r>
      <rPr>
        <sz val="11"/>
        <color theme="1"/>
        <rFont val="Calibri"/>
        <family val="2"/>
        <scheme val="minor"/>
      </rPr>
      <t xml:space="preserve"> Fit &amp; 'Four Way Stretch' Attribute Woven Label</t>
    </r>
  </si>
  <si>
    <r>
      <t>RE ATT BLACK WOV 632- Mens</t>
    </r>
    <r>
      <rPr>
        <b/>
        <sz val="11"/>
        <color theme="1"/>
        <rFont val="Calibri"/>
        <family val="2"/>
        <scheme val="minor"/>
      </rPr>
      <t xml:space="preserve"> Regular</t>
    </r>
    <r>
      <rPr>
        <sz val="11"/>
        <color theme="1"/>
        <rFont val="Calibri"/>
        <family val="2"/>
        <scheme val="minor"/>
      </rPr>
      <t xml:space="preserve"> Fit &amp; 'Jersey Stretch' Attribute Woven Label</t>
    </r>
  </si>
  <si>
    <r>
      <t>RE ATT BLACK WOV 634- Mens</t>
    </r>
    <r>
      <rPr>
        <b/>
        <sz val="11"/>
        <color theme="1"/>
        <rFont val="Calibri"/>
        <family val="2"/>
        <scheme val="minor"/>
      </rPr>
      <t xml:space="preserve"> Regular</t>
    </r>
    <r>
      <rPr>
        <sz val="11"/>
        <color theme="1"/>
        <rFont val="Calibri"/>
        <family val="2"/>
        <scheme val="minor"/>
      </rPr>
      <t xml:space="preserve"> Fit &amp; 'Lyocell Stretch' Attribute Woven Label</t>
    </r>
  </si>
  <si>
    <t xml:space="preserve">PROCEED TO PP1- SEND PATTERN SCREENSHOT TO REVIEW </t>
  </si>
  <si>
    <t xml:space="preserve">SUBMIT GOLD SEAL IN XS-M-XXL FOR PRINT PLACEMENT APPROVAL </t>
  </si>
  <si>
    <t xml:space="preserve">APPROVED TO PRODUCTION FOLLOWING COMMENTS </t>
  </si>
  <si>
    <t xml:space="preserve">APPROVEDTO PRODUCTION-PENDING OUTSTANDING TESTING </t>
  </si>
  <si>
    <t xml:space="preserve">PROCEED TO PP1 </t>
  </si>
  <si>
    <t>PROCEED TO PP1-SUBMIT MOCK UP</t>
  </si>
  <si>
    <t>PROCEED TO PP1-SUBMIT WEARER TRAIL</t>
  </si>
  <si>
    <t>PROCEED TO PP1- SUBMIT ON NEW BLOCK</t>
  </si>
  <si>
    <t>PROCEED TO PP1- SUBMIT 3D IMAGERY FOR APPROVAL</t>
  </si>
  <si>
    <t>PROCEED TO GOLD SEAL IN BULK FABRIC</t>
  </si>
  <si>
    <t>PROCEED TO PP2-SUBMIT MOCK UP</t>
  </si>
  <si>
    <t xml:space="preserve">PROCEED TO PP2- SEND PATTERN SCREENSHOT TO REVIEW </t>
  </si>
  <si>
    <t>PROCEED TO PP2- SUBMIT ON NEW BLOCK</t>
  </si>
  <si>
    <t>PROCEED TO PP2- SUBMIT 3D IMAGERY FOR APPROVAL</t>
  </si>
  <si>
    <t>PROCEED TO PP3-SUBMIT MOCK UP</t>
  </si>
  <si>
    <t xml:space="preserve">PROCEED TO PP3- SEND PATTERN SCREENSHOT TO REVIEW </t>
  </si>
  <si>
    <t>PROCEED TO PP3- SUBMIT ON NEW BLOCK</t>
  </si>
  <si>
    <t>PROCEED TO PP3- SUBMIT 3D IMAGERY FOR APPROVAL</t>
  </si>
  <si>
    <t>DEVELOPMENT/PROTO SPECIFICATIONS</t>
  </si>
  <si>
    <t xml:space="preserve">PO NUMBERS &amp; DATES </t>
  </si>
  <si>
    <t>ENTER CAT NAME HERE - WEARER TRAIL</t>
  </si>
  <si>
    <t>JERSEY</t>
  </si>
  <si>
    <t>JERSEY - PROTO</t>
  </si>
  <si>
    <t>JERSEY - PP1</t>
  </si>
  <si>
    <t>JERSEY  - PP1</t>
  </si>
  <si>
    <t>JERSEY - PP2</t>
  </si>
  <si>
    <t>JERSEY- PP2</t>
  </si>
  <si>
    <t>JERSEY - GOLD SEAL</t>
  </si>
  <si>
    <t>JERSEY - ALPHA</t>
  </si>
  <si>
    <t>JERSEY - PRE SHIPMENT</t>
  </si>
  <si>
    <t>JERSEY- PRE SHIPMENT</t>
  </si>
  <si>
    <t>JERSEY - CARE LABEL</t>
  </si>
  <si>
    <t>1. Front length - SNP to bottom hem edge</t>
  </si>
  <si>
    <t>2. Front length - HSP to bottom hem edge</t>
  </si>
  <si>
    <t>3. Back length - HSP to bottom hem edge</t>
  </si>
  <si>
    <t>4. Chest - measured 2.5cm down from underarm</t>
  </si>
  <si>
    <t>5. Waist position - below HSP</t>
  </si>
  <si>
    <t>6. Waist width</t>
  </si>
  <si>
    <t>7. Hem width</t>
  </si>
  <si>
    <t>8. Hem depth</t>
  </si>
  <si>
    <t>9. X-Shoulder (seam to seam)</t>
  </si>
  <si>
    <t>11. X-Front - 15cm below HSP</t>
  </si>
  <si>
    <t>13. Back neck width - HSP to HSP straight</t>
  </si>
  <si>
    <t>14. Front neck drop - From HSP</t>
  </si>
  <si>
    <t>15. Back neck drop</t>
  </si>
  <si>
    <t>10. Shoulder slope</t>
  </si>
  <si>
    <t>32. Pocket Length</t>
  </si>
  <si>
    <t>Status:</t>
  </si>
  <si>
    <t>PO Number:</t>
  </si>
  <si>
    <t>Colourway:</t>
  </si>
  <si>
    <t>Date:</t>
  </si>
  <si>
    <t>17. Front raglan depth</t>
  </si>
  <si>
    <t>18. Back raglan depth</t>
  </si>
  <si>
    <t>19. Sleeve length (SNP to cuff) (Short Sleeve)</t>
  </si>
  <si>
    <t>20. Sleeve length (SNP to cuff) (Long Sleeve)</t>
  </si>
  <si>
    <t>21. Underarm length</t>
  </si>
  <si>
    <t>22. 1/2 Bicep width - 2.5cm down from underarm</t>
  </si>
  <si>
    <t>23. 1/2 Elbow width - 21cm down from underarm</t>
  </si>
  <si>
    <t>24. 1/2 Cuff width - Short Sleeve</t>
  </si>
  <si>
    <t>25. 1/2 Cuff width - Long Sleeve</t>
  </si>
  <si>
    <t>26. Cuff depth</t>
  </si>
  <si>
    <t>27. Position of front raglan from HSP</t>
  </si>
  <si>
    <t>28. Position of back raglan from HSP</t>
  </si>
  <si>
    <t>29. Distance between raglan seams at back neck</t>
  </si>
  <si>
    <t>30. Pocket position from HSP</t>
  </si>
  <si>
    <t>31. Pocket position from CF</t>
  </si>
  <si>
    <t>33. Pocket width</t>
  </si>
  <si>
    <t>16. Neck trim depth</t>
  </si>
  <si>
    <r>
      <t xml:space="preserve">RE BLACK </t>
    </r>
    <r>
      <rPr>
        <b/>
        <sz val="11"/>
        <color theme="1"/>
        <rFont val="Calibri"/>
        <family val="2"/>
        <scheme val="minor"/>
      </rPr>
      <t>BANGLADESH</t>
    </r>
    <r>
      <rPr>
        <sz val="11"/>
        <color theme="1"/>
        <rFont val="Calibri"/>
        <family val="2"/>
        <scheme val="minor"/>
      </rPr>
      <t xml:space="preserve"> SZ (ALPHA SIZES XS-3XL) BLACK COMBINED LABEL</t>
    </r>
  </si>
  <si>
    <t>34. Minimum neck stretch</t>
  </si>
  <si>
    <t>RE MCL CARE WHT / BLK</t>
  </si>
  <si>
    <t>MCLAREN SEASON 3</t>
  </si>
  <si>
    <t>DEXOR</t>
  </si>
  <si>
    <t>SHORT SLEEVE CONTRST T-SHIRT</t>
  </si>
  <si>
    <t>UNAVAILABLE</t>
  </si>
  <si>
    <t>VIETNAM</t>
  </si>
  <si>
    <t>PALACE SAMPLE - FACTORY REFERENCE</t>
  </si>
  <si>
    <t>FRAN</t>
  </si>
  <si>
    <t>CHARLOTTE</t>
  </si>
  <si>
    <t>MCLAREN</t>
  </si>
  <si>
    <t xml:space="preserve">P- P19-4647 </t>
  </si>
  <si>
    <t>140GSM</t>
  </si>
  <si>
    <t>STRETCH PIPING</t>
  </si>
  <si>
    <t>FACTORY TO SOURCE</t>
  </si>
  <si>
    <t>REFLECTIVE SILVER PRINT AS PALASONIC SAMPLE</t>
  </si>
  <si>
    <t>PRINT AS PALASONIC SAMPLE</t>
  </si>
  <si>
    <t>SILVER RELFECTIVE</t>
  </si>
  <si>
    <t>OPTIC WHITE 
11-4001 TCX</t>
  </si>
  <si>
    <t>4.5CM</t>
  </si>
  <si>
    <t>30CM</t>
  </si>
  <si>
    <t>5CM</t>
  </si>
  <si>
    <t>REFLECTIVE WHITE</t>
  </si>
  <si>
    <t>AS BLOCK REFERENCE</t>
  </si>
  <si>
    <t>BITTER CHERRY</t>
  </si>
  <si>
    <t>BLACK</t>
  </si>
  <si>
    <t>35. Front McLaren print position from CF neck seam</t>
  </si>
  <si>
    <t xml:space="preserve">FABRIC 01 - P- P19-4647 </t>
  </si>
  <si>
    <t>HYPE PAPAYA / WHITE</t>
  </si>
  <si>
    <t>BITTER CHERRY / BLACK</t>
  </si>
  <si>
    <t>ARTWORK 01 - TORQUE</t>
  </si>
  <si>
    <t>ARTWORK 02 - G-FORCE</t>
  </si>
  <si>
    <t>HYPE PAPAYA 
16-1363 TCX</t>
  </si>
  <si>
    <t>OPTIC WHITE
11-4001 TCX</t>
  </si>
  <si>
    <t>ARTWORK 03
CF MCLAREN CHEST</t>
  </si>
  <si>
    <t>ARTWORK 04 - CB YOKE  SPEEDMARK</t>
  </si>
  <si>
    <t>ARTWORK 05 - OSCAR</t>
  </si>
  <si>
    <t>ARTWORK 05 - LANDO</t>
  </si>
  <si>
    <t>RE MCL ORANGE VIETNAM (ALPHA SIZES XS-3XL) Orange MCLAREN Combined COO</t>
  </si>
  <si>
    <r>
      <t xml:space="preserve">RE MCL ORANGE </t>
    </r>
    <r>
      <rPr>
        <b/>
        <sz val="11"/>
        <color theme="1"/>
        <rFont val="Calibri"/>
        <family val="2"/>
        <scheme val="minor"/>
      </rPr>
      <t xml:space="preserve">VIETNAM </t>
    </r>
    <r>
      <rPr>
        <sz val="11"/>
        <color theme="1"/>
        <rFont val="Calibri"/>
        <family val="2"/>
        <scheme val="minor"/>
      </rPr>
      <t>(ALPHA SIZES XS-3XL) Orange MCLAREN Combined COO</t>
    </r>
  </si>
  <si>
    <t>POLYBAG</t>
  </si>
  <si>
    <t>RE-MC-MEN-320X390 - MAINETTI</t>
  </si>
  <si>
    <t>OSS</t>
  </si>
  <si>
    <t>TAHSIN, FRAN, LAUREN (ALEX.F, EMMA, CHARLOTTE.S)</t>
  </si>
  <si>
    <t>UPDATED</t>
  </si>
  <si>
    <t>12. X-Back - 15cm below HSP</t>
  </si>
  <si>
    <t>37. Back speedmark print position from CB neck seam</t>
  </si>
  <si>
    <t>38. Back driver print position from CB neck seam</t>
  </si>
  <si>
    <t>36. Front chest print positions from HSP</t>
  </si>
  <si>
    <t>VỊ TRÍ ĐO</t>
  </si>
  <si>
    <t>DÀI ÁO THÂN TRƯỚC TỪ ĐỈNH VAI XUỐNG</t>
  </si>
  <si>
    <t>DÀI ÁO THÂN TRƯỚC TỪ ĐỈNH VAI ( TẠI VỊ TRÍ CHỒM VAI ) XUỐNG</t>
  </si>
  <si>
    <t>DÀI ÁO THÂN SAU TỪ ĐỈNH VAI XUỐNG</t>
  </si>
  <si>
    <t>NGỰC DƯỚI NÁCH 2.5CM</t>
  </si>
  <si>
    <t xml:space="preserve">VỊ TRÍ EO TỪ ĐỈNH VAI XUỐNG </t>
  </si>
  <si>
    <t>NGANG EO</t>
  </si>
  <si>
    <t>NGNG LAI</t>
  </si>
  <si>
    <t>TO BẢN LAI</t>
  </si>
  <si>
    <t xml:space="preserve">NGANG VAI </t>
  </si>
  <si>
    <t>XUÔI VAI</t>
  </si>
  <si>
    <t>NGANG SAU TỪ ĐỈNH VAI XUỐNG 15CM</t>
  </si>
  <si>
    <t>NGANG TRƯỚC TỪ ĐỈNH VAI XUỐNG 15CM</t>
  </si>
  <si>
    <t>NGANG CỔ SAU TỪ ĐỈNH VAI TỚI ĐỈNH VAI</t>
  </si>
  <si>
    <t>HẠ CỔ TRƯỚC TỪ ĐỈNH VAI</t>
  </si>
  <si>
    <t>HẠ CỔ SAU</t>
  </si>
  <si>
    <t>TO BẢN CỔ</t>
  </si>
  <si>
    <t>ĐỘ SÂU ĐƯỜNGRAGLAN TRƯỚC</t>
  </si>
  <si>
    <t>ĐỘ SÂU ĐƯỜNGRAGLAN SAU</t>
  </si>
  <si>
    <t xml:space="preserve"> DÀI TAY ÁO (TỪ ĐỈNH VAI TẠI ĐIỂM CHỒM VAI ĐẾN LAI TAY) – TAY NGẮN</t>
  </si>
  <si>
    <t xml:space="preserve"> DÀI TAY ÁO (TỪ ĐỈNH VAI TẠI ĐIỂM CHỒM VAI ĐẾN LAI TAY) – TAY DÀI</t>
  </si>
  <si>
    <t xml:space="preserve">DÀI SƯỜN TAY </t>
  </si>
  <si>
    <t>1/2 NGANG BẮP TAY DƯỚI NÁCH 2.5CM</t>
  </si>
  <si>
    <t>1/2 KHỦY TAY DƯỚI NÁCH 21CM</t>
  </si>
  <si>
    <t>1/2 NGANG CỬA TAY - TAY NGẮN</t>
  </si>
  <si>
    <t>1/2 NGANG CỬA TAY - TAY DÀI</t>
  </si>
  <si>
    <t>TO BẢN CỬA TAY</t>
  </si>
  <si>
    <t>VỊ TRÍ CỦA TAY RAGLAN TRƯỚC TỪ ĐỈNH VAI</t>
  </si>
  <si>
    <t>VỊ TRÍ CỦA TAY RAGLAN SAU TỪ ĐỈNH VAI</t>
  </si>
  <si>
    <t>KHOẢNG CÁCH GIỮA HAI ĐƯỜNG RÁP TAY TẠI CỔ SAU</t>
  </si>
  <si>
    <t>VỊ TRÍ TÚI TÍNH TỪ ĐỈNH VAI</t>
  </si>
  <si>
    <t>VỊ TRÍ TÚI TÍNH TỪ GIỮA TRƯỚC</t>
  </si>
  <si>
    <t>DÀI TÚI</t>
  </si>
  <si>
    <t>RỘNG TÚI</t>
  </si>
  <si>
    <t>CỔ KÉO CĂNG - MINIMUM</t>
  </si>
  <si>
    <t/>
  </si>
  <si>
    <t>HÌNH IN THÂN TRƯỚC MCLAREN TỪ ĐƯỜNG MAY GIỮA CỔ TRƯỚC</t>
  </si>
  <si>
    <t>HÌNH IN NGỰC TRƯỚC TỪ ĐỈNH VAI</t>
  </si>
  <si>
    <t>HÌNH IN SPEEDMARK THÂN SAU TỪ ĐƯỜNG MAY GIỮA CỔ SAU XUỐNG</t>
  </si>
  <si>
    <t xml:space="preserve">HÌNH IN DRIVER THÂN SAU TỪ ĐƯỜNG MAY GIỮA CỔ SAU XUỐNG </t>
  </si>
  <si>
    <t>NEW REQ - TS MỚI</t>
  </si>
  <si>
    <t>PROTO - MẪU SMS</t>
  </si>
  <si>
    <t xml:space="preserve">TARGET - TS YÊU CẦU </t>
  </si>
  <si>
    <t>PP1 - TS TRÊN MẪU PP</t>
  </si>
  <si>
    <t xml:space="preserve">DIFF - CHÊNH LỆCH </t>
  </si>
  <si>
    <t xml:space="preserve">NEW REQ -TS MỚI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</si>
</sst>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_ ;[Red]\-0.0\ "/>
    <numFmt numFmtId="165" formatCode="0.0"/>
    <numFmt numFmtId="166" formatCode="_-* #,##0.000_-;\-* #,##0.000_-;_-* &quot;-&quot;??_-;_-@_-"/>
    <numFmt numFmtId="167" formatCode="[Blue]\+0.0;[Red]\-0.0;0.0\ "/>
    <numFmt numFmtId="168" formatCode="0;\-0;;@"/>
  </numFmts>
  <fonts count="45" x14ac:knownFonts="1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8"/>
      <color theme="1"/>
      <name val="Calibri"/>
      <family val="2"/>
      <scheme val="minor"/>
    </font>
    <font>
      <sz val="8"/>
      <color indexed="8"/>
      <name val="Calibri"/>
      <family val="2"/>
      <scheme val="minor"/>
    </font>
    <font>
      <sz val="8"/>
      <name val="Calibri"/>
      <family val="2"/>
      <scheme val="minor"/>
    </font>
    <font>
      <sz val="8"/>
      <color theme="1"/>
      <name val="Cambria"/>
      <family val="1"/>
      <scheme val="major"/>
    </font>
    <font>
      <sz val="14"/>
      <name val="Calibri"/>
      <family val="2"/>
      <scheme val="minor"/>
    </font>
    <font>
      <sz val="11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color theme="0"/>
      <name val="Calibri"/>
      <family val="2"/>
      <scheme val="minor"/>
    </font>
    <font>
      <sz val="10"/>
      <name val="Calibri"/>
      <family val="2"/>
      <scheme val="minor"/>
    </font>
    <font>
      <sz val="9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8"/>
      <name val="Calibri"/>
      <family val="2"/>
      <scheme val="minor"/>
    </font>
    <font>
      <b/>
      <sz val="9"/>
      <color theme="1"/>
      <name val="Arial"/>
      <family val="2"/>
    </font>
    <font>
      <sz val="12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color theme="1"/>
      <name val="Arial"/>
      <family val="2"/>
    </font>
    <font>
      <b/>
      <sz val="8"/>
      <color rgb="FFFF0000"/>
      <name val="Calibri"/>
      <family val="2"/>
      <scheme val="minor"/>
    </font>
    <font>
      <b/>
      <u/>
      <sz val="10"/>
      <name val="Calibri"/>
      <family val="2"/>
      <scheme val="minor"/>
    </font>
    <font>
      <b/>
      <u/>
      <sz val="10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6"/>
      <color theme="1"/>
      <name val="Calibri"/>
      <family val="2"/>
      <scheme val="minor"/>
    </font>
    <font>
      <sz val="9"/>
      <color theme="1"/>
      <name val="Arial"/>
      <family val="2"/>
    </font>
    <font>
      <b/>
      <sz val="9"/>
      <color theme="1"/>
      <name val="Calibri"/>
      <family val="2"/>
      <scheme val="minor"/>
    </font>
    <font>
      <b/>
      <sz val="8"/>
      <name val="Arial"/>
      <family val="2"/>
    </font>
    <font>
      <b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0"/>
      <color theme="0"/>
      <name val="Calibri"/>
      <family val="2"/>
      <scheme val="minor"/>
    </font>
    <font>
      <sz val="18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8"/>
      <color indexed="8"/>
      <name val="Calibri"/>
      <family val="2"/>
      <scheme val="minor"/>
    </font>
    <font>
      <b/>
      <sz val="11"/>
      <color rgb="FF00B05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0"/>
      <name val="Calibri"/>
      <family val="2"/>
      <scheme val="minor"/>
    </font>
    <font>
      <sz val="8"/>
      <color theme="0"/>
      <name val="Arial"/>
      <family val="2"/>
    </font>
    <font>
      <sz val="12"/>
      <color theme="1"/>
      <name val="Calibri"/>
      <family val="2"/>
      <scheme val="minor"/>
    </font>
    <font>
      <sz val="11"/>
      <color rgb="FFFFFFFF"/>
      <name val="Calibri"/>
      <family val="2"/>
      <scheme val="minor"/>
    </font>
    <font>
      <sz val="11"/>
      <color rgb="FF000000"/>
      <name val="Calibri"/>
      <family val="2"/>
      <scheme val="minor"/>
    </font>
    <font>
      <b/>
      <i/>
      <sz val="8"/>
      <color rgb="FFFF0000"/>
      <name val="Calibri"/>
      <family val="2"/>
      <scheme val="minor"/>
    </font>
    <font>
      <sz val="10"/>
      <color rgb="FF222222"/>
      <name val="Roboto"/>
    </font>
    <font>
      <b/>
      <sz val="12"/>
      <color theme="1"/>
      <name val="Calibri"/>
      <family val="2"/>
      <scheme val="minor"/>
    </font>
  </fonts>
  <fills count="2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theme="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 tint="4.9989318521683403E-2"/>
        <bgColor indexed="64"/>
      </patternFill>
    </fill>
    <fill>
      <patternFill patternType="solid">
        <fgColor rgb="FFFDE9D9"/>
        <bgColor indexed="64"/>
      </patternFill>
    </fill>
    <fill>
      <patternFill patternType="solid">
        <fgColor rgb="FFC1FFC1"/>
        <bgColor indexed="64"/>
      </patternFill>
    </fill>
    <fill>
      <patternFill patternType="solid">
        <fgColor rgb="FFDCE6F1"/>
        <bgColor indexed="64"/>
      </patternFill>
    </fill>
    <fill>
      <patternFill patternType="solid">
        <fgColor rgb="FFFFFFC1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rgb="FFD9D9D9"/>
        <bgColor indexed="9"/>
      </patternFill>
    </fill>
    <fill>
      <patternFill patternType="solid">
        <fgColor rgb="FFE8D1FF"/>
        <bgColor indexed="64"/>
      </patternFill>
    </fill>
    <fill>
      <patternFill patternType="solid">
        <fgColor rgb="FFFDE9D9"/>
        <bgColor indexed="9"/>
      </patternFill>
    </fill>
    <fill>
      <patternFill patternType="solid">
        <fgColor rgb="FFC5D9F1"/>
        <bgColor indexed="64"/>
      </patternFill>
    </fill>
    <fill>
      <patternFill patternType="solid">
        <fgColor rgb="FF000000"/>
        <bgColor rgb="FF000000"/>
      </patternFill>
    </fill>
    <fill>
      <patternFill patternType="solid">
        <fgColor rgb="FFCCFFCC"/>
        <bgColor indexed="64"/>
      </patternFill>
    </fill>
  </fills>
  <borders count="4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5">
    <xf numFmtId="0" fontId="0" fillId="0" borderId="0"/>
    <xf numFmtId="0" fontId="2" fillId="0" borderId="0">
      <alignment vertical="top"/>
    </xf>
    <xf numFmtId="0" fontId="2" fillId="0" borderId="0"/>
    <xf numFmtId="0" fontId="2" fillId="0" borderId="0"/>
    <xf numFmtId="0" fontId="39" fillId="0" borderId="0"/>
  </cellStyleXfs>
  <cellXfs count="574">
    <xf numFmtId="0" fontId="0" fillId="0" borderId="0" xfId="0"/>
    <xf numFmtId="0" fontId="5" fillId="0" borderId="0" xfId="0" applyFont="1"/>
    <xf numFmtId="164" fontId="6" fillId="3" borderId="1" xfId="1" applyNumberFormat="1" applyFont="1" applyFill="1" applyBorder="1" applyAlignment="1" applyProtection="1">
      <alignment horizontal="center" vertical="center"/>
      <protection locked="0"/>
    </xf>
    <xf numFmtId="164" fontId="6" fillId="3" borderId="2" xfId="1" applyNumberFormat="1" applyFont="1" applyFill="1" applyBorder="1" applyAlignment="1" applyProtection="1">
      <alignment horizontal="center" vertical="center"/>
      <protection locked="0"/>
    </xf>
    <xf numFmtId="165" fontId="7" fillId="4" borderId="1" xfId="0" applyNumberFormat="1" applyFont="1" applyFill="1" applyBorder="1" applyAlignment="1">
      <alignment horizontal="center"/>
    </xf>
    <xf numFmtId="0" fontId="7" fillId="0" borderId="0" xfId="0" applyFont="1"/>
    <xf numFmtId="0" fontId="7" fillId="5" borderId="3" xfId="0" applyFont="1" applyFill="1" applyBorder="1" applyAlignment="1">
      <alignment horizontal="center"/>
    </xf>
    <xf numFmtId="164" fontId="7" fillId="4" borderId="1" xfId="0" applyNumberFormat="1" applyFont="1" applyFill="1" applyBorder="1" applyAlignment="1">
      <alignment horizontal="center"/>
    </xf>
    <xf numFmtId="164" fontId="7" fillId="4" borderId="2" xfId="0" applyNumberFormat="1" applyFont="1" applyFill="1" applyBorder="1" applyAlignment="1">
      <alignment horizontal="center"/>
    </xf>
    <xf numFmtId="49" fontId="9" fillId="0" borderId="0" xfId="0" applyNumberFormat="1" applyFont="1" applyAlignment="1">
      <alignment vertical="top" wrapText="1"/>
    </xf>
    <xf numFmtId="0" fontId="8" fillId="0" borderId="0" xfId="0" applyFont="1"/>
    <xf numFmtId="0" fontId="7" fillId="6" borderId="3" xfId="0" applyFont="1" applyFill="1" applyBorder="1" applyAlignment="1">
      <alignment horizontal="center"/>
    </xf>
    <xf numFmtId="165" fontId="7" fillId="6" borderId="1" xfId="0" applyNumberFormat="1" applyFont="1" applyFill="1" applyBorder="1" applyAlignment="1">
      <alignment horizontal="center"/>
    </xf>
    <xf numFmtId="0" fontId="5" fillId="7" borderId="3" xfId="0" applyFont="1" applyFill="1" applyBorder="1" applyAlignment="1">
      <alignment horizontal="center"/>
    </xf>
    <xf numFmtId="0" fontId="12" fillId="4" borderId="1" xfId="0" applyFont="1" applyFill="1" applyBorder="1" applyAlignment="1">
      <alignment horizontal="center"/>
    </xf>
    <xf numFmtId="166" fontId="5" fillId="10" borderId="0" xfId="0" applyNumberFormat="1" applyFont="1" applyFill="1"/>
    <xf numFmtId="165" fontId="5" fillId="6" borderId="4" xfId="0" applyNumberFormat="1" applyFont="1" applyFill="1" applyBorder="1" applyAlignment="1">
      <alignment horizontal="center"/>
    </xf>
    <xf numFmtId="0" fontId="5" fillId="0" borderId="1" xfId="0" applyFont="1" applyBorder="1" applyAlignment="1">
      <alignment horizontal="center"/>
    </xf>
    <xf numFmtId="0" fontId="5" fillId="0" borderId="6" xfId="0" applyFont="1" applyBorder="1" applyAlignment="1">
      <alignment horizontal="center"/>
    </xf>
    <xf numFmtId="0" fontId="5" fillId="0" borderId="4" xfId="0" applyFont="1" applyBorder="1" applyAlignment="1">
      <alignment horizontal="center"/>
    </xf>
    <xf numFmtId="14" fontId="5" fillId="10" borderId="0" xfId="0" applyNumberFormat="1" applyFont="1" applyFill="1"/>
    <xf numFmtId="0" fontId="5" fillId="0" borderId="2" xfId="0" applyFont="1" applyBorder="1" applyAlignment="1">
      <alignment horizontal="center" vertical="top" wrapText="1"/>
    </xf>
    <xf numFmtId="165" fontId="7" fillId="6" borderId="2" xfId="0" applyNumberFormat="1" applyFont="1" applyFill="1" applyBorder="1" applyAlignment="1">
      <alignment horizontal="center"/>
    </xf>
    <xf numFmtId="0" fontId="14" fillId="6" borderId="18" xfId="0" applyFont="1" applyFill="1" applyBorder="1"/>
    <xf numFmtId="0" fontId="14" fillId="6" borderId="19" xfId="0" applyFont="1" applyFill="1" applyBorder="1"/>
    <xf numFmtId="49" fontId="9" fillId="4" borderId="0" xfId="0" applyNumberFormat="1" applyFont="1" applyFill="1" applyAlignment="1">
      <alignment vertical="top" wrapText="1"/>
    </xf>
    <xf numFmtId="0" fontId="5" fillId="4" borderId="0" xfId="0" applyFont="1" applyFill="1"/>
    <xf numFmtId="164" fontId="7" fillId="4" borderId="4" xfId="0" applyNumberFormat="1" applyFont="1" applyFill="1" applyBorder="1" applyAlignment="1">
      <alignment horizontal="center"/>
    </xf>
    <xf numFmtId="164" fontId="7" fillId="4" borderId="5" xfId="0" applyNumberFormat="1" applyFont="1" applyFill="1" applyBorder="1" applyAlignment="1">
      <alignment horizontal="center"/>
    </xf>
    <xf numFmtId="164" fontId="7" fillId="4" borderId="16" xfId="0" applyNumberFormat="1" applyFont="1" applyFill="1" applyBorder="1" applyAlignment="1">
      <alignment horizontal="center"/>
    </xf>
    <xf numFmtId="164" fontId="7" fillId="13" borderId="1" xfId="0" applyNumberFormat="1" applyFont="1" applyFill="1" applyBorder="1" applyAlignment="1">
      <alignment horizontal="center"/>
    </xf>
    <xf numFmtId="164" fontId="7" fillId="13" borderId="2" xfId="0" applyNumberFormat="1" applyFont="1" applyFill="1" applyBorder="1" applyAlignment="1">
      <alignment horizontal="center"/>
    </xf>
    <xf numFmtId="165" fontId="7" fillId="14" borderId="1" xfId="0" applyNumberFormat="1" applyFont="1" applyFill="1" applyBorder="1" applyAlignment="1">
      <alignment horizontal="center"/>
    </xf>
    <xf numFmtId="165" fontId="7" fillId="14" borderId="2" xfId="0" applyNumberFormat="1" applyFont="1" applyFill="1" applyBorder="1" applyAlignment="1">
      <alignment horizontal="center"/>
    </xf>
    <xf numFmtId="167" fontId="17" fillId="4" borderId="2" xfId="0" applyNumberFormat="1" applyFont="1" applyFill="1" applyBorder="1" applyAlignment="1">
      <alignment vertical="center"/>
    </xf>
    <xf numFmtId="0" fontId="0" fillId="0" borderId="1" xfId="0" applyBorder="1"/>
    <xf numFmtId="0" fontId="11" fillId="9" borderId="1" xfId="0" applyFont="1" applyFill="1" applyBorder="1"/>
    <xf numFmtId="0" fontId="15" fillId="10" borderId="1" xfId="0" applyFont="1" applyFill="1" applyBorder="1" applyAlignment="1">
      <alignment horizontal="right"/>
    </xf>
    <xf numFmtId="164" fontId="7" fillId="4" borderId="8" xfId="0" applyNumberFormat="1" applyFont="1" applyFill="1" applyBorder="1" applyAlignment="1">
      <alignment horizontal="center"/>
    </xf>
    <xf numFmtId="0" fontId="25" fillId="4" borderId="0" xfId="0" applyFont="1" applyFill="1" applyAlignment="1">
      <alignment horizontal="left" wrapText="1"/>
    </xf>
    <xf numFmtId="0" fontId="16" fillId="4" borderId="0" xfId="0" applyFont="1" applyFill="1" applyAlignment="1">
      <alignment horizontal="left" wrapText="1"/>
    </xf>
    <xf numFmtId="0" fontId="15" fillId="4" borderId="0" xfId="0" applyFont="1" applyFill="1" applyAlignment="1">
      <alignment horizontal="left" wrapText="1"/>
    </xf>
    <xf numFmtId="0" fontId="5" fillId="4" borderId="0" xfId="0" applyFont="1" applyFill="1" applyAlignment="1">
      <alignment horizontal="left" wrapText="1"/>
    </xf>
    <xf numFmtId="165" fontId="7" fillId="14" borderId="16" xfId="0" applyNumberFormat="1" applyFont="1" applyFill="1" applyBorder="1" applyAlignment="1">
      <alignment horizontal="center"/>
    </xf>
    <xf numFmtId="165" fontId="2" fillId="11" borderId="0" xfId="0" applyNumberFormat="1" applyFont="1" applyFill="1" applyAlignment="1">
      <alignment horizontal="center" vertical="center"/>
    </xf>
    <xf numFmtId="0" fontId="2" fillId="0" borderId="0" xfId="3" applyAlignment="1">
      <alignment horizontal="center" vertical="center"/>
    </xf>
    <xf numFmtId="0" fontId="15" fillId="10" borderId="1" xfId="0" applyFont="1" applyFill="1" applyBorder="1"/>
    <xf numFmtId="0" fontId="11" fillId="17" borderId="0" xfId="0" applyFont="1" applyFill="1"/>
    <xf numFmtId="0" fontId="11" fillId="17" borderId="0" xfId="0" applyFont="1" applyFill="1" applyAlignment="1">
      <alignment horizontal="center" vertical="center" wrapText="1"/>
    </xf>
    <xf numFmtId="165" fontId="2" fillId="0" borderId="0" xfId="3" applyNumberFormat="1" applyAlignment="1">
      <alignment horizontal="center" vertical="center"/>
    </xf>
    <xf numFmtId="165" fontId="2" fillId="12" borderId="0" xfId="3" applyNumberFormat="1" applyFill="1" applyAlignment="1">
      <alignment horizontal="center" vertical="center"/>
    </xf>
    <xf numFmtId="0" fontId="16" fillId="10" borderId="1" xfId="0" applyFont="1" applyFill="1" applyBorder="1" applyAlignment="1">
      <alignment horizontal="left" vertical="center" wrapText="1"/>
    </xf>
    <xf numFmtId="0" fontId="15" fillId="10" borderId="17" xfId="0" applyFont="1" applyFill="1" applyBorder="1" applyAlignment="1">
      <alignment horizontal="right"/>
    </xf>
    <xf numFmtId="0" fontId="15" fillId="10" borderId="2" xfId="0" applyFont="1" applyFill="1" applyBorder="1" applyAlignment="1">
      <alignment horizontal="right"/>
    </xf>
    <xf numFmtId="0" fontId="5" fillId="6" borderId="1" xfId="0" applyFont="1" applyFill="1" applyBorder="1" applyAlignment="1">
      <alignment horizontal="center"/>
    </xf>
    <xf numFmtId="0" fontId="5" fillId="4" borderId="4" xfId="0" applyFont="1" applyFill="1" applyBorder="1" applyAlignment="1">
      <alignment horizontal="center"/>
    </xf>
    <xf numFmtId="164" fontId="7" fillId="6" borderId="1" xfId="0" applyNumberFormat="1" applyFont="1" applyFill="1" applyBorder="1" applyAlignment="1">
      <alignment horizontal="center"/>
    </xf>
    <xf numFmtId="165" fontId="5" fillId="6" borderId="7" xfId="0" applyNumberFormat="1" applyFont="1" applyFill="1" applyBorder="1" applyAlignment="1">
      <alignment horizontal="center"/>
    </xf>
    <xf numFmtId="164" fontId="7" fillId="4" borderId="17" xfId="0" applyNumberFormat="1" applyFont="1" applyFill="1" applyBorder="1" applyAlignment="1">
      <alignment horizontal="center"/>
    </xf>
    <xf numFmtId="0" fontId="12" fillId="4" borderId="17" xfId="0" applyFont="1" applyFill="1" applyBorder="1" applyAlignment="1">
      <alignment horizontal="center"/>
    </xf>
    <xf numFmtId="0" fontId="5" fillId="0" borderId="17" xfId="0" applyFont="1" applyBorder="1" applyAlignment="1">
      <alignment horizontal="center"/>
    </xf>
    <xf numFmtId="0" fontId="5" fillId="0" borderId="28" xfId="0" applyFont="1" applyBorder="1" applyAlignment="1">
      <alignment horizontal="center"/>
    </xf>
    <xf numFmtId="0" fontId="5" fillId="0" borderId="7" xfId="0" applyFont="1" applyBorder="1" applyAlignment="1">
      <alignment horizontal="center"/>
    </xf>
    <xf numFmtId="165" fontId="5" fillId="6" borderId="8" xfId="0" applyNumberFormat="1" applyFont="1" applyFill="1" applyBorder="1" applyAlignment="1">
      <alignment horizontal="center"/>
    </xf>
    <xf numFmtId="0" fontId="12" fillId="4" borderId="2" xfId="0" applyFont="1" applyFill="1" applyBorder="1" applyAlignment="1">
      <alignment horizontal="center"/>
    </xf>
    <xf numFmtId="0" fontId="5" fillId="0" borderId="2" xfId="0" applyFont="1" applyBorder="1" applyAlignment="1">
      <alignment horizontal="center"/>
    </xf>
    <xf numFmtId="0" fontId="5" fillId="0" borderId="13" xfId="0" applyFont="1" applyBorder="1" applyAlignment="1">
      <alignment horizontal="center"/>
    </xf>
    <xf numFmtId="0" fontId="5" fillId="0" borderId="8" xfId="0" applyFont="1" applyBorder="1" applyAlignment="1">
      <alignment horizontal="center"/>
    </xf>
    <xf numFmtId="0" fontId="15" fillId="10" borderId="29" xfId="0" applyFont="1" applyFill="1" applyBorder="1" applyAlignment="1">
      <alignment horizontal="right"/>
    </xf>
    <xf numFmtId="0" fontId="15" fillId="10" borderId="25" xfId="0" applyFont="1" applyFill="1" applyBorder="1" applyAlignment="1">
      <alignment horizontal="right"/>
    </xf>
    <xf numFmtId="0" fontId="15" fillId="10" borderId="20" xfId="0" applyFont="1" applyFill="1" applyBorder="1" applyAlignment="1">
      <alignment horizontal="right"/>
    </xf>
    <xf numFmtId="0" fontId="10" fillId="9" borderId="2" xfId="0" applyFont="1" applyFill="1" applyBorder="1"/>
    <xf numFmtId="0" fontId="11" fillId="9" borderId="8" xfId="0" applyFont="1" applyFill="1" applyBorder="1"/>
    <xf numFmtId="0" fontId="11" fillId="9" borderId="21" xfId="0" applyFont="1" applyFill="1" applyBorder="1"/>
    <xf numFmtId="0" fontId="11" fillId="9" borderId="10" xfId="0" applyFont="1" applyFill="1" applyBorder="1" applyAlignment="1">
      <alignment horizontal="center" vertical="center" wrapText="1"/>
    </xf>
    <xf numFmtId="0" fontId="11" fillId="9" borderId="2" xfId="0" applyFont="1" applyFill="1" applyBorder="1" applyAlignment="1">
      <alignment horizontal="center" vertical="center" wrapText="1"/>
    </xf>
    <xf numFmtId="0" fontId="11" fillId="9" borderId="8" xfId="0" applyFont="1" applyFill="1" applyBorder="1" applyAlignment="1">
      <alignment horizontal="center" vertical="center" wrapText="1"/>
    </xf>
    <xf numFmtId="0" fontId="15" fillId="10" borderId="17" xfId="0" applyFont="1" applyFill="1" applyBorder="1"/>
    <xf numFmtId="0" fontId="7" fillId="6" borderId="1" xfId="0" applyFont="1" applyFill="1" applyBorder="1" applyAlignment="1">
      <alignment horizontal="center"/>
    </xf>
    <xf numFmtId="165" fontId="7" fillId="20" borderId="2" xfId="0" applyNumberFormat="1" applyFont="1" applyFill="1" applyBorder="1" applyAlignment="1">
      <alignment horizontal="center"/>
    </xf>
    <xf numFmtId="0" fontId="7" fillId="20" borderId="1" xfId="0" applyFont="1" applyFill="1" applyBorder="1" applyAlignment="1">
      <alignment horizontal="center"/>
    </xf>
    <xf numFmtId="0" fontId="28" fillId="6" borderId="5" xfId="0" applyFont="1" applyFill="1" applyBorder="1" applyAlignment="1">
      <alignment vertical="center"/>
    </xf>
    <xf numFmtId="0" fontId="28" fillId="6" borderId="16" xfId="0" applyFont="1" applyFill="1" applyBorder="1" applyAlignment="1">
      <alignment vertical="center"/>
    </xf>
    <xf numFmtId="0" fontId="28" fillId="6" borderId="4" xfId="0" applyFont="1" applyFill="1" applyBorder="1" applyAlignment="1">
      <alignment vertical="center"/>
    </xf>
    <xf numFmtId="0" fontId="28" fillId="22" borderId="5" xfId="0" applyFont="1" applyFill="1" applyBorder="1" applyAlignment="1">
      <alignment vertical="center"/>
    </xf>
    <xf numFmtId="0" fontId="5" fillId="4" borderId="5" xfId="0" applyFont="1" applyFill="1" applyBorder="1" applyAlignment="1">
      <alignment horizontal="center"/>
    </xf>
    <xf numFmtId="49" fontId="5" fillId="4" borderId="5" xfId="0" applyNumberFormat="1" applyFont="1" applyFill="1" applyBorder="1" applyAlignment="1">
      <alignment horizontal="center"/>
    </xf>
    <xf numFmtId="165" fontId="3" fillId="22" borderId="1" xfId="0" applyNumberFormat="1" applyFont="1" applyFill="1" applyBorder="1" applyAlignment="1">
      <alignment horizontal="center" vertical="center"/>
    </xf>
    <xf numFmtId="0" fontId="3" fillId="0" borderId="15" xfId="3" applyFont="1" applyBorder="1" applyAlignment="1">
      <alignment horizontal="center" vertical="center"/>
    </xf>
    <xf numFmtId="0" fontId="3" fillId="0" borderId="2" xfId="3" applyFont="1" applyBorder="1" applyAlignment="1">
      <alignment horizontal="center" vertical="center"/>
    </xf>
    <xf numFmtId="0" fontId="3" fillId="0" borderId="16" xfId="3" applyFont="1" applyBorder="1" applyAlignment="1">
      <alignment horizontal="center" vertical="center"/>
    </xf>
    <xf numFmtId="0" fontId="3" fillId="0" borderId="1" xfId="3" applyFont="1" applyBorder="1" applyAlignment="1">
      <alignment horizontal="center" vertical="center"/>
    </xf>
    <xf numFmtId="165" fontId="3" fillId="22" borderId="17" xfId="0" applyNumberFormat="1" applyFont="1" applyFill="1" applyBorder="1" applyAlignment="1">
      <alignment horizontal="center" vertical="center"/>
    </xf>
    <xf numFmtId="0" fontId="3" fillId="0" borderId="22" xfId="3" applyFont="1" applyBorder="1" applyAlignment="1">
      <alignment horizontal="center" vertical="center"/>
    </xf>
    <xf numFmtId="0" fontId="3" fillId="0" borderId="17" xfId="3" applyFont="1" applyBorder="1" applyAlignment="1">
      <alignment horizontal="center" vertical="center"/>
    </xf>
    <xf numFmtId="165" fontId="3" fillId="22" borderId="2" xfId="0" applyNumberFormat="1" applyFont="1" applyFill="1" applyBorder="1" applyAlignment="1">
      <alignment horizontal="center" vertical="center"/>
    </xf>
    <xf numFmtId="165" fontId="3" fillId="0" borderId="1" xfId="3" applyNumberFormat="1" applyFont="1" applyBorder="1" applyAlignment="1">
      <alignment horizontal="center" vertical="center"/>
    </xf>
    <xf numFmtId="165" fontId="3" fillId="0" borderId="4" xfId="3" applyNumberFormat="1" applyFont="1" applyBorder="1" applyAlignment="1">
      <alignment horizontal="center" vertical="center"/>
    </xf>
    <xf numFmtId="165" fontId="3" fillId="0" borderId="2" xfId="3" applyNumberFormat="1" applyFont="1" applyBorder="1" applyAlignment="1">
      <alignment horizontal="center" vertical="center"/>
    </xf>
    <xf numFmtId="165" fontId="3" fillId="0" borderId="8" xfId="3" applyNumberFormat="1" applyFont="1" applyBorder="1" applyAlignment="1">
      <alignment horizontal="center" vertical="center"/>
    </xf>
    <xf numFmtId="164" fontId="3" fillId="4" borderId="2" xfId="0" applyNumberFormat="1" applyFont="1" applyFill="1" applyBorder="1" applyAlignment="1">
      <alignment horizontal="center"/>
    </xf>
    <xf numFmtId="164" fontId="3" fillId="4" borderId="8" xfId="0" applyNumberFormat="1" applyFont="1" applyFill="1" applyBorder="1" applyAlignment="1">
      <alignment horizontal="center"/>
    </xf>
    <xf numFmtId="164" fontId="3" fillId="4" borderId="1" xfId="0" applyNumberFormat="1" applyFont="1" applyFill="1" applyBorder="1" applyAlignment="1">
      <alignment horizontal="center"/>
    </xf>
    <xf numFmtId="164" fontId="3" fillId="4" borderId="4" xfId="0" applyNumberFormat="1" applyFont="1" applyFill="1" applyBorder="1" applyAlignment="1">
      <alignment horizontal="center"/>
    </xf>
    <xf numFmtId="164" fontId="7" fillId="4" borderId="7" xfId="0" applyNumberFormat="1" applyFont="1" applyFill="1" applyBorder="1" applyAlignment="1">
      <alignment horizontal="center"/>
    </xf>
    <xf numFmtId="164" fontId="7" fillId="6" borderId="17" xfId="0" applyNumberFormat="1" applyFont="1" applyFill="1" applyBorder="1" applyAlignment="1">
      <alignment horizontal="center"/>
    </xf>
    <xf numFmtId="0" fontId="5" fillId="6" borderId="17" xfId="0" applyFont="1" applyFill="1" applyBorder="1" applyAlignment="1">
      <alignment horizontal="center"/>
    </xf>
    <xf numFmtId="164" fontId="7" fillId="6" borderId="2" xfId="0" applyNumberFormat="1" applyFont="1" applyFill="1" applyBorder="1" applyAlignment="1">
      <alignment horizontal="center"/>
    </xf>
    <xf numFmtId="0" fontId="5" fillId="6" borderId="2" xfId="0" applyFont="1" applyFill="1" applyBorder="1" applyAlignment="1">
      <alignment horizontal="center"/>
    </xf>
    <xf numFmtId="164" fontId="7" fillId="6" borderId="5" xfId="0" applyNumberFormat="1" applyFont="1" applyFill="1" applyBorder="1" applyAlignment="1">
      <alignment horizontal="center"/>
    </xf>
    <xf numFmtId="0" fontId="5" fillId="6" borderId="5" xfId="0" applyFont="1" applyFill="1" applyBorder="1" applyAlignment="1">
      <alignment horizontal="center"/>
    </xf>
    <xf numFmtId="165" fontId="3" fillId="0" borderId="16" xfId="3" applyNumberFormat="1" applyFont="1" applyBorder="1" applyAlignment="1">
      <alignment horizontal="center" vertical="center"/>
    </xf>
    <xf numFmtId="165" fontId="3" fillId="0" borderId="15" xfId="3" applyNumberFormat="1" applyFont="1" applyBorder="1" applyAlignment="1">
      <alignment horizontal="center" vertical="center"/>
    </xf>
    <xf numFmtId="164" fontId="3" fillId="4" borderId="15" xfId="0" applyNumberFormat="1" applyFont="1" applyFill="1" applyBorder="1" applyAlignment="1">
      <alignment horizontal="center"/>
    </xf>
    <xf numFmtId="164" fontId="3" fillId="4" borderId="16" xfId="0" applyNumberFormat="1" applyFont="1" applyFill="1" applyBorder="1" applyAlignment="1">
      <alignment horizontal="center"/>
    </xf>
    <xf numFmtId="165" fontId="20" fillId="22" borderId="1" xfId="0" applyNumberFormat="1" applyFont="1" applyFill="1" applyBorder="1" applyAlignment="1">
      <alignment horizontal="center"/>
    </xf>
    <xf numFmtId="165" fontId="3" fillId="0" borderId="22" xfId="3" applyNumberFormat="1" applyFont="1" applyBorder="1" applyAlignment="1">
      <alignment horizontal="center" vertical="center"/>
    </xf>
    <xf numFmtId="165" fontId="3" fillId="0" borderId="17" xfId="3" applyNumberFormat="1" applyFont="1" applyBorder="1" applyAlignment="1">
      <alignment horizontal="center" vertical="center"/>
    </xf>
    <xf numFmtId="165" fontId="3" fillId="0" borderId="7" xfId="3" applyNumberFormat="1" applyFont="1" applyBorder="1" applyAlignment="1">
      <alignment horizontal="center" vertical="center"/>
    </xf>
    <xf numFmtId="165" fontId="20" fillId="22" borderId="2" xfId="0" applyNumberFormat="1" applyFont="1" applyFill="1" applyBorder="1" applyAlignment="1">
      <alignment horizontal="center"/>
    </xf>
    <xf numFmtId="0" fontId="12" fillId="9" borderId="8" xfId="0" applyFont="1" applyFill="1" applyBorder="1" applyAlignment="1">
      <alignment horizontal="center" vertical="center" wrapText="1"/>
    </xf>
    <xf numFmtId="0" fontId="31" fillId="9" borderId="9" xfId="0" applyFont="1" applyFill="1" applyBorder="1" applyAlignment="1">
      <alignment horizontal="center"/>
    </xf>
    <xf numFmtId="0" fontId="31" fillId="9" borderId="10" xfId="0" applyFont="1" applyFill="1" applyBorder="1" applyAlignment="1">
      <alignment horizontal="center" vertical="center" wrapText="1"/>
    </xf>
    <xf numFmtId="0" fontId="31" fillId="9" borderId="11" xfId="0" applyFont="1" applyFill="1" applyBorder="1" applyAlignment="1">
      <alignment horizontal="center" vertical="center" wrapText="1"/>
    </xf>
    <xf numFmtId="0" fontId="31" fillId="9" borderId="12" xfId="0" applyFont="1" applyFill="1" applyBorder="1" applyAlignment="1">
      <alignment horizontal="center" vertical="center" wrapText="1"/>
    </xf>
    <xf numFmtId="0" fontId="15" fillId="10" borderId="27" xfId="0" applyFont="1" applyFill="1" applyBorder="1" applyAlignment="1">
      <alignment horizontal="right"/>
    </xf>
    <xf numFmtId="165" fontId="7" fillId="22" borderId="17" xfId="0" applyNumberFormat="1" applyFont="1" applyFill="1" applyBorder="1" applyAlignment="1">
      <alignment horizontal="center"/>
    </xf>
    <xf numFmtId="164" fontId="6" fillId="3" borderId="10" xfId="1" applyNumberFormat="1" applyFont="1" applyFill="1" applyBorder="1" applyAlignment="1" applyProtection="1">
      <alignment horizontal="center" vertical="center"/>
      <protection locked="0"/>
    </xf>
    <xf numFmtId="167" fontId="17" fillId="4" borderId="10" xfId="0" applyNumberFormat="1" applyFont="1" applyFill="1" applyBorder="1" applyAlignment="1">
      <alignment vertical="center"/>
    </xf>
    <xf numFmtId="164" fontId="7" fillId="13" borderId="17" xfId="0" applyNumberFormat="1" applyFont="1" applyFill="1" applyBorder="1" applyAlignment="1">
      <alignment horizontal="center"/>
    </xf>
    <xf numFmtId="165" fontId="16" fillId="22" borderId="5" xfId="0" applyNumberFormat="1" applyFont="1" applyFill="1" applyBorder="1" applyAlignment="1">
      <alignment horizontal="center"/>
    </xf>
    <xf numFmtId="164" fontId="34" fillId="23" borderId="5" xfId="1" applyNumberFormat="1" applyFont="1" applyFill="1" applyBorder="1" applyAlignment="1" applyProtection="1">
      <alignment horizontal="center" vertical="center"/>
      <protection locked="0"/>
    </xf>
    <xf numFmtId="167" fontId="17" fillId="22" borderId="5" xfId="0" applyNumberFormat="1" applyFont="1" applyFill="1" applyBorder="1" applyAlignment="1">
      <alignment vertical="center"/>
    </xf>
    <xf numFmtId="164" fontId="16" fillId="22" borderId="5" xfId="0" applyNumberFormat="1" applyFont="1" applyFill="1" applyBorder="1" applyAlignment="1">
      <alignment horizontal="center"/>
    </xf>
    <xf numFmtId="0" fontId="3" fillId="21" borderId="2" xfId="3" applyFont="1" applyFill="1" applyBorder="1" applyAlignment="1">
      <alignment horizontal="center" vertical="center"/>
    </xf>
    <xf numFmtId="0" fontId="7" fillId="6" borderId="1" xfId="0" applyFont="1" applyFill="1" applyBorder="1" applyAlignment="1">
      <alignment horizontal="center" vertical="center" wrapText="1"/>
    </xf>
    <xf numFmtId="0" fontId="7" fillId="5" borderId="1" xfId="0" applyFont="1" applyFill="1" applyBorder="1" applyAlignment="1">
      <alignment horizontal="center" vertical="center" wrapText="1"/>
    </xf>
    <xf numFmtId="164" fontId="7" fillId="19" borderId="1" xfId="0" applyNumberFormat="1" applyFont="1" applyFill="1" applyBorder="1" applyAlignment="1">
      <alignment horizontal="center"/>
    </xf>
    <xf numFmtId="0" fontId="7" fillId="20" borderId="1" xfId="0" applyFont="1" applyFill="1" applyBorder="1" applyAlignment="1">
      <alignment horizontal="center" vertical="center"/>
    </xf>
    <xf numFmtId="0" fontId="7" fillId="6" borderId="1" xfId="0" applyFont="1" applyFill="1" applyBorder="1" applyAlignment="1">
      <alignment horizontal="center" vertical="center"/>
    </xf>
    <xf numFmtId="0" fontId="5" fillId="4" borderId="0" xfId="0" applyFont="1" applyFill="1" applyAlignment="1">
      <alignment vertical="center"/>
    </xf>
    <xf numFmtId="0" fontId="5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5" fillId="0" borderId="0" xfId="0" applyFont="1" applyAlignment="1">
      <alignment horizontal="center"/>
    </xf>
    <xf numFmtId="0" fontId="7" fillId="6" borderId="2" xfId="0" applyFont="1" applyFill="1" applyBorder="1" applyAlignment="1">
      <alignment horizontal="center" vertical="center"/>
    </xf>
    <xf numFmtId="0" fontId="7" fillId="5" borderId="2" xfId="0" applyFont="1" applyFill="1" applyBorder="1" applyAlignment="1">
      <alignment horizontal="center" vertical="center" wrapText="1"/>
    </xf>
    <xf numFmtId="49" fontId="9" fillId="4" borderId="12" xfId="0" applyNumberFormat="1" applyFont="1" applyFill="1" applyBorder="1" applyAlignment="1">
      <alignment vertical="center" wrapText="1"/>
    </xf>
    <xf numFmtId="49" fontId="9" fillId="4" borderId="0" xfId="0" applyNumberFormat="1" applyFont="1" applyFill="1" applyAlignment="1">
      <alignment vertical="center" wrapText="1"/>
    </xf>
    <xf numFmtId="49" fontId="9" fillId="4" borderId="24" xfId="0" applyNumberFormat="1" applyFont="1" applyFill="1" applyBorder="1" applyAlignment="1">
      <alignment vertical="center" wrapText="1"/>
    </xf>
    <xf numFmtId="0" fontId="5" fillId="4" borderId="12" xfId="0" applyFont="1" applyFill="1" applyBorder="1" applyAlignment="1">
      <alignment vertical="center"/>
    </xf>
    <xf numFmtId="0" fontId="5" fillId="4" borderId="24" xfId="0" applyFont="1" applyFill="1" applyBorder="1" applyAlignment="1">
      <alignment vertical="center"/>
    </xf>
    <xf numFmtId="0" fontId="5" fillId="4" borderId="8" xfId="0" applyFont="1" applyFill="1" applyBorder="1" applyAlignment="1">
      <alignment vertical="center"/>
    </xf>
    <xf numFmtId="0" fontId="5" fillId="4" borderId="21" xfId="0" applyFont="1" applyFill="1" applyBorder="1" applyAlignment="1">
      <alignment vertical="center"/>
    </xf>
    <xf numFmtId="0" fontId="5" fillId="4" borderId="15" xfId="0" applyFont="1" applyFill="1" applyBorder="1" applyAlignment="1">
      <alignment vertical="center"/>
    </xf>
    <xf numFmtId="0" fontId="14" fillId="22" borderId="1" xfId="0" applyFont="1" applyFill="1" applyBorder="1" applyAlignment="1">
      <alignment horizontal="center" vertical="center"/>
    </xf>
    <xf numFmtId="0" fontId="5" fillId="22" borderId="1" xfId="0" applyFont="1" applyFill="1" applyBorder="1" applyAlignment="1">
      <alignment horizontal="center" vertical="center"/>
    </xf>
    <xf numFmtId="0" fontId="5" fillId="22" borderId="1" xfId="0" applyFont="1" applyFill="1" applyBorder="1" applyAlignment="1">
      <alignment horizontal="center"/>
    </xf>
    <xf numFmtId="0" fontId="32" fillId="0" borderId="0" xfId="0" applyFont="1" applyAlignment="1">
      <alignment vertical="center" wrapText="1"/>
    </xf>
    <xf numFmtId="168" fontId="15" fillId="10" borderId="1" xfId="0" applyNumberFormat="1" applyFont="1" applyFill="1" applyBorder="1" applyAlignment="1">
      <alignment horizontal="right"/>
    </xf>
    <xf numFmtId="0" fontId="5" fillId="0" borderId="0" xfId="0" applyFont="1" applyAlignment="1">
      <alignment horizontal="center" vertical="center"/>
    </xf>
    <xf numFmtId="0" fontId="20" fillId="22" borderId="1" xfId="0" applyFont="1" applyFill="1" applyBorder="1" applyAlignment="1">
      <alignment horizontal="center" vertical="center"/>
    </xf>
    <xf numFmtId="0" fontId="20" fillId="0" borderId="0" xfId="0" applyFont="1" applyAlignment="1">
      <alignment horizontal="center" vertical="center"/>
    </xf>
    <xf numFmtId="0" fontId="38" fillId="9" borderId="2" xfId="0" applyFont="1" applyFill="1" applyBorder="1" applyAlignment="1">
      <alignment horizontal="center" vertical="center" wrapText="1"/>
    </xf>
    <xf numFmtId="49" fontId="11" fillId="9" borderId="2" xfId="0" applyNumberFormat="1" applyFont="1" applyFill="1" applyBorder="1" applyAlignment="1">
      <alignment horizontal="center" vertical="center" wrapText="1"/>
    </xf>
    <xf numFmtId="0" fontId="11" fillId="9" borderId="1" xfId="0" applyFont="1" applyFill="1" applyBorder="1" applyAlignment="1">
      <alignment horizontal="center" vertical="center" wrapText="1"/>
    </xf>
    <xf numFmtId="49" fontId="11" fillId="9" borderId="1" xfId="0" applyNumberFormat="1" applyFont="1" applyFill="1" applyBorder="1" applyAlignment="1">
      <alignment horizontal="center" vertical="center" wrapText="1"/>
    </xf>
    <xf numFmtId="165" fontId="3" fillId="19" borderId="16" xfId="3" applyNumberFormat="1" applyFont="1" applyFill="1" applyBorder="1" applyAlignment="1">
      <alignment horizontal="center" vertical="center"/>
    </xf>
    <xf numFmtId="165" fontId="3" fillId="19" borderId="1" xfId="3" applyNumberFormat="1" applyFont="1" applyFill="1" applyBorder="1" applyAlignment="1">
      <alignment horizontal="center" vertical="center"/>
    </xf>
    <xf numFmtId="0" fontId="11" fillId="9" borderId="21" xfId="0" applyFont="1" applyFill="1" applyBorder="1" applyAlignment="1">
      <alignment horizontal="center" vertical="center" wrapText="1"/>
    </xf>
    <xf numFmtId="165" fontId="3" fillId="19" borderId="5" xfId="3" applyNumberFormat="1" applyFont="1" applyFill="1" applyBorder="1" applyAlignment="1">
      <alignment horizontal="center" vertical="center"/>
    </xf>
    <xf numFmtId="0" fontId="7" fillId="20" borderId="2" xfId="0" applyFont="1" applyFill="1" applyBorder="1" applyAlignment="1">
      <alignment horizontal="center" vertical="center" wrapText="1"/>
    </xf>
    <xf numFmtId="0" fontId="7" fillId="19" borderId="2" xfId="0" applyFont="1" applyFill="1" applyBorder="1" applyAlignment="1">
      <alignment horizontal="center" vertical="center" wrapText="1"/>
    </xf>
    <xf numFmtId="0" fontId="7" fillId="18" borderId="2" xfId="0" applyFont="1" applyFill="1" applyBorder="1" applyAlignment="1">
      <alignment horizontal="center" vertical="center" wrapText="1"/>
    </xf>
    <xf numFmtId="164" fontId="6" fillId="25" borderId="2" xfId="1" applyNumberFormat="1" applyFont="1" applyFill="1" applyBorder="1" applyAlignment="1" applyProtection="1">
      <alignment horizontal="center" vertical="center"/>
      <protection locked="0"/>
    </xf>
    <xf numFmtId="164" fontId="6" fillId="25" borderId="1" xfId="1" applyNumberFormat="1" applyFont="1" applyFill="1" applyBorder="1" applyAlignment="1" applyProtection="1">
      <alignment horizontal="center" vertical="center"/>
      <protection locked="0"/>
    </xf>
    <xf numFmtId="0" fontId="4" fillId="10" borderId="17" xfId="2" applyFont="1" applyFill="1" applyBorder="1" applyAlignment="1" applyProtection="1">
      <alignment vertical="center" wrapText="1"/>
      <protection locked="0"/>
    </xf>
    <xf numFmtId="0" fontId="39" fillId="0" borderId="1" xfId="0" applyFont="1" applyBorder="1"/>
    <xf numFmtId="0" fontId="5" fillId="0" borderId="1" xfId="0" applyFont="1" applyBorder="1"/>
    <xf numFmtId="0" fontId="40" fillId="27" borderId="35" xfId="0" applyFont="1" applyFill="1" applyBorder="1" applyAlignment="1">
      <alignment vertical="center"/>
    </xf>
    <xf numFmtId="0" fontId="41" fillId="0" borderId="36" xfId="0" applyFont="1" applyBorder="1" applyAlignment="1">
      <alignment vertical="center"/>
    </xf>
    <xf numFmtId="0" fontId="41" fillId="0" borderId="37" xfId="0" applyFont="1" applyBorder="1" applyAlignment="1">
      <alignment vertical="center"/>
    </xf>
    <xf numFmtId="0" fontId="11" fillId="9" borderId="0" xfId="0" applyFont="1" applyFill="1"/>
    <xf numFmtId="0" fontId="13" fillId="4" borderId="0" xfId="0" applyFont="1" applyFill="1" applyAlignment="1">
      <alignment wrapText="1"/>
    </xf>
    <xf numFmtId="0" fontId="13" fillId="16" borderId="0" xfId="0" applyFont="1" applyFill="1" applyAlignment="1">
      <alignment wrapText="1"/>
    </xf>
    <xf numFmtId="0" fontId="13" fillId="6" borderId="12" xfId="0" applyFont="1" applyFill="1" applyBorder="1" applyAlignment="1">
      <alignment wrapText="1"/>
    </xf>
    <xf numFmtId="0" fontId="22" fillId="4" borderId="0" xfId="0" applyFont="1" applyFill="1" applyAlignment="1">
      <alignment wrapText="1"/>
    </xf>
    <xf numFmtId="0" fontId="22" fillId="4" borderId="12" xfId="0" applyFont="1" applyFill="1" applyBorder="1" applyAlignment="1">
      <alignment wrapText="1"/>
    </xf>
    <xf numFmtId="0" fontId="3" fillId="16" borderId="2" xfId="3" applyFont="1" applyFill="1" applyBorder="1" applyAlignment="1">
      <alignment horizontal="center" vertical="center"/>
    </xf>
    <xf numFmtId="167" fontId="17" fillId="13" borderId="2" xfId="0" applyNumberFormat="1" applyFont="1" applyFill="1" applyBorder="1" applyAlignment="1">
      <alignment vertical="center"/>
    </xf>
    <xf numFmtId="0" fontId="43" fillId="0" borderId="0" xfId="0" applyFont="1"/>
    <xf numFmtId="0" fontId="39" fillId="0" borderId="0" xfId="0" applyFont="1"/>
    <xf numFmtId="0" fontId="15" fillId="10" borderId="4" xfId="0" applyFont="1" applyFill="1" applyBorder="1"/>
    <xf numFmtId="0" fontId="15" fillId="10" borderId="16" xfId="0" applyFont="1" applyFill="1" applyBorder="1"/>
    <xf numFmtId="167" fontId="17" fillId="4" borderId="8" xfId="0" applyNumberFormat="1" applyFont="1" applyFill="1" applyBorder="1" applyAlignment="1">
      <alignment vertical="center"/>
    </xf>
    <xf numFmtId="0" fontId="7" fillId="14" borderId="1" xfId="0" applyFont="1" applyFill="1" applyBorder="1" applyAlignment="1">
      <alignment horizontal="center"/>
    </xf>
    <xf numFmtId="0" fontId="28" fillId="6" borderId="21" xfId="0" applyFont="1" applyFill="1" applyBorder="1" applyAlignment="1">
      <alignment vertical="center"/>
    </xf>
    <xf numFmtId="0" fontId="28" fillId="6" borderId="15" xfId="0" applyFont="1" applyFill="1" applyBorder="1" applyAlignment="1">
      <alignment vertical="center"/>
    </xf>
    <xf numFmtId="0" fontId="32" fillId="0" borderId="12" xfId="0" applyFont="1" applyBorder="1" applyAlignment="1">
      <alignment vertical="center"/>
    </xf>
    <xf numFmtId="0" fontId="32" fillId="0" borderId="8" xfId="0" applyFont="1" applyBorder="1" applyAlignment="1">
      <alignment vertical="center"/>
    </xf>
    <xf numFmtId="0" fontId="0" fillId="9" borderId="0" xfId="0" applyFill="1"/>
    <xf numFmtId="0" fontId="40" fillId="27" borderId="38" xfId="0" applyFont="1" applyFill="1" applyBorder="1" applyAlignment="1">
      <alignment vertical="center"/>
    </xf>
    <xf numFmtId="0" fontId="41" fillId="0" borderId="39" xfId="0" applyFont="1" applyBorder="1" applyAlignment="1">
      <alignment vertical="center"/>
    </xf>
    <xf numFmtId="0" fontId="41" fillId="0" borderId="40" xfId="0" applyFont="1" applyBorder="1" applyAlignment="1">
      <alignment vertical="center"/>
    </xf>
    <xf numFmtId="0" fontId="0" fillId="0" borderId="40" xfId="0" applyBorder="1"/>
    <xf numFmtId="0" fontId="0" fillId="0" borderId="41" xfId="0" applyBorder="1"/>
    <xf numFmtId="0" fontId="11" fillId="0" borderId="0" xfId="0" applyFont="1"/>
    <xf numFmtId="0" fontId="10" fillId="0" borderId="1" xfId="0" applyFont="1" applyBorder="1"/>
    <xf numFmtId="0" fontId="15" fillId="0" borderId="16" xfId="0" applyFont="1" applyBorder="1"/>
    <xf numFmtId="0" fontId="5" fillId="0" borderId="4" xfId="0" applyFont="1" applyBorder="1"/>
    <xf numFmtId="0" fontId="5" fillId="6" borderId="1" xfId="0" applyFont="1" applyFill="1" applyBorder="1" applyAlignment="1">
      <alignment horizontal="center" vertical="center"/>
    </xf>
    <xf numFmtId="0" fontId="5" fillId="6" borderId="0" xfId="0" applyFont="1" applyFill="1"/>
    <xf numFmtId="167" fontId="17" fillId="13" borderId="15" xfId="3" applyNumberFormat="1" applyFont="1" applyFill="1" applyBorder="1" applyAlignment="1">
      <alignment horizontal="center" vertical="center"/>
    </xf>
    <xf numFmtId="0" fontId="20" fillId="22" borderId="2" xfId="0" applyFont="1" applyFill="1" applyBorder="1" applyAlignment="1">
      <alignment horizontal="center" vertical="center"/>
    </xf>
    <xf numFmtId="165" fontId="5" fillId="14" borderId="8" xfId="0" applyNumberFormat="1" applyFont="1" applyFill="1" applyBorder="1" applyAlignment="1">
      <alignment horizontal="center" vertical="center"/>
    </xf>
    <xf numFmtId="164" fontId="6" fillId="0" borderId="1" xfId="1" applyNumberFormat="1" applyFont="1" applyBorder="1" applyAlignment="1" applyProtection="1">
      <alignment horizontal="center" vertical="center"/>
      <protection locked="0"/>
    </xf>
    <xf numFmtId="167" fontId="17" fillId="0" borderId="2" xfId="0" applyNumberFormat="1" applyFont="1" applyBorder="1" applyAlignment="1">
      <alignment vertical="center"/>
    </xf>
    <xf numFmtId="0" fontId="28" fillId="6" borderId="4" xfId="0" applyFont="1" applyFill="1" applyBorder="1" applyAlignment="1">
      <alignment horizontal="left" vertical="center"/>
    </xf>
    <xf numFmtId="0" fontId="28" fillId="6" borderId="5" xfId="0" applyFont="1" applyFill="1" applyBorder="1" applyAlignment="1">
      <alignment horizontal="left" vertical="center"/>
    </xf>
    <xf numFmtId="0" fontId="20" fillId="6" borderId="1" xfId="0" applyFont="1" applyFill="1" applyBorder="1" applyAlignment="1">
      <alignment horizontal="center" vertical="center"/>
    </xf>
    <xf numFmtId="0" fontId="0" fillId="6" borderId="0" xfId="0" applyFill="1"/>
    <xf numFmtId="165" fontId="3" fillId="6" borderId="1" xfId="0" applyNumberFormat="1" applyFont="1" applyFill="1" applyBorder="1" applyAlignment="1">
      <alignment horizontal="center" vertical="center"/>
    </xf>
    <xf numFmtId="0" fontId="3" fillId="6" borderId="0" xfId="0" applyFont="1" applyFill="1" applyAlignment="1">
      <alignment vertical="center"/>
    </xf>
    <xf numFmtId="165" fontId="2" fillId="6" borderId="0" xfId="0" applyNumberFormat="1" applyFont="1" applyFill="1" applyAlignment="1">
      <alignment horizontal="center" vertical="center"/>
    </xf>
    <xf numFmtId="0" fontId="2" fillId="6" borderId="0" xfId="3" applyFill="1" applyAlignment="1">
      <alignment horizontal="center" vertical="center"/>
    </xf>
    <xf numFmtId="165" fontId="2" fillId="6" borderId="0" xfId="3" applyNumberFormat="1" applyFill="1" applyAlignment="1">
      <alignment horizontal="center" vertical="center"/>
    </xf>
    <xf numFmtId="0" fontId="3" fillId="4" borderId="16" xfId="0" applyFont="1" applyFill="1" applyBorder="1" applyAlignment="1">
      <alignment horizontal="center"/>
    </xf>
    <xf numFmtId="0" fontId="3" fillId="4" borderId="1" xfId="0" applyFont="1" applyFill="1" applyBorder="1" applyAlignment="1">
      <alignment horizontal="center"/>
    </xf>
    <xf numFmtId="0" fontId="3" fillId="4" borderId="4" xfId="0" applyFont="1" applyFill="1" applyBorder="1" applyAlignment="1">
      <alignment horizontal="center"/>
    </xf>
    <xf numFmtId="0" fontId="28" fillId="6" borderId="16" xfId="0" applyFont="1" applyFill="1" applyBorder="1" applyAlignment="1">
      <alignment horizontal="left" vertical="center"/>
    </xf>
    <xf numFmtId="0" fontId="28" fillId="6" borderId="12" xfId="0" applyFont="1" applyFill="1" applyBorder="1" applyAlignment="1">
      <alignment vertical="center"/>
    </xf>
    <xf numFmtId="0" fontId="28" fillId="6" borderId="0" xfId="0" applyFont="1" applyFill="1" applyAlignment="1">
      <alignment vertical="center"/>
    </xf>
    <xf numFmtId="0" fontId="19" fillId="0" borderId="0" xfId="0" applyFont="1" applyAlignment="1">
      <alignment wrapText="1"/>
    </xf>
    <xf numFmtId="165" fontId="3" fillId="19" borderId="2" xfId="3" applyNumberFormat="1" applyFont="1" applyFill="1" applyBorder="1" applyAlignment="1">
      <alignment horizontal="center" vertical="center"/>
    </xf>
    <xf numFmtId="167" fontId="17" fillId="13" borderId="1" xfId="3" applyNumberFormat="1" applyFont="1" applyFill="1" applyBorder="1" applyAlignment="1">
      <alignment horizontal="center" vertical="center"/>
    </xf>
    <xf numFmtId="0" fontId="3" fillId="28" borderId="2" xfId="3" applyFont="1" applyFill="1" applyBorder="1" applyAlignment="1">
      <alignment horizontal="center" vertical="center"/>
    </xf>
    <xf numFmtId="0" fontId="3" fillId="6" borderId="5" xfId="3" applyFont="1" applyFill="1" applyBorder="1" applyAlignment="1">
      <alignment horizontal="center" vertical="center"/>
    </xf>
    <xf numFmtId="0" fontId="5" fillId="4" borderId="4" xfId="0" applyFont="1" applyFill="1" applyBorder="1"/>
    <xf numFmtId="0" fontId="5" fillId="4" borderId="5" xfId="0" applyFont="1" applyFill="1" applyBorder="1"/>
    <xf numFmtId="0" fontId="5" fillId="4" borderId="16" xfId="0" applyFont="1" applyFill="1" applyBorder="1"/>
    <xf numFmtId="165" fontId="5" fillId="6" borderId="5" xfId="0" applyNumberFormat="1" applyFont="1" applyFill="1" applyBorder="1" applyAlignment="1">
      <alignment horizontal="center" vertical="center"/>
    </xf>
    <xf numFmtId="165" fontId="3" fillId="6" borderId="5" xfId="0" applyNumberFormat="1" applyFont="1" applyFill="1" applyBorder="1" applyAlignment="1">
      <alignment horizontal="center" vertical="center"/>
    </xf>
    <xf numFmtId="165" fontId="3" fillId="6" borderId="1" xfId="0" quotePrefix="1" applyNumberFormat="1" applyFont="1" applyFill="1" applyBorder="1" applyAlignment="1">
      <alignment horizontal="center" vertical="center"/>
    </xf>
    <xf numFmtId="165" fontId="28" fillId="6" borderId="0" xfId="0" applyNumberFormat="1" applyFont="1" applyFill="1" applyAlignment="1">
      <alignment vertical="center"/>
    </xf>
    <xf numFmtId="0" fontId="10" fillId="4" borderId="0" xfId="0" applyFont="1" applyFill="1" applyAlignment="1">
      <alignment horizontal="center" wrapText="1"/>
    </xf>
    <xf numFmtId="0" fontId="0" fillId="4" borderId="0" xfId="0" applyFill="1"/>
    <xf numFmtId="49" fontId="10" fillId="4" borderId="0" xfId="0" applyNumberFormat="1" applyFont="1" applyFill="1" applyAlignment="1">
      <alignment vertical="top" wrapText="1"/>
    </xf>
    <xf numFmtId="164" fontId="6" fillId="0" borderId="2" xfId="1" applyNumberFormat="1" applyFont="1" applyBorder="1" applyAlignment="1" applyProtection="1">
      <alignment horizontal="center" vertical="center"/>
      <protection locked="0"/>
    </xf>
    <xf numFmtId="2" fontId="5" fillId="4" borderId="4" xfId="0" applyNumberFormat="1" applyFont="1" applyFill="1" applyBorder="1" applyAlignment="1">
      <alignment horizontal="left"/>
    </xf>
    <xf numFmtId="2" fontId="5" fillId="4" borderId="16" xfId="0" applyNumberFormat="1" applyFont="1" applyFill="1" applyBorder="1" applyAlignment="1">
      <alignment horizontal="left"/>
    </xf>
    <xf numFmtId="0" fontId="5" fillId="0" borderId="1" xfId="0" applyFont="1" applyBorder="1" applyAlignment="1">
      <alignment horizontal="center" vertical="top" wrapText="1"/>
    </xf>
    <xf numFmtId="0" fontId="5" fillId="7" borderId="7" xfId="0" applyFont="1" applyFill="1" applyBorder="1" applyAlignment="1">
      <alignment horizontal="center"/>
    </xf>
    <xf numFmtId="0" fontId="7" fillId="4" borderId="0" xfId="0" applyFont="1" applyFill="1" applyAlignment="1">
      <alignment wrapText="1"/>
    </xf>
    <xf numFmtId="0" fontId="7" fillId="4" borderId="14" xfId="0" applyFont="1" applyFill="1" applyBorder="1" applyAlignment="1">
      <alignment wrapText="1"/>
    </xf>
    <xf numFmtId="0" fontId="5" fillId="7" borderId="1" xfId="0" applyFont="1" applyFill="1" applyBorder="1" applyAlignment="1">
      <alignment horizontal="center"/>
    </xf>
    <xf numFmtId="0" fontId="4" fillId="10" borderId="1" xfId="2" applyFont="1" applyFill="1" applyBorder="1" applyAlignment="1" applyProtection="1">
      <alignment vertical="center" wrapText="1"/>
      <protection locked="0"/>
    </xf>
    <xf numFmtId="0" fontId="5" fillId="0" borderId="16" xfId="0" applyFont="1" applyBorder="1"/>
    <xf numFmtId="0" fontId="11" fillId="17" borderId="0" xfId="0" applyFont="1" applyFill="1" applyAlignment="1">
      <alignment horizontal="center" vertical="center"/>
    </xf>
    <xf numFmtId="0" fontId="13" fillId="4" borderId="0" xfId="0" applyFont="1" applyFill="1" applyAlignment="1">
      <alignment horizontal="left" wrapText="1"/>
    </xf>
    <xf numFmtId="0" fontId="19" fillId="0" borderId="0" xfId="0" applyFont="1" applyAlignment="1">
      <alignment horizontal="left" wrapText="1"/>
    </xf>
    <xf numFmtId="0" fontId="3" fillId="0" borderId="5" xfId="0" applyFont="1" applyBorder="1" applyAlignment="1">
      <alignment horizontal="left" vertical="center"/>
    </xf>
    <xf numFmtId="0" fontId="3" fillId="0" borderId="16" xfId="0" applyFont="1" applyBorder="1" applyAlignment="1">
      <alignment horizontal="left" vertical="center"/>
    </xf>
    <xf numFmtId="0" fontId="22" fillId="4" borderId="0" xfId="0" applyFont="1" applyFill="1" applyAlignment="1">
      <alignment horizontal="left" wrapText="1"/>
    </xf>
    <xf numFmtId="0" fontId="23" fillId="0" borderId="0" xfId="0" applyFont="1" applyAlignment="1">
      <alignment horizontal="left" wrapText="1"/>
    </xf>
    <xf numFmtId="0" fontId="3" fillId="4" borderId="1" xfId="3" applyFont="1" applyFill="1" applyBorder="1" applyAlignment="1">
      <alignment horizontal="center" vertical="center"/>
    </xf>
    <xf numFmtId="0" fontId="3" fillId="4" borderId="4" xfId="0" applyFont="1" applyFill="1" applyBorder="1" applyAlignment="1">
      <alignment horizontal="left" vertical="center"/>
    </xf>
    <xf numFmtId="0" fontId="3" fillId="4" borderId="5" xfId="0" applyFont="1" applyFill="1" applyBorder="1" applyAlignment="1">
      <alignment horizontal="left" vertical="center"/>
    </xf>
    <xf numFmtId="0" fontId="3" fillId="4" borderId="16" xfId="0" applyFont="1" applyFill="1" applyBorder="1" applyAlignment="1">
      <alignment horizontal="left" vertical="center"/>
    </xf>
    <xf numFmtId="0" fontId="5" fillId="22" borderId="4" xfId="0" applyFont="1" applyFill="1" applyBorder="1" applyAlignment="1">
      <alignment horizontal="center" vertical="center"/>
    </xf>
    <xf numFmtId="164" fontId="7" fillId="13" borderId="5" xfId="0" applyNumberFormat="1" applyFont="1" applyFill="1" applyBorder="1" applyAlignment="1">
      <alignment horizontal="center"/>
    </xf>
    <xf numFmtId="0" fontId="5" fillId="22" borderId="12" xfId="0" applyFont="1" applyFill="1" applyBorder="1" applyAlignment="1">
      <alignment horizontal="center" vertical="center"/>
    </xf>
    <xf numFmtId="164" fontId="6" fillId="3" borderId="5" xfId="1" applyNumberFormat="1" applyFont="1" applyFill="1" applyBorder="1" applyAlignment="1" applyProtection="1">
      <alignment horizontal="center" vertical="center"/>
      <protection locked="0"/>
    </xf>
    <xf numFmtId="0" fontId="20" fillId="22" borderId="4" xfId="0" applyFont="1" applyFill="1" applyBorder="1" applyAlignment="1">
      <alignment horizontal="center" vertical="center"/>
    </xf>
    <xf numFmtId="0" fontId="5" fillId="22" borderId="4" xfId="0" applyFont="1" applyFill="1" applyBorder="1" applyAlignment="1">
      <alignment horizontal="center"/>
    </xf>
    <xf numFmtId="167" fontId="17" fillId="4" borderId="1" xfId="0" applyNumberFormat="1" applyFont="1" applyFill="1" applyBorder="1" applyAlignment="1">
      <alignment vertical="center"/>
    </xf>
    <xf numFmtId="165" fontId="5" fillId="14" borderId="1" xfId="0" applyNumberFormat="1" applyFont="1" applyFill="1" applyBorder="1" applyAlignment="1">
      <alignment horizontal="center" vertical="center"/>
    </xf>
    <xf numFmtId="0" fontId="20" fillId="22" borderId="0" xfId="0" applyFont="1" applyFill="1" applyAlignment="1">
      <alignment horizontal="center" vertical="center"/>
    </xf>
    <xf numFmtId="14" fontId="5" fillId="16" borderId="5" xfId="0" applyNumberFormat="1" applyFont="1" applyFill="1" applyBorder="1" applyAlignment="1">
      <alignment horizontal="center"/>
    </xf>
    <xf numFmtId="14" fontId="5" fillId="4" borderId="16" xfId="0" applyNumberFormat="1" applyFont="1" applyFill="1" applyBorder="1" applyAlignment="1">
      <alignment horizontal="left"/>
    </xf>
    <xf numFmtId="0" fontId="3" fillId="0" borderId="4" xfId="0" applyFont="1" applyBorder="1" applyAlignment="1">
      <alignment horizontal="left" vertical="center"/>
    </xf>
    <xf numFmtId="164" fontId="7" fillId="16" borderId="1" xfId="0" applyNumberFormat="1" applyFont="1" applyFill="1" applyBorder="1" applyAlignment="1">
      <alignment horizontal="center"/>
    </xf>
    <xf numFmtId="0" fontId="5" fillId="16" borderId="1" xfId="0" applyFont="1" applyFill="1" applyBorder="1" applyAlignment="1">
      <alignment horizontal="center" vertical="top" wrapText="1"/>
    </xf>
    <xf numFmtId="0" fontId="7" fillId="4" borderId="16" xfId="0" applyFont="1" applyFill="1" applyBorder="1" applyAlignment="1">
      <alignment horizontal="center"/>
    </xf>
    <xf numFmtId="0" fontId="14" fillId="6" borderId="16" xfId="0" applyFont="1" applyFill="1" applyBorder="1" applyAlignment="1">
      <alignment horizontal="center" vertical="center"/>
    </xf>
    <xf numFmtId="0" fontId="3" fillId="0" borderId="1" xfId="0" applyFont="1" applyBorder="1" applyAlignment="1">
      <alignment horizontal="left" vertical="center"/>
    </xf>
    <xf numFmtId="0" fontId="5" fillId="4" borderId="16" xfId="0" applyFont="1" applyFill="1" applyBorder="1" applyAlignment="1">
      <alignment horizontal="center"/>
    </xf>
    <xf numFmtId="0" fontId="5" fillId="4" borderId="22" xfId="0" applyFont="1" applyFill="1" applyBorder="1" applyAlignment="1">
      <alignment horizontal="center"/>
    </xf>
    <xf numFmtId="0" fontId="3" fillId="0" borderId="2" xfId="0" applyFont="1" applyBorder="1" applyAlignment="1">
      <alignment horizontal="left" vertical="center"/>
    </xf>
    <xf numFmtId="0" fontId="7" fillId="4" borderId="14" xfId="0" applyFont="1" applyFill="1" applyBorder="1" applyAlignment="1">
      <alignment horizontal="center" wrapText="1"/>
    </xf>
    <xf numFmtId="0" fontId="7" fillId="4" borderId="0" xfId="0" applyFont="1" applyFill="1" applyAlignment="1">
      <alignment horizontal="center" wrapText="1"/>
    </xf>
    <xf numFmtId="0" fontId="29" fillId="26" borderId="4" xfId="0" applyFont="1" applyFill="1" applyBorder="1" applyAlignment="1">
      <alignment horizontal="center" vertical="center"/>
    </xf>
    <xf numFmtId="0" fontId="29" fillId="26" borderId="5" xfId="0" applyFont="1" applyFill="1" applyBorder="1" applyAlignment="1">
      <alignment horizontal="center" vertical="center"/>
    </xf>
    <xf numFmtId="0" fontId="16" fillId="10" borderId="1" xfId="0" applyFont="1" applyFill="1" applyBorder="1" applyAlignment="1">
      <alignment horizontal="left" vertical="center" wrapText="1"/>
    </xf>
    <xf numFmtId="0" fontId="15" fillId="0" borderId="1" xfId="0" applyFont="1" applyBorder="1" applyAlignment="1">
      <alignment horizontal="left" vertical="center" wrapText="1"/>
    </xf>
    <xf numFmtId="0" fontId="18" fillId="4" borderId="5" xfId="0" applyFont="1" applyFill="1" applyBorder="1" applyAlignment="1">
      <alignment horizontal="left" vertical="center" wrapText="1"/>
    </xf>
    <xf numFmtId="0" fontId="18" fillId="4" borderId="16" xfId="0" applyFont="1" applyFill="1" applyBorder="1" applyAlignment="1">
      <alignment horizontal="left" vertical="center" wrapText="1"/>
    </xf>
    <xf numFmtId="0" fontId="0" fillId="4" borderId="1" xfId="0" applyFill="1" applyBorder="1" applyAlignment="1">
      <alignment horizontal="left" vertical="center" wrapText="1"/>
    </xf>
    <xf numFmtId="0" fontId="32" fillId="0" borderId="1" xfId="0" applyFont="1" applyBorder="1" applyAlignment="1">
      <alignment horizontal="center"/>
    </xf>
    <xf numFmtId="0" fontId="32" fillId="0" borderId="1" xfId="0" applyFont="1" applyBorder="1" applyAlignment="1">
      <alignment horizontal="center" vertical="center"/>
    </xf>
    <xf numFmtId="0" fontId="5" fillId="4" borderId="5" xfId="0" applyFont="1" applyFill="1" applyBorder="1" applyAlignment="1">
      <alignment horizontal="center"/>
    </xf>
    <xf numFmtId="0" fontId="5" fillId="4" borderId="16" xfId="0" applyFont="1" applyFill="1" applyBorder="1" applyAlignment="1">
      <alignment horizontal="center"/>
    </xf>
    <xf numFmtId="49" fontId="9" fillId="4" borderId="0" xfId="0" applyNumberFormat="1" applyFont="1" applyFill="1" applyAlignment="1">
      <alignment horizontal="center" vertical="top" wrapText="1"/>
    </xf>
    <xf numFmtId="0" fontId="5" fillId="0" borderId="4" xfId="0" applyFont="1" applyBorder="1" applyAlignment="1">
      <alignment horizontal="center" vertical="center" wrapText="1"/>
    </xf>
    <xf numFmtId="0" fontId="5" fillId="0" borderId="5" xfId="0" applyFont="1" applyBorder="1" applyAlignment="1">
      <alignment horizontal="center" vertical="center" wrapText="1"/>
    </xf>
    <xf numFmtId="0" fontId="5" fillId="0" borderId="16" xfId="0" applyFont="1" applyBorder="1" applyAlignment="1">
      <alignment horizontal="center" vertical="center" wrapText="1"/>
    </xf>
    <xf numFmtId="0" fontId="0" fillId="4" borderId="5" xfId="0" applyFill="1" applyBorder="1"/>
    <xf numFmtId="0" fontId="0" fillId="4" borderId="16" xfId="0" applyFill="1" applyBorder="1"/>
    <xf numFmtId="2" fontId="5" fillId="4" borderId="5" xfId="0" applyNumberFormat="1" applyFont="1" applyFill="1" applyBorder="1" applyAlignment="1">
      <alignment horizontal="center"/>
    </xf>
    <xf numFmtId="2" fontId="5" fillId="4" borderId="16" xfId="0" applyNumberFormat="1" applyFont="1" applyFill="1" applyBorder="1" applyAlignment="1">
      <alignment horizontal="center"/>
    </xf>
    <xf numFmtId="0" fontId="29" fillId="26" borderId="1" xfId="0" applyFont="1" applyFill="1" applyBorder="1" applyAlignment="1">
      <alignment horizontal="center" vertical="center"/>
    </xf>
    <xf numFmtId="14" fontId="5" fillId="16" borderId="5" xfId="0" applyNumberFormat="1" applyFont="1" applyFill="1" applyBorder="1" applyAlignment="1">
      <alignment horizontal="center"/>
    </xf>
    <xf numFmtId="14" fontId="5" fillId="16" borderId="16" xfId="0" applyNumberFormat="1" applyFont="1" applyFill="1" applyBorder="1" applyAlignment="1">
      <alignment horizontal="center"/>
    </xf>
    <xf numFmtId="0" fontId="32" fillId="0" borderId="12" xfId="0" applyFont="1" applyBorder="1" applyAlignment="1">
      <alignment horizontal="center" vertical="center"/>
    </xf>
    <xf numFmtId="0" fontId="32" fillId="0" borderId="0" xfId="0" applyFont="1" applyAlignment="1">
      <alignment horizontal="center" vertical="center"/>
    </xf>
    <xf numFmtId="0" fontId="32" fillId="0" borderId="8" xfId="0" applyFont="1" applyBorder="1" applyAlignment="1">
      <alignment horizontal="center" vertical="center"/>
    </xf>
    <xf numFmtId="0" fontId="32" fillId="0" borderId="21" xfId="0" applyFont="1" applyBorder="1" applyAlignment="1">
      <alignment horizontal="center" vertical="center"/>
    </xf>
    <xf numFmtId="0" fontId="32" fillId="0" borderId="7" xfId="0" applyFont="1" applyBorder="1" applyAlignment="1">
      <alignment horizontal="center"/>
    </xf>
    <xf numFmtId="0" fontId="32" fillId="0" borderId="22" xfId="0" applyFont="1" applyBorder="1" applyAlignment="1">
      <alignment horizontal="center"/>
    </xf>
    <xf numFmtId="0" fontId="32" fillId="0" borderId="8" xfId="0" applyFont="1" applyBorder="1" applyAlignment="1">
      <alignment horizontal="center"/>
    </xf>
    <xf numFmtId="0" fontId="32" fillId="0" borderId="15" xfId="0" applyFont="1" applyBorder="1" applyAlignment="1">
      <alignment horizontal="center"/>
    </xf>
    <xf numFmtId="0" fontId="3" fillId="0" borderId="4" xfId="0" applyFont="1" applyBorder="1" applyAlignment="1">
      <alignment vertical="center"/>
    </xf>
    <xf numFmtId="0" fontId="3" fillId="0" borderId="5" xfId="0" applyFont="1" applyBorder="1" applyAlignment="1">
      <alignment vertical="center"/>
    </xf>
    <xf numFmtId="0" fontId="3" fillId="0" borderId="8" xfId="0" applyFont="1" applyBorder="1" applyAlignment="1">
      <alignment vertical="center"/>
    </xf>
    <xf numFmtId="0" fontId="3" fillId="0" borderId="21" xfId="0" applyFont="1" applyBorder="1" applyAlignment="1">
      <alignment vertical="center"/>
    </xf>
    <xf numFmtId="0" fontId="3" fillId="0" borderId="16" xfId="0" applyFont="1" applyBorder="1" applyAlignment="1">
      <alignment vertical="center"/>
    </xf>
    <xf numFmtId="164" fontId="7" fillId="4" borderId="4" xfId="0" applyNumberFormat="1" applyFont="1" applyFill="1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16" xfId="0" applyBorder="1" applyAlignment="1">
      <alignment horizontal="center"/>
    </xf>
    <xf numFmtId="2" fontId="5" fillId="16" borderId="5" xfId="0" applyNumberFormat="1" applyFont="1" applyFill="1" applyBorder="1" applyAlignment="1">
      <alignment horizontal="center"/>
    </xf>
    <xf numFmtId="2" fontId="5" fillId="16" borderId="16" xfId="0" applyNumberFormat="1" applyFont="1" applyFill="1" applyBorder="1" applyAlignment="1">
      <alignment horizontal="center"/>
    </xf>
    <xf numFmtId="164" fontId="7" fillId="4" borderId="1" xfId="0" applyNumberFormat="1" applyFont="1" applyFill="1" applyBorder="1" applyAlignment="1">
      <alignment horizontal="center"/>
    </xf>
    <xf numFmtId="0" fontId="0" fillId="0" borderId="1" xfId="0" applyBorder="1" applyAlignment="1">
      <alignment horizontal="center"/>
    </xf>
    <xf numFmtId="0" fontId="7" fillId="6" borderId="19" xfId="0" applyFont="1" applyFill="1" applyBorder="1" applyAlignment="1">
      <alignment horizontal="center"/>
    </xf>
    <xf numFmtId="0" fontId="0" fillId="0" borderId="18" xfId="0" applyBorder="1" applyAlignment="1">
      <alignment horizontal="center"/>
    </xf>
    <xf numFmtId="0" fontId="0" fillId="0" borderId="23" xfId="0" applyBorder="1" applyAlignment="1">
      <alignment horizontal="center"/>
    </xf>
    <xf numFmtId="164" fontId="7" fillId="4" borderId="5" xfId="0" applyNumberFormat="1" applyFont="1" applyFill="1" applyBorder="1" applyAlignment="1">
      <alignment horizontal="center"/>
    </xf>
    <xf numFmtId="164" fontId="7" fillId="4" borderId="16" xfId="0" applyNumberFormat="1" applyFont="1" applyFill="1" applyBorder="1" applyAlignment="1">
      <alignment horizontal="center"/>
    </xf>
    <xf numFmtId="164" fontId="7" fillId="4" borderId="8" xfId="0" applyNumberFormat="1" applyFont="1" applyFill="1" applyBorder="1" applyAlignment="1">
      <alignment horizontal="center"/>
    </xf>
    <xf numFmtId="0" fontId="0" fillId="0" borderId="21" xfId="0" applyBorder="1" applyAlignment="1">
      <alignment horizontal="center"/>
    </xf>
    <xf numFmtId="0" fontId="0" fillId="0" borderId="15" xfId="0" applyBorder="1" applyAlignment="1">
      <alignment horizontal="center"/>
    </xf>
    <xf numFmtId="0" fontId="5" fillId="0" borderId="4" xfId="0" applyFont="1" applyBorder="1" applyAlignment="1">
      <alignment vertical="center" wrapText="1"/>
    </xf>
    <xf numFmtId="0" fontId="5" fillId="0" borderId="5" xfId="0" applyFont="1" applyBorder="1" applyAlignment="1">
      <alignment vertical="center" wrapText="1"/>
    </xf>
    <xf numFmtId="0" fontId="5" fillId="0" borderId="16" xfId="0" applyFont="1" applyBorder="1" applyAlignment="1">
      <alignment vertical="center" wrapText="1"/>
    </xf>
    <xf numFmtId="0" fontId="3" fillId="2" borderId="4" xfId="0" applyFont="1" applyFill="1" applyBorder="1" applyAlignment="1">
      <alignment vertical="center"/>
    </xf>
    <xf numFmtId="0" fontId="3" fillId="2" borderId="5" xfId="0" applyFont="1" applyFill="1" applyBorder="1" applyAlignment="1">
      <alignment vertical="center"/>
    </xf>
    <xf numFmtId="0" fontId="3" fillId="2" borderId="16" xfId="0" applyFont="1" applyFill="1" applyBorder="1" applyAlignment="1">
      <alignment vertical="center"/>
    </xf>
    <xf numFmtId="0" fontId="20" fillId="0" borderId="1" xfId="0" applyFont="1" applyBorder="1" applyAlignment="1">
      <alignment vertical="center" wrapText="1"/>
    </xf>
    <xf numFmtId="0" fontId="20" fillId="0" borderId="4" xfId="0" applyFont="1" applyBorder="1" applyAlignment="1">
      <alignment vertical="center" wrapText="1"/>
    </xf>
    <xf numFmtId="0" fontId="20" fillId="0" borderId="17" xfId="0" applyFont="1" applyBorder="1" applyAlignment="1">
      <alignment vertical="center" wrapText="1"/>
    </xf>
    <xf numFmtId="0" fontId="20" fillId="0" borderId="7" xfId="0" applyFont="1" applyBorder="1" applyAlignment="1">
      <alignment vertical="center" wrapText="1"/>
    </xf>
    <xf numFmtId="164" fontId="16" fillId="22" borderId="5" xfId="0" applyNumberFormat="1" applyFont="1" applyFill="1" applyBorder="1" applyAlignment="1">
      <alignment horizontal="center"/>
    </xf>
    <xf numFmtId="0" fontId="29" fillId="22" borderId="5" xfId="0" applyFont="1" applyFill="1" applyBorder="1" applyAlignment="1">
      <alignment horizontal="center"/>
    </xf>
    <xf numFmtId="0" fontId="29" fillId="22" borderId="16" xfId="0" applyFont="1" applyFill="1" applyBorder="1" applyAlignment="1">
      <alignment horizontal="center"/>
    </xf>
    <xf numFmtId="164" fontId="7" fillId="4" borderId="7" xfId="0" applyNumberFormat="1" applyFont="1" applyFill="1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22" xfId="0" applyBorder="1" applyAlignment="1">
      <alignment horizontal="center"/>
    </xf>
    <xf numFmtId="0" fontId="29" fillId="8" borderId="7" xfId="0" applyFont="1" applyFill="1" applyBorder="1" applyAlignment="1">
      <alignment horizontal="center" vertical="center"/>
    </xf>
    <xf numFmtId="0" fontId="29" fillId="8" borderId="14" xfId="0" applyFont="1" applyFill="1" applyBorder="1" applyAlignment="1">
      <alignment horizontal="center" vertical="center"/>
    </xf>
    <xf numFmtId="0" fontId="29" fillId="8" borderId="22" xfId="0" applyFont="1" applyFill="1" applyBorder="1" applyAlignment="1">
      <alignment horizontal="center" vertical="center"/>
    </xf>
    <xf numFmtId="0" fontId="33" fillId="22" borderId="4" xfId="0" applyFont="1" applyFill="1" applyBorder="1" applyAlignment="1">
      <alignment vertical="center" wrapText="1"/>
    </xf>
    <xf numFmtId="0" fontId="33" fillId="22" borderId="5" xfId="0" applyFont="1" applyFill="1" applyBorder="1" applyAlignment="1">
      <alignment vertical="center" wrapText="1"/>
    </xf>
    <xf numFmtId="0" fontId="5" fillId="0" borderId="0" xfId="0" applyFont="1" applyAlignment="1">
      <alignment horizontal="center" vertical="top" wrapText="1"/>
    </xf>
    <xf numFmtId="0" fontId="5" fillId="0" borderId="1" xfId="0" applyFont="1" applyBorder="1" applyAlignment="1">
      <alignment horizontal="center" vertical="top" wrapText="1"/>
    </xf>
    <xf numFmtId="0" fontId="36" fillId="9" borderId="14" xfId="0" applyFont="1" applyFill="1" applyBorder="1" applyAlignment="1">
      <alignment horizontal="center" vertical="center" wrapText="1"/>
    </xf>
    <xf numFmtId="0" fontId="36" fillId="9" borderId="22" xfId="0" applyFont="1" applyFill="1" applyBorder="1" applyAlignment="1">
      <alignment horizontal="center" vertical="center" wrapText="1"/>
    </xf>
    <xf numFmtId="0" fontId="4" fillId="4" borderId="12" xfId="2" applyFont="1" applyFill="1" applyBorder="1" applyAlignment="1" applyProtection="1">
      <alignment horizontal="left" vertical="center" wrapText="1"/>
      <protection locked="0"/>
    </xf>
    <xf numFmtId="0" fontId="4" fillId="4" borderId="0" xfId="2" applyFont="1" applyFill="1" applyAlignment="1" applyProtection="1">
      <alignment horizontal="left" vertical="center" wrapText="1"/>
      <protection locked="0"/>
    </xf>
    <xf numFmtId="0" fontId="4" fillId="4" borderId="24" xfId="2" applyFont="1" applyFill="1" applyBorder="1" applyAlignment="1" applyProtection="1">
      <alignment horizontal="left" vertical="center" wrapText="1"/>
      <protection locked="0"/>
    </xf>
    <xf numFmtId="0" fontId="2" fillId="0" borderId="1" xfId="2" applyBorder="1" applyAlignment="1">
      <alignment horizontal="left" vertical="center" wrapText="1"/>
    </xf>
    <xf numFmtId="0" fontId="2" fillId="0" borderId="17" xfId="2" applyBorder="1" applyAlignment="1">
      <alignment horizontal="left" vertical="center" wrapText="1"/>
    </xf>
    <xf numFmtId="0" fontId="36" fillId="9" borderId="7" xfId="0" applyFont="1" applyFill="1" applyBorder="1" applyAlignment="1">
      <alignment horizontal="center" vertical="center" wrapText="1"/>
    </xf>
    <xf numFmtId="0" fontId="29" fillId="0" borderId="4" xfId="0" applyFont="1" applyBorder="1" applyAlignment="1">
      <alignment horizontal="center" vertical="center" wrapText="1"/>
    </xf>
    <xf numFmtId="0" fontId="29" fillId="0" borderId="5" xfId="0" applyFont="1" applyBorder="1" applyAlignment="1">
      <alignment horizontal="center" vertical="center" wrapText="1"/>
    </xf>
    <xf numFmtId="0" fontId="29" fillId="0" borderId="16" xfId="0" applyFont="1" applyBorder="1" applyAlignment="1">
      <alignment horizontal="center" vertical="center" wrapText="1"/>
    </xf>
    <xf numFmtId="0" fontId="32" fillId="0" borderId="17" xfId="0" applyFont="1" applyBorder="1" applyAlignment="1">
      <alignment horizontal="center"/>
    </xf>
    <xf numFmtId="0" fontId="32" fillId="0" borderId="2" xfId="0" applyFont="1" applyBorder="1" applyAlignment="1">
      <alignment horizontal="center"/>
    </xf>
    <xf numFmtId="0" fontId="29" fillId="26" borderId="16" xfId="0" applyFont="1" applyFill="1" applyBorder="1" applyAlignment="1">
      <alignment horizontal="center" vertical="center"/>
    </xf>
    <xf numFmtId="0" fontId="5" fillId="7" borderId="7" xfId="0" applyFont="1" applyFill="1" applyBorder="1" applyAlignment="1">
      <alignment horizontal="center"/>
    </xf>
    <xf numFmtId="0" fontId="5" fillId="7" borderId="22" xfId="0" applyFont="1" applyFill="1" applyBorder="1" applyAlignment="1">
      <alignment horizontal="center"/>
    </xf>
    <xf numFmtId="0" fontId="3" fillId="0" borderId="4" xfId="0" applyFont="1" applyBorder="1" applyAlignment="1">
      <alignment horizontal="left" vertical="center"/>
    </xf>
    <xf numFmtId="0" fontId="3" fillId="0" borderId="5" xfId="0" applyFont="1" applyBorder="1" applyAlignment="1">
      <alignment horizontal="left" vertical="center"/>
    </xf>
    <xf numFmtId="0" fontId="3" fillId="0" borderId="16" xfId="0" applyFont="1" applyBorder="1" applyAlignment="1">
      <alignment horizontal="left" vertical="center"/>
    </xf>
    <xf numFmtId="0" fontId="5" fillId="4" borderId="4" xfId="0" applyFont="1" applyFill="1" applyBorder="1" applyAlignment="1">
      <alignment horizontal="center"/>
    </xf>
    <xf numFmtId="0" fontId="15" fillId="10" borderId="1" xfId="0" applyFont="1" applyFill="1" applyBorder="1" applyAlignment="1">
      <alignment horizontal="right"/>
    </xf>
    <xf numFmtId="0" fontId="29" fillId="20" borderId="14" xfId="0" applyFont="1" applyFill="1" applyBorder="1" applyAlignment="1">
      <alignment horizontal="center" vertical="center"/>
    </xf>
    <xf numFmtId="0" fontId="29" fillId="20" borderId="22" xfId="0" applyFont="1" applyFill="1" applyBorder="1" applyAlignment="1">
      <alignment horizontal="center" vertical="center"/>
    </xf>
    <xf numFmtId="0" fontId="7" fillId="4" borderId="4" xfId="0" applyFont="1" applyFill="1" applyBorder="1" applyAlignment="1">
      <alignment horizontal="center"/>
    </xf>
    <xf numFmtId="0" fontId="7" fillId="4" borderId="5" xfId="0" applyFont="1" applyFill="1" applyBorder="1" applyAlignment="1">
      <alignment horizontal="center"/>
    </xf>
    <xf numFmtId="0" fontId="7" fillId="4" borderId="16" xfId="0" applyFont="1" applyFill="1" applyBorder="1" applyAlignment="1">
      <alignment horizontal="center"/>
    </xf>
    <xf numFmtId="164" fontId="7" fillId="0" borderId="8" xfId="0" applyNumberFormat="1" applyFont="1" applyBorder="1" applyAlignment="1">
      <alignment horizontal="center"/>
    </xf>
    <xf numFmtId="164" fontId="7" fillId="0" borderId="4" xfId="0" applyNumberFormat="1" applyFont="1" applyBorder="1" applyAlignment="1">
      <alignment horizontal="center"/>
    </xf>
    <xf numFmtId="14" fontId="21" fillId="16" borderId="5" xfId="0" applyNumberFormat="1" applyFont="1" applyFill="1" applyBorder="1" applyAlignment="1">
      <alignment horizontal="center"/>
    </xf>
    <xf numFmtId="14" fontId="21" fillId="16" borderId="16" xfId="0" applyNumberFormat="1" applyFont="1" applyFill="1" applyBorder="1" applyAlignment="1">
      <alignment horizontal="center"/>
    </xf>
    <xf numFmtId="0" fontId="7" fillId="6" borderId="4" xfId="0" applyFont="1" applyFill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164" fontId="7" fillId="16" borderId="4" xfId="0" applyNumberFormat="1" applyFont="1" applyFill="1" applyBorder="1" applyAlignment="1">
      <alignment horizontal="center"/>
    </xf>
    <xf numFmtId="0" fontId="0" fillId="16" borderId="5" xfId="0" applyFill="1" applyBorder="1" applyAlignment="1">
      <alignment horizontal="center"/>
    </xf>
    <xf numFmtId="0" fontId="0" fillId="16" borderId="16" xfId="0" applyFill="1" applyBorder="1" applyAlignment="1">
      <alignment horizontal="center"/>
    </xf>
    <xf numFmtId="164" fontId="7" fillId="0" borderId="5" xfId="0" applyNumberFormat="1" applyFont="1" applyBorder="1" applyAlignment="1">
      <alignment horizontal="center"/>
    </xf>
    <xf numFmtId="164" fontId="7" fillId="0" borderId="16" xfId="0" applyNumberFormat="1" applyFont="1" applyBorder="1" applyAlignment="1">
      <alignment horizontal="center"/>
    </xf>
    <xf numFmtId="164" fontId="7" fillId="0" borderId="1" xfId="0" applyNumberFormat="1" applyFont="1" applyBorder="1" applyAlignment="1">
      <alignment horizontal="center"/>
    </xf>
    <xf numFmtId="0" fontId="3" fillId="4" borderId="4" xfId="0" applyFont="1" applyFill="1" applyBorder="1" applyAlignment="1">
      <alignment horizontal="left" vertical="center"/>
    </xf>
    <xf numFmtId="0" fontId="3" fillId="4" borderId="5" xfId="0" applyFont="1" applyFill="1" applyBorder="1" applyAlignment="1">
      <alignment horizontal="left" vertical="center"/>
    </xf>
    <xf numFmtId="0" fontId="3" fillId="4" borderId="16" xfId="0" applyFont="1" applyFill="1" applyBorder="1" applyAlignment="1">
      <alignment horizontal="left" vertical="center"/>
    </xf>
    <xf numFmtId="164" fontId="7" fillId="16" borderId="5" xfId="0" applyNumberFormat="1" applyFont="1" applyFill="1" applyBorder="1" applyAlignment="1">
      <alignment horizontal="center"/>
    </xf>
    <xf numFmtId="164" fontId="7" fillId="16" borderId="16" xfId="0" applyNumberFormat="1" applyFont="1" applyFill="1" applyBorder="1" applyAlignment="1">
      <alignment horizontal="center"/>
    </xf>
    <xf numFmtId="0" fontId="0" fillId="4" borderId="5" xfId="0" applyFill="1" applyBorder="1" applyAlignment="1">
      <alignment horizontal="center"/>
    </xf>
    <xf numFmtId="0" fontId="0" fillId="4" borderId="16" xfId="0" applyFill="1" applyBorder="1" applyAlignment="1">
      <alignment horizontal="center"/>
    </xf>
    <xf numFmtId="0" fontId="14" fillId="6" borderId="4" xfId="0" applyFont="1" applyFill="1" applyBorder="1" applyAlignment="1">
      <alignment horizontal="center" vertical="center"/>
    </xf>
    <xf numFmtId="0" fontId="14" fillId="6" borderId="5" xfId="0" applyFont="1" applyFill="1" applyBorder="1" applyAlignment="1">
      <alignment horizontal="center" vertical="center"/>
    </xf>
    <xf numFmtId="0" fontId="14" fillId="6" borderId="16" xfId="0" applyFont="1" applyFill="1" applyBorder="1" applyAlignment="1">
      <alignment horizontal="center" vertical="center"/>
    </xf>
    <xf numFmtId="0" fontId="3" fillId="0" borderId="1" xfId="0" applyFont="1" applyBorder="1" applyAlignment="1">
      <alignment horizontal="left" vertical="center"/>
    </xf>
    <xf numFmtId="0" fontId="13" fillId="4" borderId="12" xfId="0" applyFont="1" applyFill="1" applyBorder="1" applyAlignment="1">
      <alignment vertical="center" wrapText="1"/>
    </xf>
    <xf numFmtId="0" fontId="19" fillId="4" borderId="0" xfId="0" applyFont="1" applyFill="1" applyAlignment="1">
      <alignment vertical="center" wrapText="1"/>
    </xf>
    <xf numFmtId="0" fontId="19" fillId="4" borderId="24" xfId="0" applyFont="1" applyFill="1" applyBorder="1" applyAlignment="1">
      <alignment vertical="center" wrapText="1"/>
    </xf>
    <xf numFmtId="0" fontId="19" fillId="0" borderId="0" xfId="0" applyFont="1" applyAlignment="1">
      <alignment vertical="center" wrapText="1"/>
    </xf>
    <xf numFmtId="0" fontId="19" fillId="0" borderId="24" xfId="0" applyFont="1" applyBorder="1" applyAlignment="1">
      <alignment vertical="center" wrapText="1"/>
    </xf>
    <xf numFmtId="0" fontId="13" fillId="4" borderId="0" xfId="0" applyFont="1" applyFill="1" applyAlignment="1">
      <alignment vertical="center" wrapText="1"/>
    </xf>
    <xf numFmtId="0" fontId="13" fillId="4" borderId="24" xfId="0" applyFont="1" applyFill="1" applyBorder="1" applyAlignment="1">
      <alignment vertical="center" wrapText="1"/>
    </xf>
    <xf numFmtId="0" fontId="16" fillId="10" borderId="1" xfId="0" applyFont="1" applyFill="1" applyBorder="1" applyAlignment="1">
      <alignment horizontal="right" wrapText="1"/>
    </xf>
    <xf numFmtId="0" fontId="16" fillId="4" borderId="1" xfId="0" applyFont="1" applyFill="1" applyBorder="1" applyAlignment="1">
      <alignment horizontal="left" wrapText="1"/>
    </xf>
    <xf numFmtId="0" fontId="37" fillId="4" borderId="12" xfId="0" applyFont="1" applyFill="1" applyBorder="1" applyAlignment="1">
      <alignment vertical="center" wrapText="1"/>
    </xf>
    <xf numFmtId="0" fontId="37" fillId="4" borderId="0" xfId="0" applyFont="1" applyFill="1" applyAlignment="1">
      <alignment vertical="center" wrapText="1"/>
    </xf>
    <xf numFmtId="0" fontId="37" fillId="4" borderId="24" xfId="0" applyFont="1" applyFill="1" applyBorder="1" applyAlignment="1">
      <alignment vertical="center" wrapText="1"/>
    </xf>
    <xf numFmtId="168" fontId="5" fillId="4" borderId="4" xfId="0" applyNumberFormat="1" applyFont="1" applyFill="1" applyBorder="1" applyAlignment="1">
      <alignment horizontal="center"/>
    </xf>
    <xf numFmtId="168" fontId="5" fillId="4" borderId="16" xfId="0" applyNumberFormat="1" applyFont="1" applyFill="1" applyBorder="1" applyAlignment="1">
      <alignment horizontal="center"/>
    </xf>
    <xf numFmtId="168" fontId="5" fillId="4" borderId="5" xfId="0" applyNumberFormat="1" applyFont="1" applyFill="1" applyBorder="1" applyAlignment="1">
      <alignment horizontal="center"/>
    </xf>
    <xf numFmtId="0" fontId="29" fillId="20" borderId="7" xfId="0" applyFont="1" applyFill="1" applyBorder="1" applyAlignment="1">
      <alignment horizontal="center" vertical="center"/>
    </xf>
    <xf numFmtId="0" fontId="16" fillId="16" borderId="1" xfId="0" applyFont="1" applyFill="1" applyBorder="1" applyAlignment="1">
      <alignment horizontal="left" wrapText="1"/>
    </xf>
    <xf numFmtId="0" fontId="5" fillId="4" borderId="7" xfId="0" applyFont="1" applyFill="1" applyBorder="1" applyAlignment="1">
      <alignment horizontal="center"/>
    </xf>
    <xf numFmtId="0" fontId="5" fillId="4" borderId="14" xfId="0" applyFont="1" applyFill="1" applyBorder="1" applyAlignment="1">
      <alignment horizontal="center"/>
    </xf>
    <xf numFmtId="0" fontId="5" fillId="4" borderId="22" xfId="0" applyFont="1" applyFill="1" applyBorder="1" applyAlignment="1">
      <alignment horizontal="center"/>
    </xf>
    <xf numFmtId="14" fontId="16" fillId="4" borderId="1" xfId="0" applyNumberFormat="1" applyFont="1" applyFill="1" applyBorder="1" applyAlignment="1">
      <alignment horizontal="left" wrapText="1"/>
    </xf>
    <xf numFmtId="2" fontId="21" fillId="16" borderId="5" xfId="0" applyNumberFormat="1" applyFont="1" applyFill="1" applyBorder="1" applyAlignment="1">
      <alignment horizontal="center"/>
    </xf>
    <xf numFmtId="2" fontId="21" fillId="16" borderId="16" xfId="0" applyNumberFormat="1" applyFont="1" applyFill="1" applyBorder="1" applyAlignment="1">
      <alignment horizontal="center"/>
    </xf>
    <xf numFmtId="0" fontId="29" fillId="24" borderId="1" xfId="0" applyFont="1" applyFill="1" applyBorder="1" applyAlignment="1">
      <alignment horizontal="center" vertical="center"/>
    </xf>
    <xf numFmtId="0" fontId="7" fillId="6" borderId="2" xfId="0" applyFont="1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15" fillId="10" borderId="4" xfId="0" applyFont="1" applyFill="1" applyBorder="1" applyAlignment="1">
      <alignment horizontal="right"/>
    </xf>
    <xf numFmtId="0" fontId="15" fillId="10" borderId="5" xfId="0" applyFont="1" applyFill="1" applyBorder="1" applyAlignment="1">
      <alignment horizontal="right"/>
    </xf>
    <xf numFmtId="0" fontId="15" fillId="10" borderId="16" xfId="0" applyFont="1" applyFill="1" applyBorder="1" applyAlignment="1">
      <alignment horizontal="right"/>
    </xf>
    <xf numFmtId="164" fontId="42" fillId="4" borderId="7" xfId="0" applyNumberFormat="1" applyFont="1" applyFill="1" applyBorder="1" applyAlignment="1">
      <alignment horizontal="center" vertical="top"/>
    </xf>
    <xf numFmtId="164" fontId="42" fillId="4" borderId="14" xfId="0" applyNumberFormat="1" applyFont="1" applyFill="1" applyBorder="1" applyAlignment="1">
      <alignment horizontal="center" vertical="top"/>
    </xf>
    <xf numFmtId="164" fontId="42" fillId="4" borderId="22" xfId="0" applyNumberFormat="1" applyFont="1" applyFill="1" applyBorder="1" applyAlignment="1">
      <alignment horizontal="center" vertical="top"/>
    </xf>
    <xf numFmtId="164" fontId="42" fillId="4" borderId="12" xfId="0" applyNumberFormat="1" applyFont="1" applyFill="1" applyBorder="1" applyAlignment="1">
      <alignment horizontal="center" vertical="top"/>
    </xf>
    <xf numFmtId="164" fontId="42" fillId="4" borderId="0" xfId="0" applyNumberFormat="1" applyFont="1" applyFill="1" applyAlignment="1">
      <alignment horizontal="center" vertical="top"/>
    </xf>
    <xf numFmtId="164" fontId="42" fillId="4" borderId="24" xfId="0" applyNumberFormat="1" applyFont="1" applyFill="1" applyBorder="1" applyAlignment="1">
      <alignment horizontal="center" vertical="top"/>
    </xf>
    <xf numFmtId="0" fontId="3" fillId="0" borderId="2" xfId="0" applyFont="1" applyBorder="1" applyAlignment="1">
      <alignment horizontal="left" vertical="center"/>
    </xf>
    <xf numFmtId="0" fontId="29" fillId="20" borderId="1" xfId="0" applyFont="1" applyFill="1" applyBorder="1" applyAlignment="1">
      <alignment horizontal="center" vertical="center"/>
    </xf>
    <xf numFmtId="0" fontId="7" fillId="6" borderId="1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14" fillId="6" borderId="1" xfId="0" applyFont="1" applyFill="1" applyBorder="1" applyAlignment="1">
      <alignment horizontal="center" vertical="center"/>
    </xf>
    <xf numFmtId="0" fontId="5" fillId="0" borderId="0" xfId="0" applyFont="1" applyAlignment="1">
      <alignment horizontal="center"/>
    </xf>
    <xf numFmtId="0" fontId="30" fillId="20" borderId="14" xfId="0" applyFont="1" applyFill="1" applyBorder="1" applyAlignment="1">
      <alignment horizontal="center" vertical="center"/>
    </xf>
    <xf numFmtId="0" fontId="30" fillId="20" borderId="22" xfId="0" applyFont="1" applyFill="1" applyBorder="1" applyAlignment="1">
      <alignment horizontal="center" vertical="center"/>
    </xf>
    <xf numFmtId="0" fontId="27" fillId="4" borderId="0" xfId="0" applyFont="1" applyFill="1" applyAlignment="1">
      <alignment horizontal="left" vertical="center" wrapText="1"/>
    </xf>
    <xf numFmtId="0" fontId="26" fillId="4" borderId="0" xfId="0" applyFont="1" applyFill="1" applyAlignment="1">
      <alignment horizontal="center" wrapText="1"/>
    </xf>
    <xf numFmtId="0" fontId="0" fillId="4" borderId="0" xfId="0" applyFill="1" applyAlignment="1">
      <alignment horizontal="center" wrapText="1"/>
    </xf>
    <xf numFmtId="0" fontId="16" fillId="4" borderId="0" xfId="0" applyFont="1" applyFill="1" applyAlignment="1">
      <alignment horizontal="left" vertical="center" wrapText="1"/>
    </xf>
    <xf numFmtId="0" fontId="13" fillId="4" borderId="0" xfId="0" applyFont="1" applyFill="1" applyAlignment="1">
      <alignment horizontal="left" wrapText="1"/>
    </xf>
    <xf numFmtId="0" fontId="19" fillId="0" borderId="0" xfId="0" applyFont="1" applyAlignment="1">
      <alignment horizontal="left" wrapText="1"/>
    </xf>
    <xf numFmtId="0" fontId="5" fillId="0" borderId="1" xfId="0" applyFont="1" applyBorder="1" applyAlignment="1">
      <alignment horizontal="center"/>
    </xf>
    <xf numFmtId="0" fontId="30" fillId="20" borderId="7" xfId="0" applyFont="1" applyFill="1" applyBorder="1" applyAlignment="1">
      <alignment horizontal="center" vertical="center"/>
    </xf>
    <xf numFmtId="0" fontId="7" fillId="10" borderId="1" xfId="0" applyFont="1" applyFill="1" applyBorder="1" applyAlignment="1">
      <alignment horizontal="right" wrapText="1"/>
    </xf>
    <xf numFmtId="0" fontId="21" fillId="16" borderId="5" xfId="0" applyFont="1" applyFill="1" applyBorder="1" applyAlignment="1">
      <alignment horizontal="left" wrapText="1"/>
    </xf>
    <xf numFmtId="0" fontId="21" fillId="16" borderId="16" xfId="0" applyFont="1" applyFill="1" applyBorder="1" applyAlignment="1">
      <alignment horizontal="left" wrapText="1"/>
    </xf>
    <xf numFmtId="0" fontId="30" fillId="20" borderId="0" xfId="0" applyFont="1" applyFill="1" applyAlignment="1">
      <alignment horizontal="center" vertical="center"/>
    </xf>
    <xf numFmtId="0" fontId="30" fillId="20" borderId="24" xfId="0" applyFont="1" applyFill="1" applyBorder="1" applyAlignment="1">
      <alignment horizontal="center" vertical="center"/>
    </xf>
    <xf numFmtId="0" fontId="19" fillId="4" borderId="0" xfId="0" applyFont="1" applyFill="1" applyAlignment="1">
      <alignment horizontal="left" wrapText="1"/>
    </xf>
    <xf numFmtId="0" fontId="19" fillId="4" borderId="0" xfId="0" applyFont="1" applyFill="1" applyAlignment="1">
      <alignment horizontal="center" wrapText="1"/>
    </xf>
    <xf numFmtId="0" fontId="22" fillId="4" borderId="0" xfId="0" applyFont="1" applyFill="1" applyAlignment="1">
      <alignment horizontal="left" wrapText="1"/>
    </xf>
    <xf numFmtId="0" fontId="23" fillId="0" borderId="0" xfId="0" applyFont="1" applyAlignment="1">
      <alignment horizontal="left" wrapText="1"/>
    </xf>
    <xf numFmtId="14" fontId="21" fillId="16" borderId="1" xfId="0" applyNumberFormat="1" applyFont="1" applyFill="1" applyBorder="1" applyAlignment="1">
      <alignment horizontal="center"/>
    </xf>
    <xf numFmtId="2" fontId="5" fillId="4" borderId="1" xfId="0" applyNumberFormat="1" applyFont="1" applyFill="1" applyBorder="1" applyAlignment="1">
      <alignment horizontal="center"/>
    </xf>
    <xf numFmtId="0" fontId="32" fillId="0" borderId="12" xfId="0" applyFont="1" applyBorder="1" applyAlignment="1">
      <alignment horizontal="center" vertical="center" wrapText="1"/>
    </xf>
    <xf numFmtId="0" fontId="32" fillId="0" borderId="0" xfId="0" applyFont="1" applyAlignment="1">
      <alignment horizontal="center" vertical="center" wrapText="1"/>
    </xf>
    <xf numFmtId="0" fontId="30" fillId="15" borderId="0" xfId="0" applyFont="1" applyFill="1" applyAlignment="1">
      <alignment horizontal="center" vertical="center"/>
    </xf>
    <xf numFmtId="0" fontId="3" fillId="0" borderId="8" xfId="0" applyFont="1" applyBorder="1" applyAlignment="1">
      <alignment horizontal="left" vertical="center"/>
    </xf>
    <xf numFmtId="0" fontId="3" fillId="0" borderId="21" xfId="0" applyFont="1" applyBorder="1" applyAlignment="1">
      <alignment horizontal="left" vertical="center"/>
    </xf>
    <xf numFmtId="0" fontId="30" fillId="19" borderId="14" xfId="0" applyFont="1" applyFill="1" applyBorder="1" applyAlignment="1">
      <alignment horizontal="center" vertical="center"/>
    </xf>
    <xf numFmtId="0" fontId="30" fillId="19" borderId="22" xfId="0" applyFont="1" applyFill="1" applyBorder="1" applyAlignment="1">
      <alignment horizontal="center" vertical="center"/>
    </xf>
    <xf numFmtId="0" fontId="14" fillId="6" borderId="1" xfId="0" applyFont="1" applyFill="1" applyBorder="1" applyAlignment="1">
      <alignment horizontal="center"/>
    </xf>
    <xf numFmtId="0" fontId="7" fillId="6" borderId="4" xfId="0" applyFont="1" applyFill="1" applyBorder="1" applyAlignment="1">
      <alignment horizontal="center"/>
    </xf>
    <xf numFmtId="0" fontId="5" fillId="0" borderId="24" xfId="0" applyFont="1" applyBorder="1" applyAlignment="1">
      <alignment horizontal="center"/>
    </xf>
    <xf numFmtId="164" fontId="21" fillId="4" borderId="8" xfId="0" applyNumberFormat="1" applyFont="1" applyFill="1" applyBorder="1" applyAlignment="1">
      <alignment horizontal="center"/>
    </xf>
    <xf numFmtId="0" fontId="24" fillId="0" borderId="21" xfId="0" applyFont="1" applyBorder="1" applyAlignment="1">
      <alignment horizontal="center"/>
    </xf>
    <xf numFmtId="0" fontId="24" fillId="0" borderId="15" xfId="0" applyFont="1" applyBorder="1" applyAlignment="1">
      <alignment horizontal="center"/>
    </xf>
    <xf numFmtId="0" fontId="5" fillId="0" borderId="4" xfId="0" applyFont="1" applyBorder="1" applyAlignment="1">
      <alignment horizontal="center" vertical="center"/>
    </xf>
    <xf numFmtId="0" fontId="5" fillId="0" borderId="5" xfId="0" applyFont="1" applyBorder="1" applyAlignment="1">
      <alignment horizontal="center" vertical="center"/>
    </xf>
    <xf numFmtId="0" fontId="5" fillId="0" borderId="16" xfId="0" applyFont="1" applyBorder="1" applyAlignment="1">
      <alignment horizontal="center" vertical="center"/>
    </xf>
    <xf numFmtId="14" fontId="15" fillId="16" borderId="1" xfId="0" applyNumberFormat="1" applyFont="1" applyFill="1" applyBorder="1" applyAlignment="1">
      <alignment horizontal="center" vertical="center"/>
    </xf>
    <xf numFmtId="0" fontId="30" fillId="15" borderId="14" xfId="0" applyFont="1" applyFill="1" applyBorder="1" applyAlignment="1">
      <alignment horizontal="center" vertical="center"/>
    </xf>
    <xf numFmtId="2" fontId="5" fillId="4" borderId="4" xfId="0" applyNumberFormat="1" applyFont="1" applyFill="1" applyBorder="1" applyAlignment="1">
      <alignment horizontal="left"/>
    </xf>
    <xf numFmtId="2" fontId="5" fillId="4" borderId="5" xfId="0" applyNumberFormat="1" applyFont="1" applyFill="1" applyBorder="1" applyAlignment="1">
      <alignment horizontal="left"/>
    </xf>
    <xf numFmtId="2" fontId="5" fillId="4" borderId="16" xfId="0" applyNumberFormat="1" applyFont="1" applyFill="1" applyBorder="1" applyAlignment="1">
      <alignment horizontal="left"/>
    </xf>
    <xf numFmtId="2" fontId="5" fillId="16" borderId="4" xfId="0" applyNumberFormat="1" applyFont="1" applyFill="1" applyBorder="1" applyAlignment="1">
      <alignment horizontal="left"/>
    </xf>
    <xf numFmtId="2" fontId="5" fillId="16" borderId="5" xfId="0" applyNumberFormat="1" applyFont="1" applyFill="1" applyBorder="1" applyAlignment="1">
      <alignment horizontal="left"/>
    </xf>
    <xf numFmtId="2" fontId="5" fillId="16" borderId="16" xfId="0" applyNumberFormat="1" applyFont="1" applyFill="1" applyBorder="1" applyAlignment="1">
      <alignment horizontal="left"/>
    </xf>
    <xf numFmtId="168" fontId="21" fillId="16" borderId="5" xfId="0" applyNumberFormat="1" applyFont="1" applyFill="1" applyBorder="1" applyAlignment="1">
      <alignment horizontal="center"/>
    </xf>
    <xf numFmtId="0" fontId="3" fillId="0" borderId="7" xfId="0" applyFont="1" applyBorder="1" applyAlignment="1">
      <alignment vertical="center"/>
    </xf>
    <xf numFmtId="0" fontId="3" fillId="0" borderId="14" xfId="0" applyFont="1" applyBorder="1" applyAlignment="1">
      <alignment vertical="center"/>
    </xf>
    <xf numFmtId="0" fontId="15" fillId="16" borderId="7" xfId="0" applyFont="1" applyFill="1" applyBorder="1" applyAlignment="1">
      <alignment horizontal="left"/>
    </xf>
    <xf numFmtId="0" fontId="15" fillId="16" borderId="14" xfId="0" applyFont="1" applyFill="1" applyBorder="1" applyAlignment="1">
      <alignment horizontal="left"/>
    </xf>
    <xf numFmtId="0" fontId="15" fillId="16" borderId="22" xfId="0" applyFont="1" applyFill="1" applyBorder="1" applyAlignment="1">
      <alignment horizontal="left"/>
    </xf>
    <xf numFmtId="0" fontId="32" fillId="0" borderId="21" xfId="0" applyFont="1" applyBorder="1" applyAlignment="1">
      <alignment horizontal="center" vertical="center" wrapText="1"/>
    </xf>
    <xf numFmtId="0" fontId="29" fillId="15" borderId="14" xfId="0" applyFont="1" applyFill="1" applyBorder="1" applyAlignment="1">
      <alignment horizontal="center" vertical="center"/>
    </xf>
    <xf numFmtId="0" fontId="29" fillId="15" borderId="22" xfId="0" applyFont="1" applyFill="1" applyBorder="1" applyAlignment="1">
      <alignment horizontal="center" vertical="center"/>
    </xf>
    <xf numFmtId="0" fontId="28" fillId="6" borderId="4" xfId="0" applyFont="1" applyFill="1" applyBorder="1" applyAlignment="1">
      <alignment horizontal="left" vertical="center"/>
    </xf>
    <xf numFmtId="0" fontId="28" fillId="6" borderId="5" xfId="0" applyFont="1" applyFill="1" applyBorder="1" applyAlignment="1">
      <alignment horizontal="left" vertical="center"/>
    </xf>
    <xf numFmtId="0" fontId="5" fillId="0" borderId="21" xfId="0" applyFont="1" applyBorder="1" applyAlignment="1">
      <alignment horizontal="center"/>
    </xf>
    <xf numFmtId="49" fontId="5" fillId="4" borderId="4" xfId="0" applyNumberFormat="1" applyFont="1" applyFill="1" applyBorder="1" applyAlignment="1">
      <alignment horizontal="center" vertical="center"/>
    </xf>
    <xf numFmtId="0" fontId="5" fillId="4" borderId="5" xfId="0" applyFont="1" applyFill="1" applyBorder="1" applyAlignment="1">
      <alignment horizontal="center" vertical="center"/>
    </xf>
    <xf numFmtId="0" fontId="5" fillId="4" borderId="16" xfId="0" applyFont="1" applyFill="1" applyBorder="1" applyAlignment="1">
      <alignment horizontal="center" vertical="center"/>
    </xf>
    <xf numFmtId="0" fontId="5" fillId="0" borderId="14" xfId="0" applyFont="1" applyBorder="1" applyAlignment="1">
      <alignment horizontal="center" vertical="center"/>
    </xf>
    <xf numFmtId="0" fontId="5" fillId="0" borderId="22" xfId="0" applyFont="1" applyBorder="1" applyAlignment="1">
      <alignment horizontal="center" vertical="center"/>
    </xf>
    <xf numFmtId="0" fontId="24" fillId="15" borderId="1" xfId="0" applyFont="1" applyFill="1" applyBorder="1" applyAlignment="1">
      <alignment horizontal="center" vertical="center"/>
    </xf>
    <xf numFmtId="2" fontId="21" fillId="16" borderId="14" xfId="0" applyNumberFormat="1" applyFont="1" applyFill="1" applyBorder="1" applyAlignment="1">
      <alignment horizontal="center"/>
    </xf>
    <xf numFmtId="0" fontId="23" fillId="4" borderId="0" xfId="0" applyFont="1" applyFill="1" applyAlignment="1">
      <alignment horizontal="left" wrapText="1"/>
    </xf>
    <xf numFmtId="49" fontId="13" fillId="4" borderId="12" xfId="0" applyNumberFormat="1" applyFont="1" applyFill="1" applyBorder="1" applyAlignment="1">
      <alignment horizontal="left" vertical="top" wrapText="1"/>
    </xf>
    <xf numFmtId="49" fontId="13" fillId="4" borderId="0" xfId="0" applyNumberFormat="1" applyFont="1" applyFill="1" applyAlignment="1">
      <alignment horizontal="left" vertical="top" wrapText="1"/>
    </xf>
    <xf numFmtId="49" fontId="9" fillId="16" borderId="12" xfId="0" applyNumberFormat="1" applyFont="1" applyFill="1" applyBorder="1" applyAlignment="1">
      <alignment horizontal="center" vertical="top" wrapText="1"/>
    </xf>
    <xf numFmtId="49" fontId="9" fillId="16" borderId="0" xfId="0" applyNumberFormat="1" applyFont="1" applyFill="1" applyAlignment="1">
      <alignment horizontal="center" vertical="top" wrapText="1"/>
    </xf>
    <xf numFmtId="0" fontId="30" fillId="21" borderId="4" xfId="0" applyFont="1" applyFill="1" applyBorder="1" applyAlignment="1">
      <alignment horizontal="center" vertical="center"/>
    </xf>
    <xf numFmtId="0" fontId="30" fillId="21" borderId="5" xfId="0" applyFont="1" applyFill="1" applyBorder="1" applyAlignment="1">
      <alignment horizontal="center" vertical="center"/>
    </xf>
    <xf numFmtId="0" fontId="30" fillId="21" borderId="16" xfId="0" applyFont="1" applyFill="1" applyBorder="1" applyAlignment="1">
      <alignment horizontal="center" vertical="center"/>
    </xf>
    <xf numFmtId="0" fontId="30" fillId="21" borderId="14" xfId="0" applyFont="1" applyFill="1" applyBorder="1" applyAlignment="1">
      <alignment horizontal="center" vertical="center"/>
    </xf>
    <xf numFmtId="0" fontId="30" fillId="21" borderId="22" xfId="0" applyFont="1" applyFill="1" applyBorder="1" applyAlignment="1">
      <alignment horizontal="center" vertical="center"/>
    </xf>
    <xf numFmtId="0" fontId="5" fillId="4" borderId="12" xfId="0" applyFont="1" applyFill="1" applyBorder="1" applyAlignment="1">
      <alignment horizontal="center"/>
    </xf>
    <xf numFmtId="0" fontId="5" fillId="4" borderId="0" xfId="0" applyFont="1" applyFill="1" applyAlignment="1">
      <alignment horizontal="center"/>
    </xf>
    <xf numFmtId="0" fontId="7" fillId="4" borderId="17" xfId="0" applyFont="1" applyFill="1" applyBorder="1" applyAlignment="1">
      <alignment horizontal="left" wrapText="1"/>
    </xf>
    <xf numFmtId="0" fontId="7" fillId="4" borderId="1" xfId="0" applyFont="1" applyFill="1" applyBorder="1" applyAlignment="1">
      <alignment horizontal="left" wrapText="1"/>
    </xf>
    <xf numFmtId="0" fontId="0" fillId="4" borderId="14" xfId="0" applyFill="1" applyBorder="1"/>
    <xf numFmtId="0" fontId="0" fillId="4" borderId="22" xfId="0" applyFill="1" applyBorder="1"/>
    <xf numFmtId="0" fontId="15" fillId="10" borderId="17" xfId="0" applyFont="1" applyFill="1" applyBorder="1" applyAlignment="1">
      <alignment horizontal="right"/>
    </xf>
    <xf numFmtId="0" fontId="0" fillId="0" borderId="17" xfId="0" applyBorder="1"/>
    <xf numFmtId="0" fontId="24" fillId="16" borderId="22" xfId="0" applyFont="1" applyFill="1" applyBorder="1" applyAlignment="1">
      <alignment horizontal="center"/>
    </xf>
    <xf numFmtId="0" fontId="12" fillId="9" borderId="8" xfId="0" applyFont="1" applyFill="1" applyBorder="1" applyAlignment="1">
      <alignment horizontal="center"/>
    </xf>
    <xf numFmtId="0" fontId="12" fillId="9" borderId="15" xfId="0" applyFont="1" applyFill="1" applyBorder="1" applyAlignment="1">
      <alignment horizontal="center"/>
    </xf>
    <xf numFmtId="0" fontId="29" fillId="21" borderId="4" xfId="0" applyFont="1" applyFill="1" applyBorder="1" applyAlignment="1">
      <alignment horizontal="center" vertical="center"/>
    </xf>
    <xf numFmtId="0" fontId="29" fillId="21" borderId="5" xfId="0" applyFont="1" applyFill="1" applyBorder="1" applyAlignment="1">
      <alignment horizontal="center" vertical="center"/>
    </xf>
    <xf numFmtId="0" fontId="29" fillId="21" borderId="16" xfId="0" applyFont="1" applyFill="1" applyBorder="1" applyAlignment="1">
      <alignment horizontal="center" vertical="center"/>
    </xf>
    <xf numFmtId="0" fontId="7" fillId="4" borderId="2" xfId="0" applyFont="1" applyFill="1" applyBorder="1" applyAlignment="1">
      <alignment horizontal="left" wrapText="1"/>
    </xf>
    <xf numFmtId="0" fontId="5" fillId="4" borderId="26" xfId="0" applyFont="1" applyFill="1" applyBorder="1" applyAlignment="1">
      <alignment horizontal="center"/>
    </xf>
    <xf numFmtId="0" fontId="5" fillId="4" borderId="32" xfId="0" applyFont="1" applyFill="1" applyBorder="1" applyAlignment="1">
      <alignment horizontal="center"/>
    </xf>
    <xf numFmtId="0" fontId="5" fillId="4" borderId="33" xfId="0" applyFont="1" applyFill="1" applyBorder="1" applyAlignment="1">
      <alignment horizontal="center"/>
    </xf>
    <xf numFmtId="0" fontId="5" fillId="4" borderId="1" xfId="0" applyFont="1" applyFill="1" applyBorder="1" applyAlignment="1">
      <alignment horizontal="center"/>
    </xf>
    <xf numFmtId="0" fontId="5" fillId="4" borderId="6" xfId="0" applyFont="1" applyFill="1" applyBorder="1" applyAlignment="1">
      <alignment horizontal="center"/>
    </xf>
    <xf numFmtId="0" fontId="5" fillId="4" borderId="34" xfId="0" applyFont="1" applyFill="1" applyBorder="1" applyAlignment="1">
      <alignment horizontal="center"/>
    </xf>
    <xf numFmtId="0" fontId="0" fillId="0" borderId="1" xfId="0" applyBorder="1"/>
    <xf numFmtId="0" fontId="24" fillId="16" borderId="16" xfId="0" applyFont="1" applyFill="1" applyBorder="1" applyAlignment="1">
      <alignment horizontal="center"/>
    </xf>
    <xf numFmtId="0" fontId="5" fillId="4" borderId="30" xfId="0" applyFont="1" applyFill="1" applyBorder="1" applyAlignment="1">
      <alignment horizontal="center"/>
    </xf>
    <xf numFmtId="0" fontId="5" fillId="4" borderId="31" xfId="0" applyFont="1" applyFill="1" applyBorder="1" applyAlignment="1">
      <alignment horizontal="center"/>
    </xf>
    <xf numFmtId="0" fontId="0" fillId="4" borderId="30" xfId="0" applyFill="1" applyBorder="1"/>
    <xf numFmtId="0" fontId="0" fillId="4" borderId="31" xfId="0" applyFill="1" applyBorder="1"/>
    <xf numFmtId="0" fontId="15" fillId="10" borderId="25" xfId="0" applyFont="1" applyFill="1" applyBorder="1" applyAlignment="1">
      <alignment horizontal="right"/>
    </xf>
    <xf numFmtId="0" fontId="0" fillId="0" borderId="25" xfId="0" applyBorder="1"/>
    <xf numFmtId="2" fontId="21" fillId="16" borderId="30" xfId="0" applyNumberFormat="1" applyFont="1" applyFill="1" applyBorder="1" applyAlignment="1">
      <alignment horizontal="center"/>
    </xf>
    <xf numFmtId="0" fontId="24" fillId="16" borderId="31" xfId="0" applyFont="1" applyFill="1" applyBorder="1" applyAlignment="1">
      <alignment horizontal="center"/>
    </xf>
    <xf numFmtId="0" fontId="14" fillId="6" borderId="15" xfId="0" applyFont="1" applyFill="1" applyBorder="1" applyAlignment="1">
      <alignment horizontal="center" vertical="center"/>
    </xf>
    <xf numFmtId="0" fontId="15" fillId="10" borderId="17" xfId="0" applyFont="1" applyFill="1" applyBorder="1" applyAlignment="1">
      <alignment horizontal="right" wrapText="1"/>
    </xf>
    <xf numFmtId="0" fontId="5" fillId="4" borderId="4" xfId="0" applyFont="1" applyFill="1" applyBorder="1" applyAlignment="1">
      <alignment horizontal="center" wrapText="1"/>
    </xf>
    <xf numFmtId="0" fontId="5" fillId="4" borderId="5" xfId="0" applyFont="1" applyFill="1" applyBorder="1" applyAlignment="1">
      <alignment horizontal="center" wrapText="1"/>
    </xf>
    <xf numFmtId="0" fontId="15" fillId="10" borderId="1" xfId="0" applyFont="1" applyFill="1" applyBorder="1" applyAlignment="1">
      <alignment horizontal="right" wrapText="1"/>
    </xf>
    <xf numFmtId="0" fontId="7" fillId="6" borderId="2" xfId="0" applyFont="1" applyFill="1" applyBorder="1" applyAlignment="1">
      <alignment horizontal="center" vertical="center" wrapText="1"/>
    </xf>
    <xf numFmtId="165" fontId="7" fillId="20" borderId="2" xfId="0" applyNumberFormat="1" applyFont="1" applyFill="1" applyBorder="1" applyAlignment="1">
      <alignment horizontal="center" wrapText="1"/>
    </xf>
    <xf numFmtId="164" fontId="6" fillId="3" borderId="2" xfId="1" applyNumberFormat="1" applyFont="1" applyFill="1" applyBorder="1" applyAlignment="1" applyProtection="1">
      <alignment horizontal="center" vertical="center" wrapText="1"/>
      <protection locked="0"/>
    </xf>
    <xf numFmtId="167" fontId="17" fillId="4" borderId="2" xfId="0" applyNumberFormat="1" applyFont="1" applyFill="1" applyBorder="1" applyAlignment="1">
      <alignment vertical="center" wrapText="1"/>
    </xf>
    <xf numFmtId="164" fontId="7" fillId="13" borderId="1" xfId="0" applyNumberFormat="1" applyFont="1" applyFill="1" applyBorder="1" applyAlignment="1">
      <alignment horizontal="center" wrapText="1"/>
    </xf>
    <xf numFmtId="164" fontId="6" fillId="3" borderId="1" xfId="1" applyNumberFormat="1" applyFont="1" applyFill="1" applyBorder="1" applyAlignment="1" applyProtection="1">
      <alignment horizontal="center" vertical="center" wrapText="1"/>
      <protection locked="0"/>
    </xf>
    <xf numFmtId="164" fontId="6" fillId="3" borderId="21" xfId="1" applyNumberFormat="1" applyFont="1" applyFill="1" applyBorder="1" applyAlignment="1" applyProtection="1">
      <alignment horizontal="center" vertical="center" wrapText="1"/>
      <protection locked="0"/>
    </xf>
    <xf numFmtId="0" fontId="28" fillId="6" borderId="5" xfId="0" applyFont="1" applyFill="1" applyBorder="1" applyAlignment="1">
      <alignment vertical="center" wrapText="1"/>
    </xf>
    <xf numFmtId="165" fontId="7" fillId="14" borderId="1" xfId="0" applyNumberFormat="1" applyFont="1" applyFill="1" applyBorder="1" applyAlignment="1">
      <alignment horizontal="center" wrapText="1"/>
    </xf>
    <xf numFmtId="164" fontId="7" fillId="13" borderId="2" xfId="0" applyNumberFormat="1" applyFont="1" applyFill="1" applyBorder="1" applyAlignment="1">
      <alignment horizontal="center" wrapText="1"/>
    </xf>
    <xf numFmtId="0" fontId="5" fillId="0" borderId="0" xfId="0" applyFont="1" applyAlignment="1">
      <alignment wrapText="1"/>
    </xf>
  </cellXfs>
  <cellStyles count="5">
    <cellStyle name="Normal" xfId="0" builtinId="0"/>
    <cellStyle name="Normal 2" xfId="1" xr:uid="{00000000-0005-0000-0000-000001000000}"/>
    <cellStyle name="Normal 3" xfId="2" xr:uid="{00000000-0005-0000-0000-000002000000}"/>
    <cellStyle name="Normal 4" xfId="4" xr:uid="{618905C1-8A30-47B8-B9E8-E675792553D1}"/>
    <cellStyle name="Normal_Jacket and coat  SPEC TEMPLATE" xfId="3" xr:uid="{00000000-0005-0000-0000-000003000000}"/>
  </cellStyles>
  <dxfs count="30"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CCFFCC"/>
      <color rgb="FFFF9999"/>
      <color rgb="FF008080"/>
      <color rgb="FFFF9933"/>
      <color rgb="FFC63A62"/>
      <color rgb="FFFF9900"/>
      <color rgb="FF99CCFF"/>
      <color rgb="FFD60093"/>
      <color rgb="FFFF6699"/>
      <color rgb="FFFF33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33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microsoft.com/office/2022/10/relationships/richValueRel" Target="richData/richValueRel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microsoft.com/office/2017/06/relationships/rdRichValueTypes" Target="richData/rdRichValueTyp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eetMetadata" Target="metadata.xml"/><Relationship Id="rId36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microsoft.com/office/2017/06/relationships/rdRichValueStructure" Target="richData/rdrichvaluestructure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Relationship Id="rId30" Type="http://schemas.microsoft.com/office/2017/06/relationships/rdRichValue" Target="richData/rdrichvalue.xml"/><Relationship Id="rId35" Type="http://schemas.openxmlformats.org/officeDocument/2006/relationships/customXml" Target="../customXml/item2.xml"/><Relationship Id="rId8" Type="http://schemas.openxmlformats.org/officeDocument/2006/relationships/worksheet" Target="worksheets/sheet8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55.png"/><Relationship Id="rId1" Type="http://schemas.openxmlformats.org/officeDocument/2006/relationships/image" Target="../media/image54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73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73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71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3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3.jpe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75.jpeg"/><Relationship Id="rId1" Type="http://schemas.openxmlformats.org/officeDocument/2006/relationships/image" Target="../media/image74.jpe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6.jpe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7.jpe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1.jpe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1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8.png"/><Relationship Id="rId7" Type="http://schemas.openxmlformats.org/officeDocument/2006/relationships/image" Target="../media/image62.png"/><Relationship Id="rId2" Type="http://schemas.openxmlformats.org/officeDocument/2006/relationships/image" Target="../media/image57.png"/><Relationship Id="rId1" Type="http://schemas.openxmlformats.org/officeDocument/2006/relationships/image" Target="../media/image56.jpeg"/><Relationship Id="rId6" Type="http://schemas.openxmlformats.org/officeDocument/2006/relationships/image" Target="../media/image61.png"/><Relationship Id="rId5" Type="http://schemas.openxmlformats.org/officeDocument/2006/relationships/image" Target="../media/image60.png"/><Relationship Id="rId4" Type="http://schemas.openxmlformats.org/officeDocument/2006/relationships/image" Target="../media/image59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71.jpe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78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63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4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67.jpeg"/><Relationship Id="rId2" Type="http://schemas.openxmlformats.org/officeDocument/2006/relationships/image" Target="../media/image66.jpeg"/><Relationship Id="rId1" Type="http://schemas.openxmlformats.org/officeDocument/2006/relationships/image" Target="../media/image65.jpeg"/><Relationship Id="rId6" Type="http://schemas.openxmlformats.org/officeDocument/2006/relationships/image" Target="../media/image70.jpeg"/><Relationship Id="rId5" Type="http://schemas.openxmlformats.org/officeDocument/2006/relationships/image" Target="../media/image69.jpeg"/><Relationship Id="rId4" Type="http://schemas.openxmlformats.org/officeDocument/2006/relationships/image" Target="../media/image68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56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94615</xdr:colOff>
      <xdr:row>0</xdr:row>
      <xdr:rowOff>50165</xdr:rowOff>
    </xdr:from>
    <xdr:to>
      <xdr:col>1</xdr:col>
      <xdr:colOff>628650</xdr:colOff>
      <xdr:row>1</xdr:row>
      <xdr:rowOff>132096</xdr:rowOff>
    </xdr:to>
    <xdr:pic>
      <xdr:nvPicPr>
        <xdr:cNvPr id="5" name="Picture 4" descr="Reiss - Liverpool ONE">
          <a:extLst>
            <a:ext uri="{FF2B5EF4-FFF2-40B4-BE49-F238E27FC236}">
              <a16:creationId xmlns:a16="http://schemas.microsoft.com/office/drawing/2014/main" id="{F12910C6-2AAD-4DCE-B9DE-FF94A688064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94615" y="50165"/>
          <a:ext cx="1448435" cy="2533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68384</xdr:colOff>
      <xdr:row>9</xdr:row>
      <xdr:rowOff>127001</xdr:rowOff>
    </xdr:from>
    <xdr:to>
      <xdr:col>6</xdr:col>
      <xdr:colOff>1333296</xdr:colOff>
      <xdr:row>40</xdr:row>
      <xdr:rowOff>145439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84DEBE2-322B-0EB9-6E95-18AF60ECF3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8384" y="1865924"/>
          <a:ext cx="6862681" cy="486397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</xdr:colOff>
      <xdr:row>0</xdr:row>
      <xdr:rowOff>49530</xdr:rowOff>
    </xdr:from>
    <xdr:to>
      <xdr:col>1</xdr:col>
      <xdr:colOff>922020</xdr:colOff>
      <xdr:row>1</xdr:row>
      <xdr:rowOff>132096</xdr:rowOff>
    </xdr:to>
    <xdr:pic>
      <xdr:nvPicPr>
        <xdr:cNvPr id="3" name="Picture 2" descr="Reiss - Liverpool ONE">
          <a:extLst>
            <a:ext uri="{FF2B5EF4-FFF2-40B4-BE49-F238E27FC236}">
              <a16:creationId xmlns:a16="http://schemas.microsoft.com/office/drawing/2014/main" id="{305FD2D5-6C54-4BE0-89FB-E55C8F2E6BD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6670" y="49530"/>
          <a:ext cx="1407795" cy="2578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149225</xdr:colOff>
      <xdr:row>11</xdr:row>
      <xdr:rowOff>73025</xdr:rowOff>
    </xdr:from>
    <xdr:to>
      <xdr:col>10</xdr:col>
      <xdr:colOff>311150</xdr:colOff>
      <xdr:row>40</xdr:row>
      <xdr:rowOff>10472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DD1D5CCF-ED15-4B47-9C5E-FFC0F0BDAF08}"/>
            </a:ext>
          </a:extLst>
        </xdr:cNvPr>
        <xdr:cNvSpPr txBox="1"/>
      </xdr:nvSpPr>
      <xdr:spPr>
        <a:xfrm>
          <a:off x="149225" y="5207000"/>
          <a:ext cx="6448425" cy="5185722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 b="1" kern="1200"/>
            <a:t>FIT COMMENTS/</a:t>
          </a:r>
          <a:r>
            <a:rPr lang="en-GB" sz="1100" b="1" kern="1200" baseline="0"/>
            <a:t> PATTERN/ MEASUREMENTS:</a:t>
          </a:r>
        </a:p>
        <a:p>
          <a:endParaRPr lang="en-GB" sz="1100" kern="1200" baseline="0"/>
        </a:p>
        <a:p>
          <a:endParaRPr lang="en-GB" sz="1100" kern="1200" baseline="0"/>
        </a:p>
        <a:p>
          <a:endParaRPr lang="en-GB" sz="1100" kern="1200" baseline="0"/>
        </a:p>
        <a:p>
          <a:endParaRPr lang="en-GB" sz="1100" kern="1200"/>
        </a:p>
        <a:p>
          <a:r>
            <a:rPr lang="en-GB" sz="1100" b="1" kern="1200"/>
            <a:t>MAKE COMMENTS:</a:t>
          </a:r>
        </a:p>
        <a:p>
          <a:endParaRPr lang="en-GB" sz="1100" kern="1200"/>
        </a:p>
        <a:p>
          <a:endParaRPr lang="en-GB" sz="1100" kern="1200"/>
        </a:p>
        <a:p>
          <a:endParaRPr lang="en-GB" sz="1100" kern="1200"/>
        </a:p>
        <a:p>
          <a:r>
            <a:rPr lang="en-GB" sz="1100" b="1" kern="1200"/>
            <a:t>TRIMS:</a:t>
          </a:r>
        </a:p>
        <a:p>
          <a:r>
            <a:rPr lang="en-GB" sz="1100" kern="1200"/>
            <a:t>- Please ensure all trims used are approved</a:t>
          </a:r>
          <a:r>
            <a:rPr lang="en-GB" sz="1100" kern="1200" baseline="0"/>
            <a:t> by Reiss Design team prior to ordering.</a:t>
          </a:r>
          <a:endParaRPr lang="en-GB" sz="1100" kern="1200"/>
        </a:p>
        <a:p>
          <a:endParaRPr lang="en-GB" sz="1100" kern="1200" baseline="0"/>
        </a:p>
        <a:p>
          <a:endParaRPr lang="en-GB" sz="1100" kern="1200" baseline="0"/>
        </a:p>
        <a:p>
          <a:r>
            <a:rPr lang="en-GB" sz="1100" b="1" kern="1200" baseline="0"/>
            <a:t>FABRIC: </a:t>
          </a:r>
        </a:p>
        <a:p>
          <a:r>
            <a:rPr lang="en-GB" sz="1100" b="0" kern="1200" baseline="0"/>
            <a:t>- Please confirm bulk fabric quality and colour with Reiss buying team.</a:t>
          </a:r>
        </a:p>
        <a:p>
          <a:endParaRPr lang="en-GB" sz="1100" kern="1200" baseline="0"/>
        </a:p>
        <a:p>
          <a:r>
            <a:rPr lang="en-GB" sz="1100" b="1" kern="1200" baseline="0"/>
            <a:t>LABELLING:</a:t>
          </a:r>
        </a:p>
        <a:p>
          <a:r>
            <a:rPr lang="en-GB" sz="1100" kern="1200" baseline="0"/>
            <a:t>- Full BOM for labelling will be confirmed once testing has been reviewed.</a:t>
          </a:r>
        </a:p>
        <a:p>
          <a:r>
            <a:rPr lang="en-GB" sz="1100" kern="1200" baseline="0"/>
            <a:t>- Do not order care labels until you have submitted testing.</a:t>
          </a:r>
        </a:p>
        <a:p>
          <a:endParaRPr lang="en-GB" sz="1100" kern="1200" baseline="0"/>
        </a:p>
        <a:p>
          <a:r>
            <a:rPr lang="en-GB" sz="1100" b="1" kern="1200" baseline="0"/>
            <a:t>TESTING: </a:t>
          </a:r>
        </a:p>
        <a:p>
          <a:endParaRPr lang="en-GB" sz="1100" kern="1200" baseline="0"/>
        </a:p>
        <a:p>
          <a:endParaRPr lang="en-GB" sz="1100" kern="1200" baseline="0"/>
        </a:p>
        <a:p>
          <a:pPr algn="ctr"/>
          <a:endParaRPr lang="en-GB" sz="1600" kern="1200" baseline="0">
            <a:solidFill>
              <a:srgbClr val="FF0000"/>
            </a:solidFill>
          </a:endParaRP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6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PLEASE PROCEED TO GOLD SEAL ACTIONING ABOVE COMMENTS AND AMENDS.</a:t>
          </a:r>
          <a:endParaRPr lang="en-GB" sz="1600">
            <a:solidFill>
              <a:srgbClr val="FF0000"/>
            </a:solidFill>
            <a:effectLst/>
          </a:endParaRPr>
        </a:p>
        <a:p>
          <a:endParaRPr lang="en-GB" sz="1100" kern="1200"/>
        </a:p>
        <a:p>
          <a:endParaRPr lang="en-GB" sz="1100" kern="1200"/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</xdr:colOff>
      <xdr:row>0</xdr:row>
      <xdr:rowOff>49530</xdr:rowOff>
    </xdr:from>
    <xdr:to>
      <xdr:col>2</xdr:col>
      <xdr:colOff>458470</xdr:colOff>
      <xdr:row>1</xdr:row>
      <xdr:rowOff>132096</xdr:rowOff>
    </xdr:to>
    <xdr:pic>
      <xdr:nvPicPr>
        <xdr:cNvPr id="2" name="Picture 1" descr="Reiss - Liverpool ONE">
          <a:extLst>
            <a:ext uri="{FF2B5EF4-FFF2-40B4-BE49-F238E27FC236}">
              <a16:creationId xmlns:a16="http://schemas.microsoft.com/office/drawing/2014/main" id="{F2EBFD63-BFE9-425C-A620-B3FB728BE62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4765" y="53340"/>
          <a:ext cx="1423035" cy="2540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</xdr:colOff>
      <xdr:row>0</xdr:row>
      <xdr:rowOff>49530</xdr:rowOff>
    </xdr:from>
    <xdr:to>
      <xdr:col>2</xdr:col>
      <xdr:colOff>1270</xdr:colOff>
      <xdr:row>1</xdr:row>
      <xdr:rowOff>132096</xdr:rowOff>
    </xdr:to>
    <xdr:pic>
      <xdr:nvPicPr>
        <xdr:cNvPr id="2" name="Picture 1" descr="Reiss - Liverpool ONE">
          <a:extLst>
            <a:ext uri="{FF2B5EF4-FFF2-40B4-BE49-F238E27FC236}">
              <a16:creationId xmlns:a16="http://schemas.microsoft.com/office/drawing/2014/main" id="{C9A98575-31EB-4A72-8A8F-3D7DCEB9BFE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9845" y="46355"/>
          <a:ext cx="1419225" cy="2571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104775</xdr:colOff>
      <xdr:row>11</xdr:row>
      <xdr:rowOff>95250</xdr:rowOff>
    </xdr:from>
    <xdr:to>
      <xdr:col>10</xdr:col>
      <xdr:colOff>320675</xdr:colOff>
      <xdr:row>40</xdr:row>
      <xdr:rowOff>26347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57FA0A11-F3AA-4BAE-842B-1D48CDC54ABE}"/>
            </a:ext>
          </a:extLst>
        </xdr:cNvPr>
        <xdr:cNvSpPr txBox="1"/>
      </xdr:nvSpPr>
      <xdr:spPr>
        <a:xfrm>
          <a:off x="104775" y="5229225"/>
          <a:ext cx="6445250" cy="5179372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 b="1" kern="1200"/>
            <a:t>FIT COMMENTS/</a:t>
          </a:r>
          <a:r>
            <a:rPr lang="en-GB" sz="1100" b="1" kern="1200" baseline="0"/>
            <a:t> PATTERN/ MEASUREMENTS:</a:t>
          </a:r>
        </a:p>
        <a:p>
          <a:endParaRPr lang="en-GB" sz="1100" kern="1200" baseline="0"/>
        </a:p>
        <a:p>
          <a:endParaRPr lang="en-GB" sz="1100" kern="1200" baseline="0"/>
        </a:p>
        <a:p>
          <a:endParaRPr lang="en-GB" sz="1100" kern="1200" baseline="0"/>
        </a:p>
        <a:p>
          <a:endParaRPr lang="en-GB" sz="1100" kern="1200"/>
        </a:p>
        <a:p>
          <a:r>
            <a:rPr lang="en-GB" sz="1100" b="1" kern="1200"/>
            <a:t>MAKE COMMENTS:</a:t>
          </a:r>
        </a:p>
        <a:p>
          <a:endParaRPr lang="en-GB" sz="1100" kern="1200"/>
        </a:p>
        <a:p>
          <a:endParaRPr lang="en-GB" sz="1100" kern="1200"/>
        </a:p>
        <a:p>
          <a:endParaRPr lang="en-GB" sz="1100" kern="1200"/>
        </a:p>
        <a:p>
          <a:r>
            <a:rPr lang="en-GB" sz="1100" b="1" kern="1200"/>
            <a:t>TRIMS:</a:t>
          </a:r>
        </a:p>
        <a:p>
          <a:r>
            <a:rPr lang="en-GB" sz="1100" kern="1200"/>
            <a:t>- Please ensure all trims used are approved</a:t>
          </a:r>
          <a:r>
            <a:rPr lang="en-GB" sz="1100" kern="1200" baseline="0"/>
            <a:t> by Reiss Design team prior to ordering.</a:t>
          </a:r>
          <a:endParaRPr lang="en-GB" sz="1100" kern="1200"/>
        </a:p>
        <a:p>
          <a:endParaRPr lang="en-GB" sz="1100" kern="1200" baseline="0"/>
        </a:p>
        <a:p>
          <a:endParaRPr lang="en-GB" sz="1100" kern="1200" baseline="0"/>
        </a:p>
        <a:p>
          <a:r>
            <a:rPr lang="en-GB" sz="1100" b="1" kern="1200" baseline="0"/>
            <a:t>FABRIC: </a:t>
          </a:r>
        </a:p>
        <a:p>
          <a:r>
            <a:rPr lang="en-GB" sz="1100" b="0" kern="1200" baseline="0"/>
            <a:t>- Please confirm bulk fabric quality and colour with Reiss buying team.</a:t>
          </a:r>
        </a:p>
        <a:p>
          <a:endParaRPr lang="en-GB" sz="1100" kern="1200" baseline="0"/>
        </a:p>
        <a:p>
          <a:r>
            <a:rPr lang="en-GB" sz="1100" b="1" kern="1200" baseline="0"/>
            <a:t>LABELLING:</a:t>
          </a:r>
        </a:p>
        <a:p>
          <a:r>
            <a:rPr lang="en-GB" sz="1100" kern="1200" baseline="0"/>
            <a:t>- Full BOM for labelling will be confirmed once testing has been reviewed.</a:t>
          </a:r>
        </a:p>
        <a:p>
          <a:r>
            <a:rPr lang="en-GB" sz="1100" kern="1200" baseline="0"/>
            <a:t>- Do not order care labels until you have submitted testing.</a:t>
          </a:r>
        </a:p>
        <a:p>
          <a:endParaRPr lang="en-GB" sz="1100" kern="1200" baseline="0"/>
        </a:p>
        <a:p>
          <a:r>
            <a:rPr lang="en-GB" sz="1100" b="1" kern="1200" baseline="0"/>
            <a:t>TESTING: </a:t>
          </a:r>
        </a:p>
        <a:p>
          <a:endParaRPr lang="en-GB" sz="1100" kern="1200" baseline="0"/>
        </a:p>
        <a:p>
          <a:endParaRPr lang="en-GB" sz="1100" kern="1200" baseline="0"/>
        </a:p>
        <a:p>
          <a:pPr algn="ctr"/>
          <a:endParaRPr lang="en-GB" sz="1600" kern="1200" baseline="0">
            <a:solidFill>
              <a:srgbClr val="FF0000"/>
            </a:solidFill>
          </a:endParaRP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6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PLEASE PROCEED TO PRODUCTION ACTIONING ABOVE COMMENTS AND AMENDS.</a:t>
          </a:r>
          <a:endParaRPr lang="en-GB" sz="1600">
            <a:solidFill>
              <a:srgbClr val="FF0000"/>
            </a:solidFill>
            <a:effectLst/>
          </a:endParaRPr>
        </a:p>
        <a:p>
          <a:endParaRPr lang="en-GB" sz="1100" kern="1200"/>
        </a:p>
        <a:p>
          <a:endParaRPr lang="en-GB" sz="1100" kern="1200"/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</xdr:colOff>
      <xdr:row>0</xdr:row>
      <xdr:rowOff>49530</xdr:rowOff>
    </xdr:from>
    <xdr:to>
      <xdr:col>2</xdr:col>
      <xdr:colOff>458470</xdr:colOff>
      <xdr:row>1</xdr:row>
      <xdr:rowOff>135906</xdr:rowOff>
    </xdr:to>
    <xdr:pic>
      <xdr:nvPicPr>
        <xdr:cNvPr id="4" name="Picture 3" descr="Reiss - Liverpool ONE">
          <a:extLst>
            <a:ext uri="{FF2B5EF4-FFF2-40B4-BE49-F238E27FC236}">
              <a16:creationId xmlns:a16="http://schemas.microsoft.com/office/drawing/2014/main" id="{5F77671A-E79A-4BC4-9020-AE5E548445D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6670" y="49530"/>
          <a:ext cx="1407795" cy="2578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14</xdr:col>
      <xdr:colOff>272143</xdr:colOff>
      <xdr:row>11</xdr:row>
      <xdr:rowOff>195603</xdr:rowOff>
    </xdr:from>
    <xdr:to>
      <xdr:col>16</xdr:col>
      <xdr:colOff>965010</xdr:colOff>
      <xdr:row>16</xdr:row>
      <xdr:rowOff>116094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6C3764D6-D5A9-48DA-B974-5700A9F7DB1A}"/>
            </a:ext>
          </a:extLst>
        </xdr:cNvPr>
        <xdr:cNvSpPr txBox="1"/>
      </xdr:nvSpPr>
      <xdr:spPr>
        <a:xfrm>
          <a:off x="9865179" y="2236674"/>
          <a:ext cx="2955054" cy="915514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/>
            <a:t>X FRONT, BACK</a:t>
          </a:r>
          <a:r>
            <a:rPr lang="en-GB" sz="1100" baseline="0"/>
            <a:t> AND SHOULDER GRADE TO BE AMENDED?</a:t>
          </a:r>
          <a:endParaRPr lang="en-GB" sz="1100"/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</xdr:colOff>
      <xdr:row>0</xdr:row>
      <xdr:rowOff>49530</xdr:rowOff>
    </xdr:from>
    <xdr:to>
      <xdr:col>2</xdr:col>
      <xdr:colOff>456565</xdr:colOff>
      <xdr:row>1</xdr:row>
      <xdr:rowOff>132096</xdr:rowOff>
    </xdr:to>
    <xdr:pic>
      <xdr:nvPicPr>
        <xdr:cNvPr id="5" name="Picture 4" descr="Reiss - Liverpool ONE">
          <a:extLst>
            <a:ext uri="{FF2B5EF4-FFF2-40B4-BE49-F238E27FC236}">
              <a16:creationId xmlns:a16="http://schemas.microsoft.com/office/drawing/2014/main" id="{2C22B5E5-5CE5-42F7-A97D-7EA2823CB41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6670" y="49530"/>
          <a:ext cx="1407795" cy="2578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32</xdr:col>
      <xdr:colOff>47625</xdr:colOff>
      <xdr:row>7</xdr:row>
      <xdr:rowOff>37895</xdr:rowOff>
    </xdr:from>
    <xdr:to>
      <xdr:col>35</xdr:col>
      <xdr:colOff>381000</xdr:colOff>
      <xdr:row>13</xdr:row>
      <xdr:rowOff>28575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8C4514F2-5E8C-4BFB-847B-209DD680B19D}"/>
            </a:ext>
          </a:extLst>
        </xdr:cNvPr>
        <xdr:cNvSpPr txBox="1"/>
      </xdr:nvSpPr>
      <xdr:spPr>
        <a:xfrm>
          <a:off x="6410325" y="1314245"/>
          <a:ext cx="1914525" cy="97175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>
              <a:solidFill>
                <a:srgbClr val="FF0000"/>
              </a:solidFill>
            </a:rPr>
            <a:t>PLEASE DO</a:t>
          </a:r>
          <a:r>
            <a:rPr lang="en-GB" sz="1100" baseline="0">
              <a:solidFill>
                <a:srgbClr val="FF0000"/>
              </a:solidFill>
            </a:rPr>
            <a:t> NOT CREATE NEW PRE-SHIPMENT TABS FOR MULTIPLE COLOURWAYS. </a:t>
          </a:r>
          <a:r>
            <a:rPr lang="en-GB" sz="1100" u="sng" baseline="0">
              <a:solidFill>
                <a:srgbClr val="FF0000"/>
              </a:solidFill>
            </a:rPr>
            <a:t>PLEASE UNHIDE COLUMNS</a:t>
          </a:r>
          <a:endParaRPr lang="en-GB" sz="1100" u="sng">
            <a:solidFill>
              <a:srgbClr val="FF0000"/>
            </a:solidFill>
          </a:endParaRP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</xdr:colOff>
      <xdr:row>0</xdr:row>
      <xdr:rowOff>49530</xdr:rowOff>
    </xdr:from>
    <xdr:to>
      <xdr:col>1</xdr:col>
      <xdr:colOff>922020</xdr:colOff>
      <xdr:row>1</xdr:row>
      <xdr:rowOff>132096</xdr:rowOff>
    </xdr:to>
    <xdr:pic>
      <xdr:nvPicPr>
        <xdr:cNvPr id="2" name="Picture 1" descr="Reiss - Liverpool ONE">
          <a:extLst>
            <a:ext uri="{FF2B5EF4-FFF2-40B4-BE49-F238E27FC236}">
              <a16:creationId xmlns:a16="http://schemas.microsoft.com/office/drawing/2014/main" id="{DC52715B-9A39-405A-9E76-1C4722CD73B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9845" y="46355"/>
          <a:ext cx="1419225" cy="2571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11</xdr:col>
      <xdr:colOff>26670</xdr:colOff>
      <xdr:row>0</xdr:row>
      <xdr:rowOff>49530</xdr:rowOff>
    </xdr:from>
    <xdr:ext cx="1411720" cy="258923"/>
    <xdr:pic>
      <xdr:nvPicPr>
        <xdr:cNvPr id="4" name="Picture 3" descr="Reiss - Liverpool ONE">
          <a:extLst>
            <a:ext uri="{FF2B5EF4-FFF2-40B4-BE49-F238E27FC236}">
              <a16:creationId xmlns:a16="http://schemas.microsoft.com/office/drawing/2014/main" id="{96EE4416-CBDA-4BEC-B2FE-97A604CE8B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9845" y="46355"/>
          <a:ext cx="1411720" cy="2589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26670</xdr:colOff>
      <xdr:row>41</xdr:row>
      <xdr:rowOff>49530</xdr:rowOff>
    </xdr:from>
    <xdr:ext cx="1414895" cy="258923"/>
    <xdr:pic>
      <xdr:nvPicPr>
        <xdr:cNvPr id="5" name="Picture 4" descr="Reiss - Liverpool ONE">
          <a:extLst>
            <a:ext uri="{FF2B5EF4-FFF2-40B4-BE49-F238E27FC236}">
              <a16:creationId xmlns:a16="http://schemas.microsoft.com/office/drawing/2014/main" id="{8387953F-CF40-4227-A0ED-E1C12FFF61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9845" y="46355"/>
          <a:ext cx="1414895" cy="2589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11</xdr:col>
      <xdr:colOff>26670</xdr:colOff>
      <xdr:row>41</xdr:row>
      <xdr:rowOff>49530</xdr:rowOff>
    </xdr:from>
    <xdr:ext cx="1411720" cy="258923"/>
    <xdr:pic>
      <xdr:nvPicPr>
        <xdr:cNvPr id="6" name="Picture 5" descr="Reiss - Liverpool ONE">
          <a:extLst>
            <a:ext uri="{FF2B5EF4-FFF2-40B4-BE49-F238E27FC236}">
              <a16:creationId xmlns:a16="http://schemas.microsoft.com/office/drawing/2014/main" id="{0B617971-2106-4CDF-8AD0-7485C2454D7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7000413" y="46355"/>
          <a:ext cx="1411720" cy="2589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11</xdr:col>
      <xdr:colOff>279759</xdr:colOff>
      <xdr:row>58</xdr:row>
      <xdr:rowOff>47315</xdr:rowOff>
    </xdr:from>
    <xdr:to>
      <xdr:col>21</xdr:col>
      <xdr:colOff>257509</xdr:colOff>
      <xdr:row>80</xdr:row>
      <xdr:rowOff>113267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765407DA-48D3-465D-8DAD-856B3D78FC20}"/>
            </a:ext>
          </a:extLst>
        </xdr:cNvPr>
        <xdr:cNvSpPr txBox="1"/>
      </xdr:nvSpPr>
      <xdr:spPr>
        <a:xfrm>
          <a:off x="7268101" y="16791262"/>
          <a:ext cx="6324408" cy="4036373"/>
        </a:xfrm>
        <a:prstGeom prst="rect">
          <a:avLst/>
        </a:prstGeom>
        <a:solidFill>
          <a:sysClr val="window" lastClr="FFFFFF"/>
        </a:solidFill>
        <a:ln w="9525" cmpd="sng">
          <a:solidFill>
            <a:sysClr val="window" lastClr="FFFFFF">
              <a:shade val="50000"/>
            </a:sysClr>
          </a:solidFill>
        </a:ln>
        <a:effectLst/>
      </xdr:spPr>
      <xdr:txBody>
        <a:bodyPr vertOverflow="clip" horzOverflow="clip" wrap="square" rtlCol="0" anchor="ctr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1200" b="1" i="0" u="sng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MEASUREMENTS </a:t>
          </a:r>
          <a:endParaRPr kumimoji="0" lang="en-GB" sz="12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GB" sz="1200" b="1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schemeClr val="tx1"/>
              </a:solidFill>
              <a:effectLst/>
              <a:uLnTx/>
              <a:uFillTx/>
              <a:latin typeface="Calibri"/>
              <a:ea typeface="+mn-ea"/>
              <a:cs typeface="+mn-cs"/>
            </a:rPr>
            <a:t>Please ensure that all  measurements are kept within tolerance of graded spec for bulk. </a:t>
          </a: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endParaRPr kumimoji="0" lang="en-GB" sz="1200" b="0" i="0" u="none" strike="noStrike" kern="0" cap="none" spc="0" normalizeH="0" baseline="0" noProof="0">
            <a:ln>
              <a:noFill/>
            </a:ln>
            <a:solidFill>
              <a:schemeClr val="tx1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1200" b="1" i="0" u="sng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WORKMANSHIP/MAKE</a:t>
          </a: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endParaRPr kumimoji="0" lang="en-GB" sz="1200" b="0" i="0" u="none" strike="noStrike" kern="0" cap="none" spc="0" normalizeH="0" baseline="0" noProof="0">
            <a:ln>
              <a:noFill/>
            </a:ln>
            <a:solidFill>
              <a:schemeClr val="tx1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schemeClr val="tx1"/>
              </a:solidFill>
              <a:effectLst/>
              <a:uLnTx/>
              <a:uFillTx/>
              <a:latin typeface="Calibri"/>
              <a:ea typeface="+mn-ea"/>
              <a:cs typeface="+mn-cs"/>
            </a:rPr>
            <a:t>General make approved as sample.</a:t>
          </a:r>
          <a:r>
            <a:rPr kumimoji="0" lang="en-GB" sz="1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.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GB" sz="12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1200" b="1" i="0" u="sng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BARCODE/LABELLING</a:t>
          </a: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Barcodes approved  </a:t>
          </a: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Swing ticket correct with 2 part swing ticket</a:t>
          </a: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Bag label approved.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GB" sz="12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1200" b="1" i="0" u="sng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TESTING</a:t>
          </a: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Bulk test results approved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GB" sz="12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1200" b="1" i="0" u="sng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CARE LABEL</a:t>
          </a: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Correct to approved artwork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GB" sz="1200" b="1" i="0" u="none" strike="sng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1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Approved for shipping.</a:t>
          </a:r>
          <a:endParaRPr kumimoji="0" lang="en-GB" sz="11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twoCellAnchor>
  <xdr:twoCellAnchor>
    <xdr:from>
      <xdr:col>0</xdr:col>
      <xdr:colOff>280737</xdr:colOff>
      <xdr:row>58</xdr:row>
      <xdr:rowOff>10026</xdr:rowOff>
    </xdr:from>
    <xdr:to>
      <xdr:col>10</xdr:col>
      <xdr:colOff>186704</xdr:colOff>
      <xdr:row>80</xdr:row>
      <xdr:rowOff>85503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47FD101F-FDA1-4181-AA3D-A1A6B8464873}"/>
            </a:ext>
          </a:extLst>
        </xdr:cNvPr>
        <xdr:cNvSpPr txBox="1"/>
      </xdr:nvSpPr>
      <xdr:spPr>
        <a:xfrm>
          <a:off x="280737" y="16753973"/>
          <a:ext cx="6413046" cy="4045898"/>
        </a:xfrm>
        <a:prstGeom prst="rect">
          <a:avLst/>
        </a:prstGeom>
        <a:solidFill>
          <a:sysClr val="window" lastClr="FFFFFF"/>
        </a:solidFill>
        <a:ln w="9525" cmpd="sng">
          <a:solidFill>
            <a:sysClr val="window" lastClr="FFFFFF">
              <a:shade val="50000"/>
            </a:sysClr>
          </a:solidFill>
        </a:ln>
        <a:effectLst/>
      </xdr:spPr>
      <xdr:txBody>
        <a:bodyPr vertOverflow="clip" horzOverflow="clip" wrap="square" rtlCol="0" anchor="ctr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1200" b="1" i="0" u="sng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MEASUREMENTS </a:t>
          </a:r>
          <a:endParaRPr kumimoji="0" lang="en-GB" sz="12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GB" sz="1200" b="1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schemeClr val="tx1"/>
              </a:solidFill>
              <a:effectLst/>
              <a:uLnTx/>
              <a:uFillTx/>
              <a:latin typeface="Calibri"/>
              <a:ea typeface="+mn-ea"/>
              <a:cs typeface="+mn-cs"/>
            </a:rPr>
            <a:t>Please ensure that all  measurements are kept within tolerance of graded spec for bulk. </a:t>
          </a: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endParaRPr kumimoji="0" lang="en-GB" sz="1200" b="0" i="0" u="none" strike="noStrike" kern="0" cap="none" spc="0" normalizeH="0" baseline="0" noProof="0">
            <a:ln>
              <a:noFill/>
            </a:ln>
            <a:solidFill>
              <a:schemeClr val="tx1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1200" b="1" i="0" u="sng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WORKMANSHIP/MAKE</a:t>
          </a: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endParaRPr kumimoji="0" lang="en-GB" sz="1200" b="0" i="0" u="none" strike="noStrike" kern="0" cap="none" spc="0" normalizeH="0" baseline="0" noProof="0">
            <a:ln>
              <a:noFill/>
            </a:ln>
            <a:solidFill>
              <a:schemeClr val="tx1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schemeClr val="tx1"/>
              </a:solidFill>
              <a:effectLst/>
              <a:uLnTx/>
              <a:uFillTx/>
              <a:latin typeface="Calibri"/>
              <a:ea typeface="+mn-ea"/>
              <a:cs typeface="+mn-cs"/>
            </a:rPr>
            <a:t>General make approved as sample.</a:t>
          </a:r>
          <a:r>
            <a:rPr kumimoji="0" lang="en-GB" sz="1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.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GB" sz="12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1200" b="1" i="0" u="sng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BARCODE/LABELLING</a:t>
          </a: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Barcodes approved  </a:t>
          </a: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Swing ticket correct with 2 part swing ticket</a:t>
          </a: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Bag label approved.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GB" sz="12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1200" b="1" i="0" u="sng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TESTING</a:t>
          </a: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Bulk test results approved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GB" sz="12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1200" b="1" i="0" u="sng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CARE LABEL</a:t>
          </a: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Correct to approved artwork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GB" sz="1200" b="1" i="0" u="none" strike="sng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1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Approved for shipping.</a:t>
          </a:r>
          <a:endParaRPr kumimoji="0" lang="en-GB" sz="11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twoCellAnchor>
  <xdr:twoCellAnchor>
    <xdr:from>
      <xdr:col>11</xdr:col>
      <xdr:colOff>236478</xdr:colOff>
      <xdr:row>17</xdr:row>
      <xdr:rowOff>56840</xdr:rowOff>
    </xdr:from>
    <xdr:to>
      <xdr:col>21</xdr:col>
      <xdr:colOff>214228</xdr:colOff>
      <xdr:row>39</xdr:row>
      <xdr:rowOff>113266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23B3C7B3-74B8-4E44-9DA3-21E1563899DE}"/>
            </a:ext>
          </a:extLst>
        </xdr:cNvPr>
        <xdr:cNvSpPr txBox="1"/>
      </xdr:nvSpPr>
      <xdr:spPr>
        <a:xfrm>
          <a:off x="7224820" y="6263129"/>
          <a:ext cx="6324408" cy="4026848"/>
        </a:xfrm>
        <a:prstGeom prst="rect">
          <a:avLst/>
        </a:prstGeom>
        <a:solidFill>
          <a:sysClr val="window" lastClr="FFFFFF"/>
        </a:solidFill>
        <a:ln w="9525" cmpd="sng">
          <a:solidFill>
            <a:sysClr val="window" lastClr="FFFFFF">
              <a:shade val="50000"/>
            </a:sysClr>
          </a:solidFill>
        </a:ln>
        <a:effectLst/>
      </xdr:spPr>
      <xdr:txBody>
        <a:bodyPr vertOverflow="clip" horzOverflow="clip" wrap="square" rtlCol="0" anchor="ctr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1200" b="1" i="0" u="sng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MEASUREMENTS </a:t>
          </a:r>
          <a:endParaRPr kumimoji="0" lang="en-GB" sz="12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GB" sz="1200" b="1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schemeClr val="tx1"/>
              </a:solidFill>
              <a:effectLst/>
              <a:uLnTx/>
              <a:uFillTx/>
              <a:latin typeface="Calibri"/>
              <a:ea typeface="+mn-ea"/>
              <a:cs typeface="+mn-cs"/>
            </a:rPr>
            <a:t>Please ensure that all  measurements are kept within tolerance of graded spec for bulk. </a:t>
          </a: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endParaRPr kumimoji="0" lang="en-GB" sz="1200" b="0" i="0" u="none" strike="noStrike" kern="0" cap="none" spc="0" normalizeH="0" baseline="0" noProof="0">
            <a:ln>
              <a:noFill/>
            </a:ln>
            <a:solidFill>
              <a:schemeClr val="tx1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1200" b="1" i="0" u="sng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WORKMANSHIP/MAKE</a:t>
          </a: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endParaRPr kumimoji="0" lang="en-GB" sz="1200" b="0" i="0" u="none" strike="noStrike" kern="0" cap="none" spc="0" normalizeH="0" baseline="0" noProof="0">
            <a:ln>
              <a:noFill/>
            </a:ln>
            <a:solidFill>
              <a:schemeClr val="tx1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schemeClr val="tx1"/>
              </a:solidFill>
              <a:effectLst/>
              <a:uLnTx/>
              <a:uFillTx/>
              <a:latin typeface="Calibri"/>
              <a:ea typeface="+mn-ea"/>
              <a:cs typeface="+mn-cs"/>
            </a:rPr>
            <a:t>General make approved as sample.</a:t>
          </a:r>
          <a:r>
            <a:rPr kumimoji="0" lang="en-GB" sz="1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.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GB" sz="12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1200" b="1" i="0" u="sng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BARCODE/LABELLING</a:t>
          </a: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Barcodes approved  </a:t>
          </a: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Swing ticket correct with 2 part swing ticket</a:t>
          </a: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Bag label approved.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GB" sz="12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1200" b="1" i="0" u="sng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TESTING</a:t>
          </a: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Bulk test results approved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GB" sz="12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1200" b="1" i="0" u="sng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CARE LABEL</a:t>
          </a: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Correct to approved artwork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GB" sz="1200" b="1" i="0" u="none" strike="sng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1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Approved for shipping.</a:t>
          </a:r>
          <a:endParaRPr kumimoji="0" lang="en-GB" sz="11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twoCellAnchor>
  <xdr:twoCellAnchor>
    <xdr:from>
      <xdr:col>0</xdr:col>
      <xdr:colOff>240631</xdr:colOff>
      <xdr:row>17</xdr:row>
      <xdr:rowOff>10026</xdr:rowOff>
    </xdr:from>
    <xdr:to>
      <xdr:col>10</xdr:col>
      <xdr:colOff>143423</xdr:colOff>
      <xdr:row>39</xdr:row>
      <xdr:rowOff>95027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7056640F-7AB6-44E9-9C2B-84A2D142B79C}"/>
            </a:ext>
          </a:extLst>
        </xdr:cNvPr>
        <xdr:cNvSpPr txBox="1"/>
      </xdr:nvSpPr>
      <xdr:spPr>
        <a:xfrm>
          <a:off x="240631" y="6216315"/>
          <a:ext cx="6409871" cy="4055423"/>
        </a:xfrm>
        <a:prstGeom prst="rect">
          <a:avLst/>
        </a:prstGeom>
        <a:solidFill>
          <a:sysClr val="window" lastClr="FFFFFF"/>
        </a:solidFill>
        <a:ln w="9525" cmpd="sng">
          <a:solidFill>
            <a:sysClr val="window" lastClr="FFFFFF">
              <a:shade val="50000"/>
            </a:sysClr>
          </a:solidFill>
        </a:ln>
        <a:effectLst/>
      </xdr:spPr>
      <xdr:txBody>
        <a:bodyPr vertOverflow="clip" horzOverflow="clip" wrap="square" rtlCol="0" anchor="ctr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1200" b="1" i="0" u="sng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MEASUREMENTS </a:t>
          </a:r>
          <a:endParaRPr kumimoji="0" lang="en-GB" sz="12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GB" sz="1200" b="1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schemeClr val="tx1"/>
              </a:solidFill>
              <a:effectLst/>
              <a:uLnTx/>
              <a:uFillTx/>
              <a:latin typeface="Calibri"/>
              <a:ea typeface="+mn-ea"/>
              <a:cs typeface="+mn-cs"/>
            </a:rPr>
            <a:t>Please ensure that all  measurements are kept within tolerance of graded spec for bulk. </a:t>
          </a: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endParaRPr kumimoji="0" lang="en-GB" sz="1200" b="0" i="0" u="none" strike="noStrike" kern="0" cap="none" spc="0" normalizeH="0" baseline="0" noProof="0">
            <a:ln>
              <a:noFill/>
            </a:ln>
            <a:solidFill>
              <a:schemeClr val="tx1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1200" b="1" i="0" u="sng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WORKMANSHIP/MAKE</a:t>
          </a: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endParaRPr kumimoji="0" lang="en-GB" sz="1200" b="0" i="0" u="none" strike="noStrike" kern="0" cap="none" spc="0" normalizeH="0" baseline="0" noProof="0">
            <a:ln>
              <a:noFill/>
            </a:ln>
            <a:solidFill>
              <a:schemeClr val="tx1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schemeClr val="tx1"/>
              </a:solidFill>
              <a:effectLst/>
              <a:uLnTx/>
              <a:uFillTx/>
              <a:latin typeface="Calibri"/>
              <a:ea typeface="+mn-ea"/>
              <a:cs typeface="+mn-cs"/>
            </a:rPr>
            <a:t>General make approved as sample.</a:t>
          </a:r>
          <a:r>
            <a:rPr kumimoji="0" lang="en-GB" sz="1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.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GB" sz="12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1200" b="1" i="0" u="sng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BARCODE/LABELLING</a:t>
          </a: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Barcodes approved  </a:t>
          </a: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Swing ticket correct with 2 part swing ticket</a:t>
          </a: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Bag label approved.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GB" sz="12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1200" b="1" i="0" u="sng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TESTING</a:t>
          </a: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Bulk test results approved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GB" sz="12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1200" b="1" i="0" u="sng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CARE LABEL</a:t>
          </a: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Correct to approved artwork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GB" sz="1200" b="1" i="0" u="none" strike="sng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1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Approved for shipping.</a:t>
          </a:r>
          <a:endParaRPr kumimoji="0" lang="en-GB" sz="11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</xdr:colOff>
      <xdr:row>0</xdr:row>
      <xdr:rowOff>49530</xdr:rowOff>
    </xdr:from>
    <xdr:to>
      <xdr:col>2</xdr:col>
      <xdr:colOff>494030</xdr:colOff>
      <xdr:row>1</xdr:row>
      <xdr:rowOff>132096</xdr:rowOff>
    </xdr:to>
    <xdr:pic>
      <xdr:nvPicPr>
        <xdr:cNvPr id="2" name="Picture 1" descr="Reiss - Liverpool ONE">
          <a:extLst>
            <a:ext uri="{FF2B5EF4-FFF2-40B4-BE49-F238E27FC236}">
              <a16:creationId xmlns:a16="http://schemas.microsoft.com/office/drawing/2014/main" id="{E10E3527-5D00-43F2-886A-C35DFE63AE0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4765" y="53340"/>
          <a:ext cx="1423035" cy="2502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</xdr:colOff>
      <xdr:row>0</xdr:row>
      <xdr:rowOff>49530</xdr:rowOff>
    </xdr:from>
    <xdr:to>
      <xdr:col>2</xdr:col>
      <xdr:colOff>0</xdr:colOff>
      <xdr:row>1</xdr:row>
      <xdr:rowOff>135906</xdr:rowOff>
    </xdr:to>
    <xdr:pic>
      <xdr:nvPicPr>
        <xdr:cNvPr id="2" name="Picture 1" descr="Reiss - Liverpool ONE">
          <a:extLst>
            <a:ext uri="{FF2B5EF4-FFF2-40B4-BE49-F238E27FC236}">
              <a16:creationId xmlns:a16="http://schemas.microsoft.com/office/drawing/2014/main" id="{4F5B7964-514F-4327-A5D5-8FE21835997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4765" y="53340"/>
          <a:ext cx="1413510" cy="2502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</xdr:colOff>
      <xdr:row>0</xdr:row>
      <xdr:rowOff>49530</xdr:rowOff>
    </xdr:from>
    <xdr:to>
      <xdr:col>2</xdr:col>
      <xdr:colOff>0</xdr:colOff>
      <xdr:row>1</xdr:row>
      <xdr:rowOff>132096</xdr:rowOff>
    </xdr:to>
    <xdr:pic>
      <xdr:nvPicPr>
        <xdr:cNvPr id="3" name="Picture 2" descr="Reiss - Liverpool ONE">
          <a:extLst>
            <a:ext uri="{FF2B5EF4-FFF2-40B4-BE49-F238E27FC236}">
              <a16:creationId xmlns:a16="http://schemas.microsoft.com/office/drawing/2014/main" id="{8DBE529A-19CE-45CC-BDC5-4287F666CCB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6670" y="49530"/>
          <a:ext cx="1407795" cy="2578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</xdr:colOff>
      <xdr:row>0</xdr:row>
      <xdr:rowOff>49530</xdr:rowOff>
    </xdr:from>
    <xdr:to>
      <xdr:col>2</xdr:col>
      <xdr:colOff>0</xdr:colOff>
      <xdr:row>1</xdr:row>
      <xdr:rowOff>132096</xdr:rowOff>
    </xdr:to>
    <xdr:pic>
      <xdr:nvPicPr>
        <xdr:cNvPr id="3" name="Picture 2" descr="Reiss - Liverpool ONE">
          <a:extLst>
            <a:ext uri="{FF2B5EF4-FFF2-40B4-BE49-F238E27FC236}">
              <a16:creationId xmlns:a16="http://schemas.microsoft.com/office/drawing/2014/main" id="{661F8BC4-6A51-45DC-BAE6-2501582E03E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6670" y="49530"/>
          <a:ext cx="1407795" cy="2578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</xdr:colOff>
      <xdr:row>0</xdr:row>
      <xdr:rowOff>49530</xdr:rowOff>
    </xdr:from>
    <xdr:to>
      <xdr:col>1</xdr:col>
      <xdr:colOff>391795</xdr:colOff>
      <xdr:row>1</xdr:row>
      <xdr:rowOff>135906</xdr:rowOff>
    </xdr:to>
    <xdr:pic>
      <xdr:nvPicPr>
        <xdr:cNvPr id="4" name="Picture 3" descr="Reiss - Liverpool ONE">
          <a:extLst>
            <a:ext uri="{FF2B5EF4-FFF2-40B4-BE49-F238E27FC236}">
              <a16:creationId xmlns:a16="http://schemas.microsoft.com/office/drawing/2014/main" id="{FEA3715F-BBF2-4A48-A8EE-7D7C93D20C6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6670" y="49530"/>
          <a:ext cx="1409700" cy="2578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235857</xdr:colOff>
      <xdr:row>22</xdr:row>
      <xdr:rowOff>108858</xdr:rowOff>
    </xdr:from>
    <xdr:to>
      <xdr:col>30</xdr:col>
      <xdr:colOff>297543</xdr:colOff>
      <xdr:row>55</xdr:row>
      <xdr:rowOff>78433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2B3AF50C-2467-D55E-2B0B-8160A9175C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014857" y="3628572"/>
          <a:ext cx="7772400" cy="4759290"/>
        </a:xfrm>
        <a:prstGeom prst="rect">
          <a:avLst/>
        </a:prstGeom>
      </xdr:spPr>
    </xdr:pic>
    <xdr:clientData/>
  </xdr:twoCellAnchor>
  <xdr:twoCellAnchor editAs="oneCell">
    <xdr:from>
      <xdr:col>33</xdr:col>
      <xdr:colOff>18142</xdr:colOff>
      <xdr:row>90</xdr:row>
      <xdr:rowOff>54428</xdr:rowOff>
    </xdr:from>
    <xdr:to>
      <xdr:col>50</xdr:col>
      <xdr:colOff>79828</xdr:colOff>
      <xdr:row>129</xdr:row>
      <xdr:rowOff>14766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AA4788B6-4E90-E7EA-64A2-E73EABFA0A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8868571" y="13443857"/>
          <a:ext cx="7772400" cy="5620909"/>
        </a:xfrm>
        <a:prstGeom prst="rect">
          <a:avLst/>
        </a:prstGeom>
      </xdr:spPr>
    </xdr:pic>
    <xdr:clientData/>
  </xdr:twoCellAnchor>
  <xdr:twoCellAnchor editAs="oneCell">
    <xdr:from>
      <xdr:col>32</xdr:col>
      <xdr:colOff>362858</xdr:colOff>
      <xdr:row>20</xdr:row>
      <xdr:rowOff>18142</xdr:rowOff>
    </xdr:from>
    <xdr:to>
      <xdr:col>49</xdr:col>
      <xdr:colOff>424544</xdr:colOff>
      <xdr:row>56</xdr:row>
      <xdr:rowOff>6324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64260111-6DA9-3972-1FA0-7478BCDDA0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8759715" y="3247571"/>
          <a:ext cx="7772400" cy="5213324"/>
        </a:xfrm>
        <a:prstGeom prst="rect">
          <a:avLst/>
        </a:prstGeom>
      </xdr:spPr>
    </xdr:pic>
    <xdr:clientData/>
  </xdr:twoCellAnchor>
  <xdr:twoCellAnchor editAs="oneCell">
    <xdr:from>
      <xdr:col>13</xdr:col>
      <xdr:colOff>308429</xdr:colOff>
      <xdr:row>94</xdr:row>
      <xdr:rowOff>108857</xdr:rowOff>
    </xdr:from>
    <xdr:to>
      <xdr:col>30</xdr:col>
      <xdr:colOff>370115</xdr:colOff>
      <xdr:row>124</xdr:row>
      <xdr:rowOff>35293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C0FF5AB7-1B2F-94F4-DF52-D80F60DC2A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087429" y="14078857"/>
          <a:ext cx="7772400" cy="4280722"/>
        </a:xfrm>
        <a:prstGeom prst="rect">
          <a:avLst/>
        </a:prstGeom>
      </xdr:spPr>
    </xdr:pic>
    <xdr:clientData/>
  </xdr:twoCellAnchor>
  <xdr:twoCellAnchor editAs="oneCell">
    <xdr:from>
      <xdr:col>0</xdr:col>
      <xdr:colOff>101600</xdr:colOff>
      <xdr:row>77</xdr:row>
      <xdr:rowOff>114300</xdr:rowOff>
    </xdr:from>
    <xdr:to>
      <xdr:col>11</xdr:col>
      <xdr:colOff>1311410</xdr:colOff>
      <xdr:row>118</xdr:row>
      <xdr:rowOff>88900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317D9EA-4815-7B03-A64B-36450A2797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1600" y="12128500"/>
          <a:ext cx="9045710" cy="6223000"/>
        </a:xfrm>
        <a:prstGeom prst="rect">
          <a:avLst/>
        </a:prstGeom>
      </xdr:spPr>
    </xdr:pic>
    <xdr:clientData/>
  </xdr:twoCellAnchor>
  <xdr:twoCellAnchor editAs="oneCell">
    <xdr:from>
      <xdr:col>0</xdr:col>
      <xdr:colOff>139699</xdr:colOff>
      <xdr:row>26</xdr:row>
      <xdr:rowOff>50800</xdr:rowOff>
    </xdr:from>
    <xdr:to>
      <xdr:col>11</xdr:col>
      <xdr:colOff>1095796</xdr:colOff>
      <xdr:row>66</xdr:row>
      <xdr:rowOff>12700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26B6034-A7A3-1991-4300-3934254197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39699" y="4292600"/>
          <a:ext cx="8791997" cy="605790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</xdr:colOff>
      <xdr:row>0</xdr:row>
      <xdr:rowOff>49530</xdr:rowOff>
    </xdr:from>
    <xdr:to>
      <xdr:col>2</xdr:col>
      <xdr:colOff>0</xdr:colOff>
      <xdr:row>1</xdr:row>
      <xdr:rowOff>132096</xdr:rowOff>
    </xdr:to>
    <xdr:pic>
      <xdr:nvPicPr>
        <xdr:cNvPr id="4" name="Picture 3" descr="Reiss - Liverpool ONE">
          <a:extLst>
            <a:ext uri="{FF2B5EF4-FFF2-40B4-BE49-F238E27FC236}">
              <a16:creationId xmlns:a16="http://schemas.microsoft.com/office/drawing/2014/main" id="{99E5EE27-6061-44FC-8931-8C2BA44DA43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6670" y="49530"/>
          <a:ext cx="1407795" cy="2578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</xdr:colOff>
      <xdr:row>0</xdr:row>
      <xdr:rowOff>49530</xdr:rowOff>
    </xdr:from>
    <xdr:to>
      <xdr:col>1</xdr:col>
      <xdr:colOff>923290</xdr:colOff>
      <xdr:row>1</xdr:row>
      <xdr:rowOff>135906</xdr:rowOff>
    </xdr:to>
    <xdr:pic>
      <xdr:nvPicPr>
        <xdr:cNvPr id="3" name="Picture 2" descr="Reiss - Liverpool ONE">
          <a:extLst>
            <a:ext uri="{FF2B5EF4-FFF2-40B4-BE49-F238E27FC236}">
              <a16:creationId xmlns:a16="http://schemas.microsoft.com/office/drawing/2014/main" id="{C3C07225-CA15-4E6C-A719-980496F4949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6670" y="49530"/>
          <a:ext cx="1407795" cy="2578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12</xdr:col>
      <xdr:colOff>63500</xdr:colOff>
      <xdr:row>30</xdr:row>
      <xdr:rowOff>66675</xdr:rowOff>
    </xdr:from>
    <xdr:to>
      <xdr:col>17</xdr:col>
      <xdr:colOff>333375</xdr:colOff>
      <xdr:row>46</xdr:row>
      <xdr:rowOff>34925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110DB4D4-3AB2-415D-8FB2-8824A999A58D}"/>
            </a:ext>
          </a:extLst>
        </xdr:cNvPr>
        <xdr:cNvSpPr txBox="1"/>
      </xdr:nvSpPr>
      <xdr:spPr>
        <a:xfrm>
          <a:off x="7416800" y="4991100"/>
          <a:ext cx="3565525" cy="2559050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100" b="1" u="sng"/>
            <a:t>INSERT CARE LABEL IMAGERY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138509</xdr:colOff>
      <xdr:row>0</xdr:row>
      <xdr:rowOff>37861</xdr:rowOff>
    </xdr:from>
    <xdr:to>
      <xdr:col>2</xdr:col>
      <xdr:colOff>235318</xdr:colOff>
      <xdr:row>1</xdr:row>
      <xdr:rowOff>102966</xdr:rowOff>
    </xdr:to>
    <xdr:pic>
      <xdr:nvPicPr>
        <xdr:cNvPr id="3" name="Picture 2" descr="Reiss - Liverpool ONE">
          <a:extLst>
            <a:ext uri="{FF2B5EF4-FFF2-40B4-BE49-F238E27FC236}">
              <a16:creationId xmlns:a16="http://schemas.microsoft.com/office/drawing/2014/main" id="{C638921E-31CD-43BC-96C6-370D2AC2F1B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38509" y="37861"/>
          <a:ext cx="1344295" cy="2306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47625</xdr:rowOff>
    </xdr:from>
    <xdr:to>
      <xdr:col>3</xdr:col>
      <xdr:colOff>448995</xdr:colOff>
      <xdr:row>1</xdr:row>
      <xdr:rowOff>143526</xdr:rowOff>
    </xdr:to>
    <xdr:pic>
      <xdr:nvPicPr>
        <xdr:cNvPr id="3" name="Picture 2" descr="Reiss - Liverpool ONE">
          <a:extLst>
            <a:ext uri="{FF2B5EF4-FFF2-40B4-BE49-F238E27FC236}">
              <a16:creationId xmlns:a16="http://schemas.microsoft.com/office/drawing/2014/main" id="{85FE6BE5-37F0-4C88-B0D2-7A7B549EDC0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7150" y="47625"/>
          <a:ext cx="1415415" cy="2692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</xdr:colOff>
      <xdr:row>0</xdr:row>
      <xdr:rowOff>49530</xdr:rowOff>
    </xdr:from>
    <xdr:to>
      <xdr:col>2</xdr:col>
      <xdr:colOff>436245</xdr:colOff>
      <xdr:row>1</xdr:row>
      <xdr:rowOff>132096</xdr:rowOff>
    </xdr:to>
    <xdr:pic>
      <xdr:nvPicPr>
        <xdr:cNvPr id="3" name="Picture 2" descr="Reiss - Liverpool ONE">
          <a:extLst>
            <a:ext uri="{FF2B5EF4-FFF2-40B4-BE49-F238E27FC236}">
              <a16:creationId xmlns:a16="http://schemas.microsoft.com/office/drawing/2014/main" id="{A5D7C02C-117B-479B-B792-0C1B97CA4A4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6670" y="49530"/>
          <a:ext cx="1419225" cy="2578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96471</xdr:colOff>
      <xdr:row>10</xdr:row>
      <xdr:rowOff>75225</xdr:rowOff>
    </xdr:from>
    <xdr:to>
      <xdr:col>10</xdr:col>
      <xdr:colOff>402981</xdr:colOff>
      <xdr:row>10</xdr:row>
      <xdr:rowOff>2432845</xdr:rowOff>
    </xdr:to>
    <xdr:grpSp>
      <xdr:nvGrpSpPr>
        <xdr:cNvPr id="8" name="Group 7">
          <a:extLst>
            <a:ext uri="{FF2B5EF4-FFF2-40B4-BE49-F238E27FC236}">
              <a16:creationId xmlns:a16="http://schemas.microsoft.com/office/drawing/2014/main" id="{08AF705C-9D54-EE02-F6F3-8FE3359CA4AE}"/>
            </a:ext>
          </a:extLst>
        </xdr:cNvPr>
        <xdr:cNvGrpSpPr/>
      </xdr:nvGrpSpPr>
      <xdr:grpSpPr>
        <a:xfrm>
          <a:off x="96471" y="1786964"/>
          <a:ext cx="6065684" cy="2357620"/>
          <a:chOff x="1174504" y="2493108"/>
          <a:chExt cx="7408504" cy="2885387"/>
        </a:xfrm>
      </xdr:grpSpPr>
      <xdr:pic>
        <xdr:nvPicPr>
          <xdr:cNvPr id="4" name="Picture 3">
            <a:extLst>
              <a:ext uri="{FF2B5EF4-FFF2-40B4-BE49-F238E27FC236}">
                <a16:creationId xmlns:a16="http://schemas.microsoft.com/office/drawing/2014/main" id="{138AA435-A52B-F020-2AF3-89CDD306A4C4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l="11083" t="8106" r="8931" b="8128"/>
          <a:stretch>
            <a:fillRect/>
          </a:stretch>
        </xdr:blipFill>
        <xdr:spPr bwMode="auto">
          <a:xfrm rot="5400000">
            <a:off x="6013825" y="2805608"/>
            <a:ext cx="2870655" cy="226771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5" name="Picture 4">
            <a:extLst>
              <a:ext uri="{FF2B5EF4-FFF2-40B4-BE49-F238E27FC236}">
                <a16:creationId xmlns:a16="http://schemas.microsoft.com/office/drawing/2014/main" id="{9F0AC257-38C1-1DB4-C22D-7E5D34428620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l="13448" t="12329" r="5206" b="34794"/>
          <a:stretch>
            <a:fillRect/>
          </a:stretch>
        </xdr:blipFill>
        <xdr:spPr bwMode="auto">
          <a:xfrm rot="5400000">
            <a:off x="4081987" y="3231624"/>
            <a:ext cx="2882821" cy="1410922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6" name="Picture 5">
            <a:extLst>
              <a:ext uri="{FF2B5EF4-FFF2-40B4-BE49-F238E27FC236}">
                <a16:creationId xmlns:a16="http://schemas.microsoft.com/office/drawing/2014/main" id="{CA6E955C-42EA-63A8-CC48-64FCBFF41179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l="13874" t="8460" r="7994" b="13409"/>
          <a:stretch>
            <a:fillRect/>
          </a:stretch>
        </xdr:blipFill>
        <xdr:spPr bwMode="auto">
          <a:xfrm>
            <a:off x="1174504" y="2497504"/>
            <a:ext cx="2167775" cy="2880000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7" name="Picture 6">
            <a:extLst>
              <a:ext uri="{FF2B5EF4-FFF2-40B4-BE49-F238E27FC236}">
                <a16:creationId xmlns:a16="http://schemas.microsoft.com/office/drawing/2014/main" id="{F0B545E5-9884-FE48-341D-C843FFE98BAB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l="9091" t="22603" b="23034"/>
          <a:stretch>
            <a:fillRect/>
          </a:stretch>
        </xdr:blipFill>
        <xdr:spPr bwMode="auto">
          <a:xfrm rot="5400000">
            <a:off x="2643919" y="3288690"/>
            <a:ext cx="2884855" cy="129369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>
    <xdr:from>
      <xdr:col>3</xdr:col>
      <xdr:colOff>599523</xdr:colOff>
      <xdr:row>10</xdr:row>
      <xdr:rowOff>2506456</xdr:rowOff>
    </xdr:from>
    <xdr:to>
      <xdr:col>10</xdr:col>
      <xdr:colOff>417735</xdr:colOff>
      <xdr:row>32</xdr:row>
      <xdr:rowOff>519</xdr:rowOff>
    </xdr:to>
    <xdr:grpSp>
      <xdr:nvGrpSpPr>
        <xdr:cNvPr id="34" name="Group 33">
          <a:extLst>
            <a:ext uri="{FF2B5EF4-FFF2-40B4-BE49-F238E27FC236}">
              <a16:creationId xmlns:a16="http://schemas.microsoft.com/office/drawing/2014/main" id="{6034AD50-4E07-F77D-B832-6CC8BB270943}"/>
            </a:ext>
          </a:extLst>
        </xdr:cNvPr>
        <xdr:cNvGrpSpPr/>
      </xdr:nvGrpSpPr>
      <xdr:grpSpPr>
        <a:xfrm>
          <a:off x="2123523" y="4218195"/>
          <a:ext cx="4053386" cy="4744107"/>
          <a:chOff x="2103782" y="4209497"/>
          <a:chExt cx="4037234" cy="4734995"/>
        </a:xfrm>
      </xdr:grpSpPr>
      <xdr:grpSp>
        <xdr:nvGrpSpPr>
          <xdr:cNvPr id="32" name="Group 31">
            <a:extLst>
              <a:ext uri="{FF2B5EF4-FFF2-40B4-BE49-F238E27FC236}">
                <a16:creationId xmlns:a16="http://schemas.microsoft.com/office/drawing/2014/main" id="{93B2A506-7F87-5610-7299-640391DA31BF}"/>
              </a:ext>
            </a:extLst>
          </xdr:cNvPr>
          <xdr:cNvGrpSpPr/>
        </xdr:nvGrpSpPr>
        <xdr:grpSpPr>
          <a:xfrm>
            <a:off x="2103782" y="4206322"/>
            <a:ext cx="4034059" cy="4741345"/>
            <a:chOff x="10394674" y="4085257"/>
            <a:chExt cx="5036894" cy="5915026"/>
          </a:xfrm>
        </xdr:grpSpPr>
        <xdr:grpSp>
          <xdr:nvGrpSpPr>
            <xdr:cNvPr id="25" name="Group 24">
              <a:extLst>
                <a:ext uri="{FF2B5EF4-FFF2-40B4-BE49-F238E27FC236}">
                  <a16:creationId xmlns:a16="http://schemas.microsoft.com/office/drawing/2014/main" id="{54424125-D2FF-F425-D3B8-B4E2B116712A}"/>
                </a:ext>
              </a:extLst>
            </xdr:cNvPr>
            <xdr:cNvGrpSpPr/>
          </xdr:nvGrpSpPr>
          <xdr:grpSpPr>
            <a:xfrm>
              <a:off x="10394674" y="4085257"/>
              <a:ext cx="5036894" cy="5915026"/>
              <a:chOff x="12117457" y="4303781"/>
              <a:chExt cx="5030544" cy="5908676"/>
            </a:xfrm>
          </xdr:grpSpPr>
          <xdr:pic>
            <xdr:nvPicPr>
              <xdr:cNvPr id="9" name="Picture 8">
                <a:extLst>
                  <a:ext uri="{FF2B5EF4-FFF2-40B4-BE49-F238E27FC236}">
                    <a16:creationId xmlns:a16="http://schemas.microsoft.com/office/drawing/2014/main" id="{D86A2F95-A2E9-F862-A8EA-AF3EDB296783}"/>
                  </a:ext>
                </a:extLst>
              </xdr:cNvPr>
              <xdr:cNvPicPr>
                <a:picLocks noChangeAspect="1" noChangeArrowheads="1"/>
              </xdr:cNvPicPr>
            </xdr:nvPicPr>
            <xdr:blipFill rotWithShape="1">
              <a:blip xmlns:r="http://schemas.openxmlformats.org/officeDocument/2006/relationships" r:embed="rId6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rcRect l="12697" t="7739" b="13655"/>
              <a:stretch>
                <a:fillRect/>
              </a:stretch>
            </xdr:blipFill>
            <xdr:spPr bwMode="auto">
              <a:xfrm>
                <a:off x="12117457" y="4303781"/>
                <a:ext cx="5030544" cy="5908676"/>
              </a:xfrm>
              <a:prstGeom prst="rect">
                <a:avLst/>
              </a:prstGeom>
              <a:noFill/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pic>
          <xdr:grpSp>
            <xdr:nvGrpSpPr>
              <xdr:cNvPr id="15" name="Group 14">
                <a:extLst>
                  <a:ext uri="{FF2B5EF4-FFF2-40B4-BE49-F238E27FC236}">
                    <a16:creationId xmlns:a16="http://schemas.microsoft.com/office/drawing/2014/main" id="{E36D4450-4C86-DBB9-6B32-10D41283A789}"/>
                  </a:ext>
                </a:extLst>
              </xdr:cNvPr>
              <xdr:cNvGrpSpPr/>
            </xdr:nvGrpSpPr>
            <xdr:grpSpPr>
              <a:xfrm>
                <a:off x="14520827" y="5284875"/>
                <a:ext cx="483248" cy="1122756"/>
                <a:chOff x="14471431" y="5255172"/>
                <a:chExt cx="479220" cy="1133037"/>
              </a:xfrm>
            </xdr:grpSpPr>
            <xdr:cxnSp macro="">
              <xdr:nvCxnSpPr>
                <xdr:cNvPr id="12" name="Straight Connector 11">
                  <a:extLst>
                    <a:ext uri="{FF2B5EF4-FFF2-40B4-BE49-F238E27FC236}">
                      <a16:creationId xmlns:a16="http://schemas.microsoft.com/office/drawing/2014/main" id="{20FF444A-939B-0AA8-2BB2-4D99BB1A16F4}"/>
                    </a:ext>
                  </a:extLst>
                </xdr:cNvPr>
                <xdr:cNvCxnSpPr/>
              </xdr:nvCxnSpPr>
              <xdr:spPr>
                <a:xfrm flipH="1">
                  <a:off x="14474606" y="5255172"/>
                  <a:ext cx="187214" cy="1129862"/>
                </a:xfrm>
                <a:prstGeom prst="line">
                  <a:avLst/>
                </a:prstGeom>
                <a:ln w="28575">
                  <a:solidFill>
                    <a:srgbClr val="FFFF00"/>
                  </a:solidFill>
                  <a:prstDash val="dash"/>
                </a:ln>
              </xdr:spPr>
              <xdr:style>
                <a:lnRef idx="1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tx1"/>
                </a:fontRef>
              </xdr:style>
            </xdr:cxnSp>
            <xdr:cxnSp macro="">
              <xdr:nvCxnSpPr>
                <xdr:cNvPr id="13" name="Straight Connector 12">
                  <a:extLst>
                    <a:ext uri="{FF2B5EF4-FFF2-40B4-BE49-F238E27FC236}">
                      <a16:creationId xmlns:a16="http://schemas.microsoft.com/office/drawing/2014/main" id="{7F670E56-31C1-4A34-957E-7039502B2F46}"/>
                    </a:ext>
                  </a:extLst>
                </xdr:cNvPr>
                <xdr:cNvCxnSpPr/>
              </xdr:nvCxnSpPr>
              <xdr:spPr>
                <a:xfrm flipH="1">
                  <a:off x="14471431" y="5349911"/>
                  <a:ext cx="479220" cy="1038298"/>
                </a:xfrm>
                <a:prstGeom prst="line">
                  <a:avLst/>
                </a:prstGeom>
                <a:ln w="28575">
                  <a:solidFill>
                    <a:srgbClr val="FFFF00"/>
                  </a:solidFill>
                  <a:prstDash val="dash"/>
                </a:ln>
              </xdr:spPr>
              <xdr:style>
                <a:lnRef idx="1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tx1"/>
                </a:fontRef>
              </xdr:style>
            </xdr:cxnSp>
          </xdr:grpSp>
          <xdr:sp macro="" textlink="">
            <xdr:nvSpPr>
              <xdr:cNvPr id="16" name="TextBox 15">
                <a:extLst>
                  <a:ext uri="{FF2B5EF4-FFF2-40B4-BE49-F238E27FC236}">
                    <a16:creationId xmlns:a16="http://schemas.microsoft.com/office/drawing/2014/main" id="{529417A5-E69A-5785-CEF9-F2EB91AE3552}"/>
                  </a:ext>
                </a:extLst>
              </xdr:cNvPr>
              <xdr:cNvSpPr txBox="1"/>
            </xdr:nvSpPr>
            <xdr:spPr>
              <a:xfrm>
                <a:off x="14169343" y="4449636"/>
                <a:ext cx="2940544" cy="585064"/>
              </a:xfrm>
              <a:prstGeom prst="rect">
                <a:avLst/>
              </a:prstGeom>
              <a:solidFill>
                <a:schemeClr val="lt1"/>
              </a:solidFill>
              <a:ln w="9525" cmpd="sng">
                <a:solidFill>
                  <a:schemeClr val="lt1">
                    <a:shade val="50000"/>
                  </a:schemeClr>
                </a:solidFill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clip" horzOverflow="clip" wrap="square" rtlCol="0" anchor="t"/>
              <a:lstStyle/>
              <a:p>
                <a:r>
                  <a:rPr lang="en-GB" sz="1100"/>
                  <a:t>Add into</a:t>
                </a:r>
                <a:r>
                  <a:rPr lang="en-GB" sz="1100" baseline="0"/>
                  <a:t> sleeve head/overarm 1.5cm to nothing (at arrow)</a:t>
                </a:r>
                <a:endParaRPr lang="en-GB" sz="1100"/>
              </a:p>
            </xdr:txBody>
          </xdr:sp>
          <xdr:sp macro="" textlink="">
            <xdr:nvSpPr>
              <xdr:cNvPr id="22" name="Freeform: Shape 21">
                <a:extLst>
                  <a:ext uri="{FF2B5EF4-FFF2-40B4-BE49-F238E27FC236}">
                    <a16:creationId xmlns:a16="http://schemas.microsoft.com/office/drawing/2014/main" id="{D9B78B3F-BE96-2C08-6DCF-0D9E5DC4EF58}"/>
                  </a:ext>
                </a:extLst>
              </xdr:cNvPr>
              <xdr:cNvSpPr/>
            </xdr:nvSpPr>
            <xdr:spPr>
              <a:xfrm>
                <a:off x="13291587" y="5430855"/>
                <a:ext cx="2234625" cy="2369044"/>
              </a:xfrm>
              <a:custGeom>
                <a:avLst/>
                <a:gdLst>
                  <a:gd name="connsiteX0" fmla="*/ 0 w 2220311"/>
                  <a:gd name="connsiteY0" fmla="*/ 0 h 2397672"/>
                  <a:gd name="connsiteX1" fmla="*/ 650328 w 2220311"/>
                  <a:gd name="connsiteY1" fmla="*/ 637189 h 2397672"/>
                  <a:gd name="connsiteX2" fmla="*/ 1156138 w 2220311"/>
                  <a:gd name="connsiteY2" fmla="*/ 1162707 h 2397672"/>
                  <a:gd name="connsiteX3" fmla="*/ 1563414 w 2220311"/>
                  <a:gd name="connsiteY3" fmla="*/ 1753913 h 2397672"/>
                  <a:gd name="connsiteX4" fmla="*/ 2016673 w 2220311"/>
                  <a:gd name="connsiteY4" fmla="*/ 2194034 h 2397672"/>
                  <a:gd name="connsiteX5" fmla="*/ 2220311 w 2220311"/>
                  <a:gd name="connsiteY5" fmla="*/ 2397672 h 2397672"/>
                </a:gdLst>
                <a:ahLst/>
                <a:cxnLst>
                  <a:cxn ang="0">
                    <a:pos x="connsiteX0" y="connsiteY0"/>
                  </a:cxn>
                  <a:cxn ang="0">
                    <a:pos x="connsiteX1" y="connsiteY1"/>
                  </a:cxn>
                  <a:cxn ang="0">
                    <a:pos x="connsiteX2" y="connsiteY2"/>
                  </a:cxn>
                  <a:cxn ang="0">
                    <a:pos x="connsiteX3" y="connsiteY3"/>
                  </a:cxn>
                  <a:cxn ang="0">
                    <a:pos x="connsiteX4" y="connsiteY4"/>
                  </a:cxn>
                  <a:cxn ang="0">
                    <a:pos x="connsiteX5" y="connsiteY5"/>
                  </a:cxn>
                </a:cxnLst>
                <a:rect l="l" t="t" r="r" b="b"/>
                <a:pathLst>
                  <a:path w="2220311" h="2397672">
                    <a:moveTo>
                      <a:pt x="0" y="0"/>
                    </a:moveTo>
                    <a:cubicBezTo>
                      <a:pt x="227724" y="222797"/>
                      <a:pt x="457638" y="443405"/>
                      <a:pt x="650328" y="637189"/>
                    </a:cubicBezTo>
                    <a:cubicBezTo>
                      <a:pt x="843018" y="830973"/>
                      <a:pt x="1003957" y="976586"/>
                      <a:pt x="1156138" y="1162707"/>
                    </a:cubicBezTo>
                    <a:cubicBezTo>
                      <a:pt x="1308319" y="1348828"/>
                      <a:pt x="1419992" y="1582025"/>
                      <a:pt x="1563414" y="1753913"/>
                    </a:cubicBezTo>
                    <a:cubicBezTo>
                      <a:pt x="1706836" y="1925801"/>
                      <a:pt x="1907190" y="2086741"/>
                      <a:pt x="2016673" y="2194034"/>
                    </a:cubicBezTo>
                    <a:cubicBezTo>
                      <a:pt x="2126156" y="2301327"/>
                      <a:pt x="2173233" y="2349499"/>
                      <a:pt x="2220311" y="2397672"/>
                    </a:cubicBezTo>
                  </a:path>
                </a:pathLst>
              </a:custGeom>
              <a:noFill/>
              <a:ln w="28575">
                <a:solidFill>
                  <a:srgbClr val="FFFF00"/>
                </a:solidFill>
                <a:prstDash val="dash"/>
              </a:ln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lang="en-GB" sz="1100"/>
              </a:p>
            </xdr:txBody>
          </xdr:sp>
          <xdr:sp macro="" textlink="">
            <xdr:nvSpPr>
              <xdr:cNvPr id="23" name="Freeform: Shape 22">
                <a:extLst>
                  <a:ext uri="{FF2B5EF4-FFF2-40B4-BE49-F238E27FC236}">
                    <a16:creationId xmlns:a16="http://schemas.microsoft.com/office/drawing/2014/main" id="{9D889B56-02BB-5546-C784-7D1BE577FDF8}"/>
                  </a:ext>
                </a:extLst>
              </xdr:cNvPr>
              <xdr:cNvSpPr/>
            </xdr:nvSpPr>
            <xdr:spPr>
              <a:xfrm>
                <a:off x="13000740" y="5629605"/>
                <a:ext cx="1647090" cy="3540738"/>
              </a:xfrm>
              <a:custGeom>
                <a:avLst/>
                <a:gdLst>
                  <a:gd name="connsiteX0" fmla="*/ 16434 w 1626732"/>
                  <a:gd name="connsiteY0" fmla="*/ 0 h 3231931"/>
                  <a:gd name="connsiteX1" fmla="*/ 16434 w 1626732"/>
                  <a:gd name="connsiteY1" fmla="*/ 302172 h 3231931"/>
                  <a:gd name="connsiteX2" fmla="*/ 187227 w 1626732"/>
                  <a:gd name="connsiteY2" fmla="*/ 558362 h 3231931"/>
                  <a:gd name="connsiteX3" fmla="*/ 344882 w 1626732"/>
                  <a:gd name="connsiteY3" fmla="*/ 683172 h 3231931"/>
                  <a:gd name="connsiteX4" fmla="*/ 712744 w 1626732"/>
                  <a:gd name="connsiteY4" fmla="*/ 847396 h 3231931"/>
                  <a:gd name="connsiteX5" fmla="*/ 1074037 w 1626732"/>
                  <a:gd name="connsiteY5" fmla="*/ 1024758 h 3231931"/>
                  <a:gd name="connsiteX6" fmla="*/ 1336796 w 1626732"/>
                  <a:gd name="connsiteY6" fmla="*/ 1248103 h 3231931"/>
                  <a:gd name="connsiteX7" fmla="*/ 1566710 w 1626732"/>
                  <a:gd name="connsiteY7" fmla="*/ 1740775 h 3231931"/>
                  <a:gd name="connsiteX8" fmla="*/ 1625831 w 1626732"/>
                  <a:gd name="connsiteY8" fmla="*/ 2102069 h 3231931"/>
                  <a:gd name="connsiteX9" fmla="*/ 1599555 w 1626732"/>
                  <a:gd name="connsiteY9" fmla="*/ 2489638 h 3231931"/>
                  <a:gd name="connsiteX10" fmla="*/ 1560141 w 1626732"/>
                  <a:gd name="connsiteY10" fmla="*/ 2870638 h 3231931"/>
                  <a:gd name="connsiteX11" fmla="*/ 1520727 w 1626732"/>
                  <a:gd name="connsiteY11" fmla="*/ 3231931 h 3231931"/>
                  <a:gd name="connsiteX12" fmla="*/ 1520727 w 1626732"/>
                  <a:gd name="connsiteY12" fmla="*/ 3231931 h 3231931"/>
                  <a:gd name="connsiteX0" fmla="*/ 16434 w 1626732"/>
                  <a:gd name="connsiteY0" fmla="*/ 0 h 3566291"/>
                  <a:gd name="connsiteX1" fmla="*/ 16434 w 1626732"/>
                  <a:gd name="connsiteY1" fmla="*/ 302172 h 3566291"/>
                  <a:gd name="connsiteX2" fmla="*/ 187227 w 1626732"/>
                  <a:gd name="connsiteY2" fmla="*/ 558362 h 3566291"/>
                  <a:gd name="connsiteX3" fmla="*/ 344882 w 1626732"/>
                  <a:gd name="connsiteY3" fmla="*/ 683172 h 3566291"/>
                  <a:gd name="connsiteX4" fmla="*/ 712744 w 1626732"/>
                  <a:gd name="connsiteY4" fmla="*/ 847396 h 3566291"/>
                  <a:gd name="connsiteX5" fmla="*/ 1074037 w 1626732"/>
                  <a:gd name="connsiteY5" fmla="*/ 1024758 h 3566291"/>
                  <a:gd name="connsiteX6" fmla="*/ 1336796 w 1626732"/>
                  <a:gd name="connsiteY6" fmla="*/ 1248103 h 3566291"/>
                  <a:gd name="connsiteX7" fmla="*/ 1566710 w 1626732"/>
                  <a:gd name="connsiteY7" fmla="*/ 1740775 h 3566291"/>
                  <a:gd name="connsiteX8" fmla="*/ 1625831 w 1626732"/>
                  <a:gd name="connsiteY8" fmla="*/ 2102069 h 3566291"/>
                  <a:gd name="connsiteX9" fmla="*/ 1599555 w 1626732"/>
                  <a:gd name="connsiteY9" fmla="*/ 2489638 h 3566291"/>
                  <a:gd name="connsiteX10" fmla="*/ 1560141 w 1626732"/>
                  <a:gd name="connsiteY10" fmla="*/ 2870638 h 3566291"/>
                  <a:gd name="connsiteX11" fmla="*/ 1520727 w 1626732"/>
                  <a:gd name="connsiteY11" fmla="*/ 3231931 h 3566291"/>
                  <a:gd name="connsiteX12" fmla="*/ 1507538 w 1626732"/>
                  <a:gd name="connsiteY12" fmla="*/ 3566291 h 3566291"/>
                  <a:gd name="connsiteX0" fmla="*/ 16434 w 1633636"/>
                  <a:gd name="connsiteY0" fmla="*/ 0 h 3566291"/>
                  <a:gd name="connsiteX1" fmla="*/ 16434 w 1633636"/>
                  <a:gd name="connsiteY1" fmla="*/ 302172 h 3566291"/>
                  <a:gd name="connsiteX2" fmla="*/ 187227 w 1633636"/>
                  <a:gd name="connsiteY2" fmla="*/ 558362 h 3566291"/>
                  <a:gd name="connsiteX3" fmla="*/ 344882 w 1633636"/>
                  <a:gd name="connsiteY3" fmla="*/ 683172 h 3566291"/>
                  <a:gd name="connsiteX4" fmla="*/ 712744 w 1633636"/>
                  <a:gd name="connsiteY4" fmla="*/ 847396 h 3566291"/>
                  <a:gd name="connsiteX5" fmla="*/ 1074037 w 1633636"/>
                  <a:gd name="connsiteY5" fmla="*/ 1024758 h 3566291"/>
                  <a:gd name="connsiteX6" fmla="*/ 1336796 w 1633636"/>
                  <a:gd name="connsiteY6" fmla="*/ 1248103 h 3566291"/>
                  <a:gd name="connsiteX7" fmla="*/ 1566710 w 1633636"/>
                  <a:gd name="connsiteY7" fmla="*/ 1740775 h 3566291"/>
                  <a:gd name="connsiteX8" fmla="*/ 1625831 w 1633636"/>
                  <a:gd name="connsiteY8" fmla="*/ 2102069 h 3566291"/>
                  <a:gd name="connsiteX9" fmla="*/ 1625830 w 1633636"/>
                  <a:gd name="connsiteY9" fmla="*/ 2489638 h 3566291"/>
                  <a:gd name="connsiteX10" fmla="*/ 1560141 w 1633636"/>
                  <a:gd name="connsiteY10" fmla="*/ 2870638 h 3566291"/>
                  <a:gd name="connsiteX11" fmla="*/ 1520727 w 1633636"/>
                  <a:gd name="connsiteY11" fmla="*/ 3231931 h 3566291"/>
                  <a:gd name="connsiteX12" fmla="*/ 1507538 w 1633636"/>
                  <a:gd name="connsiteY12" fmla="*/ 3566291 h 3566291"/>
                  <a:gd name="connsiteX0" fmla="*/ 16434 w 1654705"/>
                  <a:gd name="connsiteY0" fmla="*/ 0 h 3566291"/>
                  <a:gd name="connsiteX1" fmla="*/ 16434 w 1654705"/>
                  <a:gd name="connsiteY1" fmla="*/ 302172 h 3566291"/>
                  <a:gd name="connsiteX2" fmla="*/ 187227 w 1654705"/>
                  <a:gd name="connsiteY2" fmla="*/ 558362 h 3566291"/>
                  <a:gd name="connsiteX3" fmla="*/ 344882 w 1654705"/>
                  <a:gd name="connsiteY3" fmla="*/ 683172 h 3566291"/>
                  <a:gd name="connsiteX4" fmla="*/ 712744 w 1654705"/>
                  <a:gd name="connsiteY4" fmla="*/ 847396 h 3566291"/>
                  <a:gd name="connsiteX5" fmla="*/ 1074037 w 1654705"/>
                  <a:gd name="connsiteY5" fmla="*/ 1024758 h 3566291"/>
                  <a:gd name="connsiteX6" fmla="*/ 1336796 w 1654705"/>
                  <a:gd name="connsiteY6" fmla="*/ 1248103 h 3566291"/>
                  <a:gd name="connsiteX7" fmla="*/ 1566710 w 1654705"/>
                  <a:gd name="connsiteY7" fmla="*/ 1740775 h 3566291"/>
                  <a:gd name="connsiteX8" fmla="*/ 1652157 w 1654705"/>
                  <a:gd name="connsiteY8" fmla="*/ 2102069 h 3566291"/>
                  <a:gd name="connsiteX9" fmla="*/ 1625830 w 1654705"/>
                  <a:gd name="connsiteY9" fmla="*/ 2489638 h 3566291"/>
                  <a:gd name="connsiteX10" fmla="*/ 1560141 w 1654705"/>
                  <a:gd name="connsiteY10" fmla="*/ 2870638 h 3566291"/>
                  <a:gd name="connsiteX11" fmla="*/ 1520727 w 1654705"/>
                  <a:gd name="connsiteY11" fmla="*/ 3231931 h 3566291"/>
                  <a:gd name="connsiteX12" fmla="*/ 1507538 w 1654705"/>
                  <a:gd name="connsiteY12" fmla="*/ 3566291 h 3566291"/>
                  <a:gd name="connsiteX0" fmla="*/ 16434 w 1654327"/>
                  <a:gd name="connsiteY0" fmla="*/ 0 h 3566291"/>
                  <a:gd name="connsiteX1" fmla="*/ 16434 w 1654327"/>
                  <a:gd name="connsiteY1" fmla="*/ 302172 h 3566291"/>
                  <a:gd name="connsiteX2" fmla="*/ 187227 w 1654327"/>
                  <a:gd name="connsiteY2" fmla="*/ 558362 h 3566291"/>
                  <a:gd name="connsiteX3" fmla="*/ 344882 w 1654327"/>
                  <a:gd name="connsiteY3" fmla="*/ 683172 h 3566291"/>
                  <a:gd name="connsiteX4" fmla="*/ 712744 w 1654327"/>
                  <a:gd name="connsiteY4" fmla="*/ 847396 h 3566291"/>
                  <a:gd name="connsiteX5" fmla="*/ 1074037 w 1654327"/>
                  <a:gd name="connsiteY5" fmla="*/ 1024758 h 3566291"/>
                  <a:gd name="connsiteX6" fmla="*/ 1336796 w 1654327"/>
                  <a:gd name="connsiteY6" fmla="*/ 1248103 h 3566291"/>
                  <a:gd name="connsiteX7" fmla="*/ 1566710 w 1654327"/>
                  <a:gd name="connsiteY7" fmla="*/ 1740775 h 3566291"/>
                  <a:gd name="connsiteX8" fmla="*/ 1652157 w 1654327"/>
                  <a:gd name="connsiteY8" fmla="*/ 2102069 h 3566291"/>
                  <a:gd name="connsiteX9" fmla="*/ 1625830 w 1654327"/>
                  <a:gd name="connsiteY9" fmla="*/ 2489638 h 3566291"/>
                  <a:gd name="connsiteX10" fmla="*/ 1592986 w 1654327"/>
                  <a:gd name="connsiteY10" fmla="*/ 2870638 h 3566291"/>
                  <a:gd name="connsiteX11" fmla="*/ 1520727 w 1654327"/>
                  <a:gd name="connsiteY11" fmla="*/ 3231931 h 3566291"/>
                  <a:gd name="connsiteX12" fmla="*/ 1507538 w 1654327"/>
                  <a:gd name="connsiteY12" fmla="*/ 3566291 h 3566291"/>
                  <a:gd name="connsiteX0" fmla="*/ 16434 w 1654327"/>
                  <a:gd name="connsiteY0" fmla="*/ 0 h 3566291"/>
                  <a:gd name="connsiteX1" fmla="*/ 16434 w 1654327"/>
                  <a:gd name="connsiteY1" fmla="*/ 302172 h 3566291"/>
                  <a:gd name="connsiteX2" fmla="*/ 187227 w 1654327"/>
                  <a:gd name="connsiteY2" fmla="*/ 558362 h 3566291"/>
                  <a:gd name="connsiteX3" fmla="*/ 344882 w 1654327"/>
                  <a:gd name="connsiteY3" fmla="*/ 683172 h 3566291"/>
                  <a:gd name="connsiteX4" fmla="*/ 712744 w 1654327"/>
                  <a:gd name="connsiteY4" fmla="*/ 847396 h 3566291"/>
                  <a:gd name="connsiteX5" fmla="*/ 1074037 w 1654327"/>
                  <a:gd name="connsiteY5" fmla="*/ 1024758 h 3566291"/>
                  <a:gd name="connsiteX6" fmla="*/ 1336796 w 1654327"/>
                  <a:gd name="connsiteY6" fmla="*/ 1248103 h 3566291"/>
                  <a:gd name="connsiteX7" fmla="*/ 1566710 w 1654327"/>
                  <a:gd name="connsiteY7" fmla="*/ 1740775 h 3566291"/>
                  <a:gd name="connsiteX8" fmla="*/ 1652157 w 1654327"/>
                  <a:gd name="connsiteY8" fmla="*/ 2102069 h 3566291"/>
                  <a:gd name="connsiteX9" fmla="*/ 1625830 w 1654327"/>
                  <a:gd name="connsiteY9" fmla="*/ 2489638 h 3566291"/>
                  <a:gd name="connsiteX10" fmla="*/ 1592986 w 1654327"/>
                  <a:gd name="connsiteY10" fmla="*/ 2870638 h 3566291"/>
                  <a:gd name="connsiteX11" fmla="*/ 1547054 w 1654327"/>
                  <a:gd name="connsiteY11" fmla="*/ 3231931 h 3566291"/>
                  <a:gd name="connsiteX12" fmla="*/ 1507538 w 1654327"/>
                  <a:gd name="connsiteY12" fmla="*/ 3566291 h 3566291"/>
                  <a:gd name="connsiteX0" fmla="*/ 17829 w 1655722"/>
                  <a:gd name="connsiteY0" fmla="*/ 0 h 3566291"/>
                  <a:gd name="connsiteX1" fmla="*/ 17829 w 1655722"/>
                  <a:gd name="connsiteY1" fmla="*/ 302172 h 3566291"/>
                  <a:gd name="connsiteX2" fmla="*/ 208329 w 1655722"/>
                  <a:gd name="connsiteY2" fmla="*/ 545250 h 3566291"/>
                  <a:gd name="connsiteX3" fmla="*/ 346277 w 1655722"/>
                  <a:gd name="connsiteY3" fmla="*/ 683172 h 3566291"/>
                  <a:gd name="connsiteX4" fmla="*/ 714139 w 1655722"/>
                  <a:gd name="connsiteY4" fmla="*/ 847396 h 3566291"/>
                  <a:gd name="connsiteX5" fmla="*/ 1075432 w 1655722"/>
                  <a:gd name="connsiteY5" fmla="*/ 1024758 h 3566291"/>
                  <a:gd name="connsiteX6" fmla="*/ 1338191 w 1655722"/>
                  <a:gd name="connsiteY6" fmla="*/ 1248103 h 3566291"/>
                  <a:gd name="connsiteX7" fmla="*/ 1568105 w 1655722"/>
                  <a:gd name="connsiteY7" fmla="*/ 1740775 h 3566291"/>
                  <a:gd name="connsiteX8" fmla="*/ 1653552 w 1655722"/>
                  <a:gd name="connsiteY8" fmla="*/ 2102069 h 3566291"/>
                  <a:gd name="connsiteX9" fmla="*/ 1627225 w 1655722"/>
                  <a:gd name="connsiteY9" fmla="*/ 2489638 h 3566291"/>
                  <a:gd name="connsiteX10" fmla="*/ 1594381 w 1655722"/>
                  <a:gd name="connsiteY10" fmla="*/ 2870638 h 3566291"/>
                  <a:gd name="connsiteX11" fmla="*/ 1548449 w 1655722"/>
                  <a:gd name="connsiteY11" fmla="*/ 3231931 h 3566291"/>
                  <a:gd name="connsiteX12" fmla="*/ 1508933 w 1655722"/>
                  <a:gd name="connsiteY12" fmla="*/ 3566291 h 3566291"/>
                  <a:gd name="connsiteX0" fmla="*/ 8379 w 1646272"/>
                  <a:gd name="connsiteY0" fmla="*/ 0 h 3566291"/>
                  <a:gd name="connsiteX1" fmla="*/ 28124 w 1646272"/>
                  <a:gd name="connsiteY1" fmla="*/ 302172 h 3566291"/>
                  <a:gd name="connsiteX2" fmla="*/ 198879 w 1646272"/>
                  <a:gd name="connsiteY2" fmla="*/ 545250 h 3566291"/>
                  <a:gd name="connsiteX3" fmla="*/ 336827 w 1646272"/>
                  <a:gd name="connsiteY3" fmla="*/ 683172 h 3566291"/>
                  <a:gd name="connsiteX4" fmla="*/ 704689 w 1646272"/>
                  <a:gd name="connsiteY4" fmla="*/ 847396 h 3566291"/>
                  <a:gd name="connsiteX5" fmla="*/ 1065982 w 1646272"/>
                  <a:gd name="connsiteY5" fmla="*/ 1024758 h 3566291"/>
                  <a:gd name="connsiteX6" fmla="*/ 1328741 w 1646272"/>
                  <a:gd name="connsiteY6" fmla="*/ 1248103 h 3566291"/>
                  <a:gd name="connsiteX7" fmla="*/ 1558655 w 1646272"/>
                  <a:gd name="connsiteY7" fmla="*/ 1740775 h 3566291"/>
                  <a:gd name="connsiteX8" fmla="*/ 1644102 w 1646272"/>
                  <a:gd name="connsiteY8" fmla="*/ 2102069 h 3566291"/>
                  <a:gd name="connsiteX9" fmla="*/ 1617775 w 1646272"/>
                  <a:gd name="connsiteY9" fmla="*/ 2489638 h 3566291"/>
                  <a:gd name="connsiteX10" fmla="*/ 1584931 w 1646272"/>
                  <a:gd name="connsiteY10" fmla="*/ 2870638 h 3566291"/>
                  <a:gd name="connsiteX11" fmla="*/ 1538999 w 1646272"/>
                  <a:gd name="connsiteY11" fmla="*/ 3231931 h 3566291"/>
                  <a:gd name="connsiteX12" fmla="*/ 1499483 w 1646272"/>
                  <a:gd name="connsiteY12" fmla="*/ 3566291 h 3566291"/>
                  <a:gd name="connsiteX0" fmla="*/ 4423 w 1642316"/>
                  <a:gd name="connsiteY0" fmla="*/ 0 h 3566291"/>
                  <a:gd name="connsiteX1" fmla="*/ 43913 w 1642316"/>
                  <a:gd name="connsiteY1" fmla="*/ 302172 h 3566291"/>
                  <a:gd name="connsiteX2" fmla="*/ 194923 w 1642316"/>
                  <a:gd name="connsiteY2" fmla="*/ 545250 h 3566291"/>
                  <a:gd name="connsiteX3" fmla="*/ 332871 w 1642316"/>
                  <a:gd name="connsiteY3" fmla="*/ 683172 h 3566291"/>
                  <a:gd name="connsiteX4" fmla="*/ 700733 w 1642316"/>
                  <a:gd name="connsiteY4" fmla="*/ 847396 h 3566291"/>
                  <a:gd name="connsiteX5" fmla="*/ 1062026 w 1642316"/>
                  <a:gd name="connsiteY5" fmla="*/ 1024758 h 3566291"/>
                  <a:gd name="connsiteX6" fmla="*/ 1324785 w 1642316"/>
                  <a:gd name="connsiteY6" fmla="*/ 1248103 h 3566291"/>
                  <a:gd name="connsiteX7" fmla="*/ 1554699 w 1642316"/>
                  <a:gd name="connsiteY7" fmla="*/ 1740775 h 3566291"/>
                  <a:gd name="connsiteX8" fmla="*/ 1640146 w 1642316"/>
                  <a:gd name="connsiteY8" fmla="*/ 2102069 h 3566291"/>
                  <a:gd name="connsiteX9" fmla="*/ 1613819 w 1642316"/>
                  <a:gd name="connsiteY9" fmla="*/ 2489638 h 3566291"/>
                  <a:gd name="connsiteX10" fmla="*/ 1580975 w 1642316"/>
                  <a:gd name="connsiteY10" fmla="*/ 2870638 h 3566291"/>
                  <a:gd name="connsiteX11" fmla="*/ 1535043 w 1642316"/>
                  <a:gd name="connsiteY11" fmla="*/ 3231931 h 3566291"/>
                  <a:gd name="connsiteX12" fmla="*/ 1495527 w 1642316"/>
                  <a:gd name="connsiteY12" fmla="*/ 3566291 h 3566291"/>
                </a:gdLst>
                <a:ahLst/>
                <a:cxnLst>
                  <a:cxn ang="0">
                    <a:pos x="connsiteX0" y="connsiteY0"/>
                  </a:cxn>
                  <a:cxn ang="0">
                    <a:pos x="connsiteX1" y="connsiteY1"/>
                  </a:cxn>
                  <a:cxn ang="0">
                    <a:pos x="connsiteX2" y="connsiteY2"/>
                  </a:cxn>
                  <a:cxn ang="0">
                    <a:pos x="connsiteX3" y="connsiteY3"/>
                  </a:cxn>
                  <a:cxn ang="0">
                    <a:pos x="connsiteX4" y="connsiteY4"/>
                  </a:cxn>
                  <a:cxn ang="0">
                    <a:pos x="connsiteX5" y="connsiteY5"/>
                  </a:cxn>
                  <a:cxn ang="0">
                    <a:pos x="connsiteX6" y="connsiteY6"/>
                  </a:cxn>
                  <a:cxn ang="0">
                    <a:pos x="connsiteX7" y="connsiteY7"/>
                  </a:cxn>
                  <a:cxn ang="0">
                    <a:pos x="connsiteX8" y="connsiteY8"/>
                  </a:cxn>
                  <a:cxn ang="0">
                    <a:pos x="connsiteX9" y="connsiteY9"/>
                  </a:cxn>
                  <a:cxn ang="0">
                    <a:pos x="connsiteX10" y="connsiteY10"/>
                  </a:cxn>
                  <a:cxn ang="0">
                    <a:pos x="connsiteX11" y="connsiteY11"/>
                  </a:cxn>
                  <a:cxn ang="0">
                    <a:pos x="connsiteX12" y="connsiteY12"/>
                  </a:cxn>
                </a:cxnLst>
                <a:rect l="l" t="t" r="r" b="b"/>
                <a:pathLst>
                  <a:path w="1642316" h="3566291">
                    <a:moveTo>
                      <a:pt x="4423" y="0"/>
                    </a:moveTo>
                    <a:cubicBezTo>
                      <a:pt x="-9810" y="104556"/>
                      <a:pt x="12163" y="211297"/>
                      <a:pt x="43913" y="302172"/>
                    </a:cubicBezTo>
                    <a:cubicBezTo>
                      <a:pt x="75663" y="393047"/>
                      <a:pt x="146763" y="481750"/>
                      <a:pt x="194923" y="545250"/>
                    </a:cubicBezTo>
                    <a:cubicBezTo>
                      <a:pt x="243083" y="608750"/>
                      <a:pt x="248569" y="632814"/>
                      <a:pt x="332871" y="683172"/>
                    </a:cubicBezTo>
                    <a:cubicBezTo>
                      <a:pt x="417173" y="733530"/>
                      <a:pt x="579207" y="790465"/>
                      <a:pt x="700733" y="847396"/>
                    </a:cubicBezTo>
                    <a:cubicBezTo>
                      <a:pt x="822259" y="904327"/>
                      <a:pt x="958017" y="957974"/>
                      <a:pt x="1062026" y="1024758"/>
                    </a:cubicBezTo>
                    <a:cubicBezTo>
                      <a:pt x="1166035" y="1091543"/>
                      <a:pt x="1242673" y="1128767"/>
                      <a:pt x="1324785" y="1248103"/>
                    </a:cubicBezTo>
                    <a:cubicBezTo>
                      <a:pt x="1406897" y="1367439"/>
                      <a:pt x="1502139" y="1598447"/>
                      <a:pt x="1554699" y="1740775"/>
                    </a:cubicBezTo>
                    <a:cubicBezTo>
                      <a:pt x="1607259" y="1883103"/>
                      <a:pt x="1630293" y="1977259"/>
                      <a:pt x="1640146" y="2102069"/>
                    </a:cubicBezTo>
                    <a:cubicBezTo>
                      <a:pt x="1649999" y="2226879"/>
                      <a:pt x="1623681" y="2361543"/>
                      <a:pt x="1613819" y="2489638"/>
                    </a:cubicBezTo>
                    <a:cubicBezTo>
                      <a:pt x="1603957" y="2617733"/>
                      <a:pt x="1594104" y="2746923"/>
                      <a:pt x="1580975" y="2870638"/>
                    </a:cubicBezTo>
                    <a:cubicBezTo>
                      <a:pt x="1567846" y="2994353"/>
                      <a:pt x="1549284" y="3115989"/>
                      <a:pt x="1535043" y="3231931"/>
                    </a:cubicBezTo>
                    <a:cubicBezTo>
                      <a:pt x="1520802" y="3347873"/>
                      <a:pt x="1499923" y="3454838"/>
                      <a:pt x="1495527" y="3566291"/>
                    </a:cubicBezTo>
                  </a:path>
                </a:pathLst>
              </a:custGeom>
              <a:noFill/>
              <a:ln w="28575">
                <a:solidFill>
                  <a:srgbClr val="FFFF00"/>
                </a:solidFill>
                <a:prstDash val="dash"/>
              </a:ln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lang="en-GB" sz="1100"/>
              </a:p>
            </xdr:txBody>
          </xdr:sp>
        </xdr:grpSp>
        <xdr:sp macro="" textlink="">
          <xdr:nvSpPr>
            <xdr:cNvPr id="26" name="TextBox 25">
              <a:extLst>
                <a:ext uri="{FF2B5EF4-FFF2-40B4-BE49-F238E27FC236}">
                  <a16:creationId xmlns:a16="http://schemas.microsoft.com/office/drawing/2014/main" id="{68BEA3C5-6A1D-471E-81F1-975A28BC2686}"/>
                </a:ext>
              </a:extLst>
            </xdr:cNvPr>
            <xdr:cNvSpPr txBox="1"/>
          </xdr:nvSpPr>
          <xdr:spPr>
            <a:xfrm>
              <a:off x="10462178" y="6818518"/>
              <a:ext cx="1782692" cy="1019133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lt1">
                  <a:shade val="50000"/>
                </a:schemeClr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lang="en-GB" sz="1100"/>
                <a:t>Move front raglan and contrast seam forward</a:t>
              </a:r>
              <a:r>
                <a:rPr lang="en-GB" sz="1100" baseline="0"/>
                <a:t> 2cm to nothing (at arrows)</a:t>
              </a:r>
              <a:endParaRPr lang="en-GB" sz="1100"/>
            </a:p>
          </xdr:txBody>
        </xdr:sp>
        <xdr:cxnSp macro="">
          <xdr:nvCxnSpPr>
            <xdr:cNvPr id="28" name="Straight Arrow Connector 27">
              <a:extLst>
                <a:ext uri="{FF2B5EF4-FFF2-40B4-BE49-F238E27FC236}">
                  <a16:creationId xmlns:a16="http://schemas.microsoft.com/office/drawing/2014/main" id="{15EEF2B6-8D5F-B378-E9F9-C3E54097C392}"/>
                </a:ext>
              </a:extLst>
            </xdr:cNvPr>
            <xdr:cNvCxnSpPr/>
          </xdr:nvCxnSpPr>
          <xdr:spPr>
            <a:xfrm flipV="1">
              <a:off x="13359849" y="7545456"/>
              <a:ext cx="280366" cy="33130"/>
            </a:xfrm>
            <a:prstGeom prst="straightConnector1">
              <a:avLst/>
            </a:prstGeom>
            <a:ln w="28575">
              <a:solidFill>
                <a:srgbClr val="FF0000"/>
              </a:solidFill>
              <a:tailEnd type="triangle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30" name="Straight Arrow Connector 29">
              <a:extLst>
                <a:ext uri="{FF2B5EF4-FFF2-40B4-BE49-F238E27FC236}">
                  <a16:creationId xmlns:a16="http://schemas.microsoft.com/office/drawing/2014/main" id="{C5FE526E-A6D7-439A-8563-628F60362AFC}"/>
                </a:ext>
              </a:extLst>
            </xdr:cNvPr>
            <xdr:cNvCxnSpPr/>
          </xdr:nvCxnSpPr>
          <xdr:spPr>
            <a:xfrm flipV="1">
              <a:off x="12420740" y="8948392"/>
              <a:ext cx="283541" cy="26780"/>
            </a:xfrm>
            <a:prstGeom prst="straightConnector1">
              <a:avLst/>
            </a:prstGeom>
            <a:ln w="28575">
              <a:solidFill>
                <a:srgbClr val="FF0000"/>
              </a:solidFill>
              <a:tailEnd type="triangle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31" name="Straight Arrow Connector 30">
              <a:extLst>
                <a:ext uri="{FF2B5EF4-FFF2-40B4-BE49-F238E27FC236}">
                  <a16:creationId xmlns:a16="http://schemas.microsoft.com/office/drawing/2014/main" id="{E3DC6264-4286-4753-B2B7-7DBE36ED0C93}"/>
                </a:ext>
              </a:extLst>
            </xdr:cNvPr>
            <xdr:cNvCxnSpPr/>
          </xdr:nvCxnSpPr>
          <xdr:spPr>
            <a:xfrm flipV="1">
              <a:off x="12122567" y="6576391"/>
              <a:ext cx="286716" cy="20430"/>
            </a:xfrm>
            <a:prstGeom prst="straightConnector1">
              <a:avLst/>
            </a:prstGeom>
            <a:ln w="28575">
              <a:solidFill>
                <a:srgbClr val="FF0000"/>
              </a:solidFill>
              <a:tailEnd type="triangle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cxnSp macro="">
        <xdr:nvCxnSpPr>
          <xdr:cNvPr id="33" name="Straight Arrow Connector 32">
            <a:extLst>
              <a:ext uri="{FF2B5EF4-FFF2-40B4-BE49-F238E27FC236}">
                <a16:creationId xmlns:a16="http://schemas.microsoft.com/office/drawing/2014/main" id="{F3AF7EB3-9BAB-47D9-8A30-3174FD2FC8E2}"/>
              </a:ext>
            </a:extLst>
          </xdr:cNvPr>
          <xdr:cNvCxnSpPr/>
        </xdr:nvCxnSpPr>
        <xdr:spPr>
          <a:xfrm flipH="1">
            <a:off x="4129846" y="5849454"/>
            <a:ext cx="224722" cy="26521"/>
          </a:xfrm>
          <a:prstGeom prst="straightConnector1">
            <a:avLst/>
          </a:prstGeom>
          <a:ln w="28575">
            <a:solidFill>
              <a:srgbClr val="FF0000"/>
            </a:solidFill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0</xdr:col>
      <xdr:colOff>140806</xdr:colOff>
      <xdr:row>32</xdr:row>
      <xdr:rowOff>57979</xdr:rowOff>
    </xdr:from>
    <xdr:to>
      <xdr:col>10</xdr:col>
      <xdr:colOff>344307</xdr:colOff>
      <xdr:row>65</xdr:row>
      <xdr:rowOff>140804</xdr:rowOff>
    </xdr:to>
    <xdr:sp macro="" textlink="">
      <xdr:nvSpPr>
        <xdr:cNvPr id="35" name="TextBox 34">
          <a:extLst>
            <a:ext uri="{FF2B5EF4-FFF2-40B4-BE49-F238E27FC236}">
              <a16:creationId xmlns:a16="http://schemas.microsoft.com/office/drawing/2014/main" id="{FE4CAFC8-74DD-4D52-8BC2-23E9FFB6776C}"/>
            </a:ext>
          </a:extLst>
        </xdr:cNvPr>
        <xdr:cNvSpPr txBox="1"/>
      </xdr:nvSpPr>
      <xdr:spPr>
        <a:xfrm>
          <a:off x="140806" y="9044609"/>
          <a:ext cx="5951631" cy="6617804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 b="1" kern="1200"/>
            <a:t>FIT COMMENTS/</a:t>
          </a:r>
          <a:r>
            <a:rPr lang="en-GB" sz="1100" b="1" kern="1200" baseline="0"/>
            <a:t> PATTERN/ MEASUREMENTS: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100" kern="1200" baseline="0"/>
            <a:t>- Please displace the front seams on front forward by 2cm and add back into the sleeve head. X Front reducing 4cm to reflect this. Please re-shape the seam lines as diagram - we want to bring in but do not want it to be too close to the chest prints</a:t>
          </a:r>
          <a:r>
            <a:rPr lang="en-GB" sz="1100" kern="1200" baseline="0">
              <a:solidFill>
                <a:srgbClr val="FF0000"/>
              </a:solidFill>
            </a:rPr>
            <a:t>.</a:t>
          </a:r>
          <a:r>
            <a:rPr lang="en-GB" sz="1100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.</a:t>
          </a:r>
          <a:r>
            <a:rPr lang="vi-VN" sz="110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Vui lòng dời đường ráp ở thân trước ra phía trước 2cm và cộng lại vào phần đầu tay ráp-lăng.</a:t>
          </a:r>
          <a:r>
            <a:rPr lang="en-US" sz="1100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 T</a:t>
          </a:r>
          <a:r>
            <a:rPr lang="vi-VN" sz="110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hân trước giảm 4cm để cân đối lại. Vui lòng điều chỉnh lại đường ráp theo sơ đồ minh họa – chúng tôi muốn dời vào trong nhưng không muốn quá gần với hình in ở ngực.</a:t>
          </a:r>
          <a:endParaRPr lang="en-GB" sz="1100" kern="1200" baseline="0"/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100" kern="1200" baseline="0"/>
            <a:t>- Add an extra 1.5cm into the shoulder point and overarm to release the tension, as per diagram. Sleeve length updated accordingly.</a:t>
          </a:r>
          <a:r>
            <a:rPr lang="vi-VN" sz="110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Thêm 1.5cm vào điểm vai và vòng nách phía trên tay để giảm độ căng, theo như sơ đồ. Độ dài tay áo được cập nhật theo đó.</a:t>
          </a:r>
          <a:endParaRPr lang="en-GB" sz="1100" kern="1200" baseline="0">
            <a:solidFill>
              <a:srgbClr val="FF0000"/>
            </a:solidFill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100" kern="1200" baseline="0"/>
            <a:t>- Drop the front neck 1.5cm.</a:t>
          </a:r>
          <a:r>
            <a:rPr lang="vi-VN" sz="110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Hạ cổ trước xuống 1.5cm</a:t>
          </a:r>
          <a:r>
            <a:rPr lang="vi-VN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.</a:t>
          </a:r>
          <a:endParaRPr lang="en-GB" sz="1100" b="0" i="0" u="none" strike="noStrike" kern="0" baseline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100" b="0" i="0" u="none" strike="noStrike" kern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- Drop the armhole by 1cm - front and back raglan depth updated to reflect this.</a:t>
          </a:r>
          <a:r>
            <a:rPr lang="vi-VN" sz="110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Hạ vòng nách 1cm – độ sâu ráp-lăng trước và sau được điều chỉnh để cân đối.</a:t>
          </a:r>
          <a:endParaRPr lang="en-US">
            <a:solidFill>
              <a:srgbClr val="FF0000"/>
            </a:solidFill>
            <a:effectLst/>
          </a:endParaRPr>
        </a:p>
        <a:p>
          <a:endParaRPr lang="en-GB" sz="1100" kern="1200" baseline="0"/>
        </a:p>
        <a:p>
          <a:endParaRPr lang="en-GB" sz="1100" kern="1200"/>
        </a:p>
        <a:p>
          <a:r>
            <a:rPr lang="en-GB" sz="1100" b="1" kern="1200"/>
            <a:t>MAKE COMMENTS: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- Cuff and hem twin</a:t>
          </a:r>
          <a:r>
            <a:rPr lang="en-GB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needle stitching to be 2cm depth from hem edge, 3mm depth between the twin needle stitches and 11 stitches per inch.</a:t>
          </a:r>
          <a:r>
            <a:rPr lang="vi-VN" sz="110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Đường may lai tay và lai áo </a:t>
          </a:r>
          <a:r>
            <a:rPr lang="en-US" sz="110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diễu</a:t>
          </a:r>
          <a:r>
            <a:rPr lang="en-US" sz="1100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 2 kim </a:t>
          </a:r>
          <a:r>
            <a:rPr lang="vi-VN" sz="110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phải cách mép lai 2cm, khoảng cách giữa hai đường kim đôi là 3mm, mật độ 11 mũi/inch.</a:t>
          </a:r>
          <a:endParaRPr lang="en-GB" sz="1100" kern="1200">
            <a:solidFill>
              <a:srgbClr val="FF0000"/>
            </a:solidFill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100" kern="1200"/>
            <a:t>- Contrast</a:t>
          </a:r>
          <a:r>
            <a:rPr lang="en-GB" sz="1100" kern="1200" baseline="0"/>
            <a:t> panel on the back has been removed.</a:t>
          </a:r>
          <a:r>
            <a:rPr lang="en-GB" sz="1100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V</a:t>
          </a:r>
          <a:r>
            <a:rPr lang="vi-VN" sz="110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ải phối phía sau đã được bỏ.</a:t>
          </a:r>
          <a:endParaRPr lang="en-GB" sz="1100" kern="1200" baseline="0">
            <a:solidFill>
              <a:srgbClr val="FF0000"/>
            </a:solidFill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100" kern="1200" baseline="0"/>
            <a:t>- Contrast panel on front will remain contrast but in self fabric.</a:t>
          </a:r>
          <a:r>
            <a:rPr lang="en-GB" sz="1100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V</a:t>
          </a:r>
          <a:r>
            <a:rPr lang="vi-VN" sz="110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ải phối phía trước vẫn giữ nhưng dùng vải chính (self fabric).</a:t>
          </a:r>
          <a:endParaRPr lang="en-GB" sz="1100" kern="1200" baseline="0">
            <a:solidFill>
              <a:srgbClr val="FF0000"/>
            </a:solidFill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100" kern="1200" baseline="0"/>
            <a:t>- Driver name to be added across the back. Bitter Cherry - LANDO / Papaya - OSCAR. Position added to spec - please action for next sample.</a:t>
          </a:r>
          <a:r>
            <a:rPr lang="en-GB" sz="1100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Sẽ add thêm logo </a:t>
          </a:r>
          <a:r>
            <a:rPr lang="vi-VN" sz="110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vào lưng áo. Màu chữ: Bitter Cherry – LANDO / Papaya – OSCAR. Vị trí được thêm theo spec – vui lòng áp dụng cho mẫu tiếp theo.</a:t>
          </a:r>
          <a:endParaRPr lang="en-US">
            <a:solidFill>
              <a:srgbClr val="FF0000"/>
            </a:solidFill>
            <a:effectLst/>
          </a:endParaRPr>
        </a:p>
        <a:p>
          <a:endParaRPr lang="en-GB" sz="1100" kern="1200" baseline="0"/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100" kern="1200" baseline="0"/>
            <a:t>- Chest prints changing. Please follow updated artwork. Maintain position as sample and we will review on the next sample with the contrast seams changing.</a:t>
          </a:r>
          <a:r>
            <a:rPr lang="vi-VN" sz="110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Hình in ngực thay đổi. Vui lòng theo artwork mới nhất. Giữ nguyên vị trí như mẫu và chúng tôi sẽ xem lại ở mẫu sau khi đường ráp phối thay đổi</a:t>
          </a:r>
          <a:endParaRPr lang="en-US">
            <a:solidFill>
              <a:srgbClr val="FF0000"/>
            </a:solidFill>
            <a:effectLst/>
          </a:endParaRPr>
        </a:p>
        <a:p>
          <a:endParaRPr lang="en-GB" sz="1100" kern="1200"/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100" kern="1200"/>
            <a:t>- Sleeve prints to be removed.</a:t>
          </a:r>
          <a:r>
            <a:rPr lang="vi-VN" sz="110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In trên tay áo sẽ được bỏ.</a:t>
          </a:r>
          <a:endParaRPr lang="en-GB" sz="1100" kern="1200">
            <a:solidFill>
              <a:srgbClr val="FF0000"/>
            </a:solidFill>
          </a:endParaRPr>
        </a:p>
        <a:p>
          <a:r>
            <a:rPr lang="en-GB" sz="1100" kern="1200"/>
            <a:t>- Please</a:t>
          </a:r>
          <a:r>
            <a:rPr lang="en-GB" sz="1100" kern="1200" baseline="0"/>
            <a:t> reduce depth of contrast piping by approx 1-2mm. </a:t>
          </a:r>
          <a:r>
            <a:rPr lang="en-GB" sz="1100" kern="1200" baseline="0">
              <a:solidFill>
                <a:srgbClr val="FF0000"/>
              </a:solidFill>
            </a:rPr>
            <a:t>Dây piping giảm to bản thành phẩm còn 1-2mm</a:t>
          </a:r>
          <a:endParaRPr lang="en-GB" sz="1100" kern="1200">
            <a:solidFill>
              <a:srgbClr val="FF0000"/>
            </a:solidFill>
          </a:endParaRPr>
        </a:p>
        <a:p>
          <a:endParaRPr lang="en-GB" sz="1100" kern="1200"/>
        </a:p>
        <a:p>
          <a:r>
            <a:rPr lang="en-GB" sz="1100" b="1" kern="1200"/>
            <a:t>TRIMS:</a:t>
          </a:r>
        </a:p>
        <a:p>
          <a:r>
            <a:rPr lang="en-GB" sz="1100" kern="1200"/>
            <a:t>- Please ensure all trims used are approved</a:t>
          </a:r>
          <a:r>
            <a:rPr lang="en-GB" sz="1100" kern="1200" baseline="0"/>
            <a:t> by Reiss Design team prior to ordering.</a:t>
          </a:r>
          <a:endParaRPr lang="en-GB" sz="1100" kern="1200"/>
        </a:p>
        <a:p>
          <a:endParaRPr lang="en-GB" sz="1100" kern="1200" baseline="0"/>
        </a:p>
        <a:p>
          <a:r>
            <a:rPr lang="en-GB" sz="1100" b="1" kern="1200" baseline="0"/>
            <a:t>FABRIC: </a:t>
          </a:r>
        </a:p>
        <a:p>
          <a:r>
            <a:rPr lang="en-GB" sz="1100" b="0" kern="1200" baseline="0"/>
            <a:t>- Please confirm bulk fabric quality and colour with Reiss buying team.</a:t>
          </a:r>
        </a:p>
        <a:p>
          <a:endParaRPr lang="en-GB" sz="1100" kern="1200" baseline="0"/>
        </a:p>
        <a:p>
          <a:r>
            <a:rPr lang="en-GB" sz="1100" b="1" kern="1200" baseline="0"/>
            <a:t>LABELLING:</a:t>
          </a:r>
        </a:p>
        <a:p>
          <a:r>
            <a:rPr lang="en-GB" sz="1100" kern="1200" baseline="0"/>
            <a:t>- Full BOM for labelling will be confirmed once testing has been reviewed.</a:t>
          </a:r>
        </a:p>
        <a:p>
          <a:r>
            <a:rPr lang="en-GB" sz="1100" kern="1200" baseline="0"/>
            <a:t>- Do not order care labels until you have submitted testing.</a:t>
          </a:r>
        </a:p>
        <a:p>
          <a:endParaRPr lang="en-GB" sz="1100" kern="1200" baseline="0"/>
        </a:p>
        <a:p>
          <a:r>
            <a:rPr lang="en-GB" sz="1100" b="1" kern="1200" baseline="0"/>
            <a:t>TESTING: 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- Please submit bulk test reports as per topsheet.</a:t>
          </a:r>
          <a:endParaRPr lang="en-GB" sz="1100" kern="1200" baseline="0"/>
        </a:p>
        <a:p>
          <a:pPr algn="ctr"/>
          <a:endParaRPr lang="en-GB" sz="1600" kern="1200" baseline="0">
            <a:solidFill>
              <a:srgbClr val="FF0000"/>
            </a:solidFill>
          </a:endParaRP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6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PLEASE PROCEED TO PP1 ACTIONING ABOVE COMMENTS AND AMENDS.</a:t>
          </a:r>
          <a:endParaRPr lang="en-GB" sz="1600">
            <a:solidFill>
              <a:srgbClr val="FF0000"/>
            </a:solidFill>
            <a:effectLst/>
          </a:endParaRPr>
        </a:p>
        <a:p>
          <a:endParaRPr lang="en-GB" sz="1100" kern="1200"/>
        </a:p>
        <a:p>
          <a:endParaRPr lang="en-GB" sz="1100" kern="1200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</xdr:colOff>
      <xdr:row>0</xdr:row>
      <xdr:rowOff>49530</xdr:rowOff>
    </xdr:from>
    <xdr:to>
      <xdr:col>2</xdr:col>
      <xdr:colOff>494030</xdr:colOff>
      <xdr:row>1</xdr:row>
      <xdr:rowOff>132096</xdr:rowOff>
    </xdr:to>
    <xdr:pic>
      <xdr:nvPicPr>
        <xdr:cNvPr id="2" name="Picture 1" descr="Reiss - Liverpool ONE">
          <a:extLst>
            <a:ext uri="{FF2B5EF4-FFF2-40B4-BE49-F238E27FC236}">
              <a16:creationId xmlns:a16="http://schemas.microsoft.com/office/drawing/2014/main" id="{15DD233A-7732-4CC2-9DD1-7CC3BB0C428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4765" y="53340"/>
          <a:ext cx="1415415" cy="2502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</xdr:colOff>
      <xdr:row>0</xdr:row>
      <xdr:rowOff>49530</xdr:rowOff>
    </xdr:from>
    <xdr:to>
      <xdr:col>2</xdr:col>
      <xdr:colOff>494030</xdr:colOff>
      <xdr:row>1</xdr:row>
      <xdr:rowOff>132096</xdr:rowOff>
    </xdr:to>
    <xdr:pic>
      <xdr:nvPicPr>
        <xdr:cNvPr id="4" name="Picture 3" descr="Reiss - Liverpool ONE">
          <a:extLst>
            <a:ext uri="{FF2B5EF4-FFF2-40B4-BE49-F238E27FC236}">
              <a16:creationId xmlns:a16="http://schemas.microsoft.com/office/drawing/2014/main" id="{A1A6354D-4E99-495C-817F-209417F21F1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6670" y="49530"/>
          <a:ext cx="1407795" cy="2578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</xdr:colOff>
      <xdr:row>0</xdr:row>
      <xdr:rowOff>49530</xdr:rowOff>
    </xdr:from>
    <xdr:to>
      <xdr:col>1</xdr:col>
      <xdr:colOff>920750</xdr:colOff>
      <xdr:row>1</xdr:row>
      <xdr:rowOff>135906</xdr:rowOff>
    </xdr:to>
    <xdr:pic>
      <xdr:nvPicPr>
        <xdr:cNvPr id="3" name="Picture 2" descr="Reiss - Liverpool ONE">
          <a:extLst>
            <a:ext uri="{FF2B5EF4-FFF2-40B4-BE49-F238E27FC236}">
              <a16:creationId xmlns:a16="http://schemas.microsoft.com/office/drawing/2014/main" id="{0BDD17B0-90E3-4902-B821-D2644E14D2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6670" y="49530"/>
          <a:ext cx="1407795" cy="2578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152400</xdr:colOff>
      <xdr:row>11</xdr:row>
      <xdr:rowOff>92075</xdr:rowOff>
    </xdr:from>
    <xdr:to>
      <xdr:col>10</xdr:col>
      <xdr:colOff>320675</xdr:colOff>
      <xdr:row>40</xdr:row>
      <xdr:rowOff>19997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DAB57366-15FD-4640-AAC6-040627184647}"/>
            </a:ext>
          </a:extLst>
        </xdr:cNvPr>
        <xdr:cNvSpPr txBox="1"/>
      </xdr:nvSpPr>
      <xdr:spPr>
        <a:xfrm>
          <a:off x="152400" y="5226050"/>
          <a:ext cx="6445250" cy="517619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 b="1" kern="1200"/>
            <a:t>FIT COMMENTS/</a:t>
          </a:r>
          <a:r>
            <a:rPr lang="en-GB" sz="1100" b="1" kern="1200" baseline="0"/>
            <a:t> PATTERN/ MEASUREMENTS:</a:t>
          </a:r>
        </a:p>
        <a:p>
          <a:endParaRPr lang="en-GB" sz="1100" kern="1200" baseline="0"/>
        </a:p>
        <a:p>
          <a:endParaRPr lang="en-GB" sz="1100" kern="1200" baseline="0"/>
        </a:p>
        <a:p>
          <a:endParaRPr lang="en-GB" sz="1100" kern="1200" baseline="0"/>
        </a:p>
        <a:p>
          <a:endParaRPr lang="en-GB" sz="1100" kern="1200"/>
        </a:p>
        <a:p>
          <a:r>
            <a:rPr lang="en-GB" sz="1100" b="1" kern="1200"/>
            <a:t>MAKE COMMENTS:</a:t>
          </a:r>
        </a:p>
        <a:p>
          <a:endParaRPr lang="en-GB" sz="1100" kern="1200"/>
        </a:p>
        <a:p>
          <a:endParaRPr lang="en-GB" sz="1100" kern="1200"/>
        </a:p>
        <a:p>
          <a:endParaRPr lang="en-GB" sz="1100" kern="1200"/>
        </a:p>
        <a:p>
          <a:r>
            <a:rPr lang="en-GB" sz="1100" b="1" kern="1200"/>
            <a:t>TRIMS:</a:t>
          </a:r>
        </a:p>
        <a:p>
          <a:r>
            <a:rPr lang="en-GB" sz="1100" kern="1200"/>
            <a:t>- Please ensure all trims used are approved</a:t>
          </a:r>
          <a:r>
            <a:rPr lang="en-GB" sz="1100" kern="1200" baseline="0"/>
            <a:t> by Reiss Design team prior to ordering.</a:t>
          </a:r>
          <a:endParaRPr lang="en-GB" sz="1100" kern="1200"/>
        </a:p>
        <a:p>
          <a:endParaRPr lang="en-GB" sz="1100" kern="1200" baseline="0"/>
        </a:p>
        <a:p>
          <a:endParaRPr lang="en-GB" sz="1100" kern="1200" baseline="0"/>
        </a:p>
        <a:p>
          <a:r>
            <a:rPr lang="en-GB" sz="1100" b="1" kern="1200" baseline="0"/>
            <a:t>FABRIC: </a:t>
          </a:r>
        </a:p>
        <a:p>
          <a:r>
            <a:rPr lang="en-GB" sz="1100" b="0" kern="1200" baseline="0"/>
            <a:t>- Please confirm bulk fabric quality and colour with Reiss buying team.</a:t>
          </a:r>
        </a:p>
        <a:p>
          <a:endParaRPr lang="en-GB" sz="1100" kern="1200" baseline="0"/>
        </a:p>
        <a:p>
          <a:r>
            <a:rPr lang="en-GB" sz="1100" b="1" kern="1200" baseline="0"/>
            <a:t>LABELLING:</a:t>
          </a:r>
        </a:p>
        <a:p>
          <a:r>
            <a:rPr lang="en-GB" sz="1100" kern="1200" baseline="0"/>
            <a:t>- Full BOM for labelling will be confirmed once testing has been reviewed.</a:t>
          </a:r>
        </a:p>
        <a:p>
          <a:r>
            <a:rPr lang="en-GB" sz="1100" kern="1200" baseline="0"/>
            <a:t>- Do not order care labels until you have submitted testing.</a:t>
          </a:r>
        </a:p>
        <a:p>
          <a:endParaRPr lang="en-GB" sz="1100" kern="1200" baseline="0"/>
        </a:p>
        <a:p>
          <a:r>
            <a:rPr lang="en-GB" sz="1100" b="1" kern="1200" baseline="0"/>
            <a:t>TESTING: </a:t>
          </a:r>
        </a:p>
        <a:p>
          <a:endParaRPr lang="en-GB" sz="1100" kern="1200" baseline="0"/>
        </a:p>
        <a:p>
          <a:endParaRPr lang="en-GB" sz="1100" kern="1200" baseline="0"/>
        </a:p>
        <a:p>
          <a:pPr algn="ctr"/>
          <a:endParaRPr lang="en-GB" sz="1600" kern="1200" baseline="0">
            <a:solidFill>
              <a:srgbClr val="FF0000"/>
            </a:solidFill>
          </a:endParaRP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6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PLEASE PROCEED TO PP2 ACTIONING ABOVE COMMENTS AND AMENDS.</a:t>
          </a:r>
          <a:endParaRPr lang="en-GB" sz="1600">
            <a:solidFill>
              <a:srgbClr val="FF0000"/>
            </a:solidFill>
            <a:effectLst/>
          </a:endParaRPr>
        </a:p>
        <a:p>
          <a:endParaRPr lang="en-GB" sz="1100" kern="1200"/>
        </a:p>
        <a:p>
          <a:endParaRPr lang="en-GB" sz="1100" kern="1200"/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36195</xdr:colOff>
      <xdr:row>0</xdr:row>
      <xdr:rowOff>62865</xdr:rowOff>
    </xdr:from>
    <xdr:to>
      <xdr:col>2</xdr:col>
      <xdr:colOff>445770</xdr:colOff>
      <xdr:row>1</xdr:row>
      <xdr:rowOff>141621</xdr:rowOff>
    </xdr:to>
    <xdr:pic>
      <xdr:nvPicPr>
        <xdr:cNvPr id="4" name="Picture 3" descr="Reiss - Liverpool ONE">
          <a:extLst>
            <a:ext uri="{FF2B5EF4-FFF2-40B4-BE49-F238E27FC236}">
              <a16:creationId xmlns:a16="http://schemas.microsoft.com/office/drawing/2014/main" id="{7CC4A520-6DC2-4D75-9850-3BD68A92B63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36195" y="62865"/>
          <a:ext cx="1419225" cy="2521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richData/_rels/richValueRel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9" Type="http://schemas.openxmlformats.org/officeDocument/2006/relationships/image" Target="../media/image39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50" Type="http://schemas.openxmlformats.org/officeDocument/2006/relationships/image" Target="../media/image50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9" Type="http://schemas.openxmlformats.org/officeDocument/2006/relationships/image" Target="../media/image29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53" Type="http://schemas.openxmlformats.org/officeDocument/2006/relationships/image" Target="../media/image53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3" Type="http://schemas.openxmlformats.org/officeDocument/2006/relationships/image" Target="../media/image3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9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55">
  <rv s="0">
    <v>0</v>
    <v>5</v>
  </rv>
  <rv s="0">
    <v>1</v>
    <v>5</v>
  </rv>
  <rv s="0">
    <v>2</v>
    <v>5</v>
  </rv>
  <rv s="0">
    <v>3</v>
    <v>5</v>
  </rv>
  <rv s="0">
    <v>4</v>
    <v>5</v>
  </rv>
  <rv s="0">
    <v>5</v>
    <v>5</v>
  </rv>
  <rv s="0">
    <v>6</v>
    <v>5</v>
  </rv>
  <rv s="0">
    <v>7</v>
    <v>5</v>
  </rv>
  <rv s="0">
    <v>8</v>
    <v>5</v>
  </rv>
  <rv s="0">
    <v>9</v>
    <v>5</v>
  </rv>
  <rv s="0">
    <v>10</v>
    <v>5</v>
  </rv>
  <rv s="0">
    <v>11</v>
    <v>5</v>
  </rv>
  <rv s="0">
    <v>12</v>
    <v>5</v>
  </rv>
  <rv s="0">
    <v>13</v>
    <v>5</v>
  </rv>
  <rv s="0">
    <v>14</v>
    <v>5</v>
  </rv>
  <rv s="0">
    <v>15</v>
    <v>5</v>
  </rv>
  <rv s="0">
    <v>16</v>
    <v>5</v>
  </rv>
  <rv s="0">
    <v>17</v>
    <v>5</v>
  </rv>
  <rv s="0">
    <v>18</v>
    <v>5</v>
  </rv>
  <rv s="0">
    <v>19</v>
    <v>5</v>
  </rv>
  <rv s="0">
    <v>20</v>
    <v>5</v>
  </rv>
  <rv s="0">
    <v>21</v>
    <v>5</v>
  </rv>
  <rv s="0">
    <v>22</v>
    <v>5</v>
  </rv>
  <rv s="0">
    <v>23</v>
    <v>5</v>
  </rv>
  <rv s="0">
    <v>24</v>
    <v>5</v>
  </rv>
  <rv s="0">
    <v>25</v>
    <v>5</v>
  </rv>
  <rv s="0">
    <v>26</v>
    <v>5</v>
  </rv>
  <rv s="0">
    <v>27</v>
    <v>5</v>
  </rv>
  <rv s="0">
    <v>28</v>
    <v>5</v>
  </rv>
  <rv s="0">
    <v>29</v>
    <v>5</v>
  </rv>
  <rv s="0">
    <v>30</v>
    <v>5</v>
  </rv>
  <rv s="0">
    <v>31</v>
    <v>5</v>
  </rv>
  <rv s="0">
    <v>32</v>
    <v>5</v>
  </rv>
  <rv s="0">
    <v>33</v>
    <v>5</v>
  </rv>
  <rv s="0">
    <v>34</v>
    <v>5</v>
  </rv>
  <rv s="0">
    <v>35</v>
    <v>5</v>
  </rv>
  <rv s="0">
    <v>36</v>
    <v>5</v>
  </rv>
  <rv s="0">
    <v>37</v>
    <v>5</v>
  </rv>
  <rv s="0">
    <v>38</v>
    <v>5</v>
  </rv>
  <rv s="0">
    <v>39</v>
    <v>5</v>
  </rv>
  <rv s="0">
    <v>40</v>
    <v>5</v>
  </rv>
  <rv s="0">
    <v>41</v>
    <v>5</v>
  </rv>
  <rv s="0">
    <v>42</v>
    <v>5</v>
  </rv>
  <rv s="0">
    <v>43</v>
    <v>5</v>
  </rv>
  <rv s="0">
    <v>44</v>
    <v>5</v>
  </rv>
  <rv s="0">
    <v>45</v>
    <v>5</v>
  </rv>
  <rv s="0">
    <v>46</v>
    <v>5</v>
  </rv>
  <rv s="0">
    <v>47</v>
    <v>5</v>
  </rv>
  <rv s="0">
    <v>48</v>
    <v>5</v>
  </rv>
  <rv s="0">
    <v>49</v>
    <v>5</v>
  </rv>
  <rv s="0">
    <v>50</v>
    <v>5</v>
  </rv>
  <rv s="0">
    <v>51</v>
    <v>5</v>
  </rv>
  <rv s="0">
    <v>52</v>
    <v>5</v>
  </rv>
  <rv s="0">
    <v>34</v>
    <v>4</v>
  </rv>
  <rv s="0">
    <v>8</v>
    <v>4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  <rel r:id="rId2"/>
  <rel r:id="rId3"/>
  <rel r:id="rId4"/>
  <rel r:id="rId5"/>
  <rel r:id="rId6"/>
  <rel r:id="rId7"/>
  <rel r:id="rId8"/>
  <rel r:id="rId9"/>
  <rel r:id="rId10"/>
  <rel r:id="rId11"/>
  <rel r:id="rId12"/>
  <rel r:id="rId13"/>
  <rel r:id="rId14"/>
  <rel r:id="rId15"/>
  <rel r:id="rId16"/>
  <rel r:id="rId17"/>
  <rel r:id="rId18"/>
  <rel r:id="rId19"/>
  <rel r:id="rId20"/>
  <rel r:id="rId21"/>
  <rel r:id="rId22"/>
  <rel r:id="rId23"/>
  <rel r:id="rId24"/>
  <rel r:id="rId25"/>
  <rel r:id="rId26"/>
  <rel r:id="rId27"/>
  <rel r:id="rId28"/>
  <rel r:id="rId29"/>
  <rel r:id="rId30"/>
  <rel r:id="rId31"/>
  <rel r:id="rId32"/>
  <rel r:id="rId33"/>
  <rel r:id="rId34"/>
  <rel r:id="rId35"/>
  <rel r:id="rId36"/>
  <rel r:id="rId37"/>
  <rel r:id="rId38"/>
  <rel r:id="rId39"/>
  <rel r:id="rId40"/>
  <rel r:id="rId41"/>
  <rel r:id="rId42"/>
  <rel r:id="rId43"/>
  <rel r:id="rId44"/>
  <rel r:id="rId45"/>
  <rel r:id="rId46"/>
  <rel r:id="rId47"/>
  <rel r:id="rId48"/>
  <rel r:id="rId49"/>
  <rel r:id="rId50"/>
  <rel r:id="rId51"/>
  <rel r:id="rId52"/>
  <rel r:id="rId53"/>
</richValueRel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2.bin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Relationship Id="rId4" Type="http://schemas.openxmlformats.org/officeDocument/2006/relationships/customProperty" Target="../customProperty3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customProperty" Target="../customProperty25.bin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27.bin"/><Relationship Id="rId2" Type="http://schemas.openxmlformats.org/officeDocument/2006/relationships/customProperty" Target="../customProperty26.bin"/><Relationship Id="rId1" Type="http://schemas.openxmlformats.org/officeDocument/2006/relationships/printerSettings" Target="../printerSettings/printerSettings11.bin"/><Relationship Id="rId5" Type="http://schemas.openxmlformats.org/officeDocument/2006/relationships/drawing" Target="../drawings/drawing9.xml"/><Relationship Id="rId4" Type="http://schemas.openxmlformats.org/officeDocument/2006/relationships/customProperty" Target="../customProperty28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0.xml"/><Relationship Id="rId2" Type="http://schemas.openxmlformats.org/officeDocument/2006/relationships/customProperty" Target="../customProperty29.bin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1.xml"/><Relationship Id="rId2" Type="http://schemas.openxmlformats.org/officeDocument/2006/relationships/customProperty" Target="../customProperty30.bin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2.xml"/><Relationship Id="rId2" Type="http://schemas.openxmlformats.org/officeDocument/2006/relationships/customProperty" Target="../customProperty31.bin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33.bin"/><Relationship Id="rId2" Type="http://schemas.openxmlformats.org/officeDocument/2006/relationships/customProperty" Target="../customProperty32.bin"/><Relationship Id="rId1" Type="http://schemas.openxmlformats.org/officeDocument/2006/relationships/printerSettings" Target="../printerSettings/printerSettings15.bin"/><Relationship Id="rId5" Type="http://schemas.openxmlformats.org/officeDocument/2006/relationships/drawing" Target="../drawings/drawing13.xml"/><Relationship Id="rId4" Type="http://schemas.openxmlformats.org/officeDocument/2006/relationships/customProperty" Target="../customProperty34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36.bin"/><Relationship Id="rId2" Type="http://schemas.openxmlformats.org/officeDocument/2006/relationships/customProperty" Target="../customProperty35.bin"/><Relationship Id="rId1" Type="http://schemas.openxmlformats.org/officeDocument/2006/relationships/printerSettings" Target="../printerSettings/printerSettings16.bin"/><Relationship Id="rId5" Type="http://schemas.openxmlformats.org/officeDocument/2006/relationships/drawing" Target="../drawings/drawing14.xml"/><Relationship Id="rId4" Type="http://schemas.openxmlformats.org/officeDocument/2006/relationships/customProperty" Target="../customProperty37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5.xml"/><Relationship Id="rId2" Type="http://schemas.openxmlformats.org/officeDocument/2006/relationships/customProperty" Target="../customProperty38.bin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6.xml"/><Relationship Id="rId2" Type="http://schemas.openxmlformats.org/officeDocument/2006/relationships/customProperty" Target="../customProperty39.bin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7.xml"/><Relationship Id="rId2" Type="http://schemas.openxmlformats.org/officeDocument/2006/relationships/customProperty" Target="../customProperty40.bin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5.bin"/><Relationship Id="rId2" Type="http://schemas.openxmlformats.org/officeDocument/2006/relationships/customProperty" Target="../customProperty4.bin"/><Relationship Id="rId1" Type="http://schemas.openxmlformats.org/officeDocument/2006/relationships/printerSettings" Target="../printerSettings/printerSettings2.bin"/><Relationship Id="rId5" Type="http://schemas.openxmlformats.org/officeDocument/2006/relationships/drawing" Target="../drawings/drawing1.xml"/><Relationship Id="rId4" Type="http://schemas.openxmlformats.org/officeDocument/2006/relationships/customProperty" Target="../customProperty6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8.xml"/><Relationship Id="rId2" Type="http://schemas.openxmlformats.org/officeDocument/2006/relationships/customProperty" Target="../customProperty41.bin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43.bin"/><Relationship Id="rId2" Type="http://schemas.openxmlformats.org/officeDocument/2006/relationships/customProperty" Target="../customProperty42.bin"/><Relationship Id="rId1" Type="http://schemas.openxmlformats.org/officeDocument/2006/relationships/printerSettings" Target="../printerSettings/printerSettings21.bin"/><Relationship Id="rId5" Type="http://schemas.openxmlformats.org/officeDocument/2006/relationships/drawing" Target="../drawings/drawing19.xml"/><Relationship Id="rId4" Type="http://schemas.openxmlformats.org/officeDocument/2006/relationships/customProperty" Target="../customProperty44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46.bin"/><Relationship Id="rId2" Type="http://schemas.openxmlformats.org/officeDocument/2006/relationships/customProperty" Target="../customProperty45.bin"/><Relationship Id="rId1" Type="http://schemas.openxmlformats.org/officeDocument/2006/relationships/printerSettings" Target="../printerSettings/printerSettings22.bin"/><Relationship Id="rId5" Type="http://schemas.openxmlformats.org/officeDocument/2006/relationships/drawing" Target="../drawings/drawing20.xml"/><Relationship Id="rId4" Type="http://schemas.openxmlformats.org/officeDocument/2006/relationships/customProperty" Target="../customProperty47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1.xml"/><Relationship Id="rId2" Type="http://schemas.openxmlformats.org/officeDocument/2006/relationships/customProperty" Target="../customProperty48.bin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50.bin"/><Relationship Id="rId2" Type="http://schemas.openxmlformats.org/officeDocument/2006/relationships/customProperty" Target="../customProperty49.bin"/><Relationship Id="rId1" Type="http://schemas.openxmlformats.org/officeDocument/2006/relationships/printerSettings" Target="../printerSettings/printerSettings24.bin"/><Relationship Id="rId4" Type="http://schemas.openxmlformats.org/officeDocument/2006/relationships/customProperty" Target="../customProperty5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8.bin"/><Relationship Id="rId2" Type="http://schemas.openxmlformats.org/officeDocument/2006/relationships/customProperty" Target="../customProperty7.bin"/><Relationship Id="rId1" Type="http://schemas.openxmlformats.org/officeDocument/2006/relationships/printerSettings" Target="../printerSettings/printerSettings3.bin"/><Relationship Id="rId6" Type="http://schemas.openxmlformats.org/officeDocument/2006/relationships/drawing" Target="../drawings/drawing2.xml"/><Relationship Id="rId5" Type="http://schemas.openxmlformats.org/officeDocument/2006/relationships/customProperty" Target="../customProperty10.bin"/><Relationship Id="rId4" Type="http://schemas.openxmlformats.org/officeDocument/2006/relationships/customProperty" Target="../customProperty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2.bin"/><Relationship Id="rId2" Type="http://schemas.openxmlformats.org/officeDocument/2006/relationships/customProperty" Target="../customProperty11.bin"/><Relationship Id="rId1" Type="http://schemas.openxmlformats.org/officeDocument/2006/relationships/printerSettings" Target="../printerSettings/printerSettings4.bin"/><Relationship Id="rId4" Type="http://schemas.openxmlformats.org/officeDocument/2006/relationships/customProperty" Target="../customProperty13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5.bin"/><Relationship Id="rId2" Type="http://schemas.openxmlformats.org/officeDocument/2006/relationships/customProperty" Target="../customProperty14.bin"/><Relationship Id="rId1" Type="http://schemas.openxmlformats.org/officeDocument/2006/relationships/printerSettings" Target="../printerSettings/printerSettings5.bin"/><Relationship Id="rId5" Type="http://schemas.openxmlformats.org/officeDocument/2006/relationships/drawing" Target="../drawings/drawing3.xml"/><Relationship Id="rId4" Type="http://schemas.openxmlformats.org/officeDocument/2006/relationships/customProperty" Target="../customProperty16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8.bin"/><Relationship Id="rId2" Type="http://schemas.openxmlformats.org/officeDocument/2006/relationships/customProperty" Target="../customProperty17.bin"/><Relationship Id="rId1" Type="http://schemas.openxmlformats.org/officeDocument/2006/relationships/printerSettings" Target="../printerSettings/printerSettings6.bin"/><Relationship Id="rId5" Type="http://schemas.openxmlformats.org/officeDocument/2006/relationships/drawing" Target="../drawings/drawing4.xml"/><Relationship Id="rId4" Type="http://schemas.openxmlformats.org/officeDocument/2006/relationships/customProperty" Target="../customProperty19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customProperty" Target="../customProperty20.bin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customProperty" Target="../customProperty21.bin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23.bin"/><Relationship Id="rId2" Type="http://schemas.openxmlformats.org/officeDocument/2006/relationships/customProperty" Target="../customProperty22.bin"/><Relationship Id="rId1" Type="http://schemas.openxmlformats.org/officeDocument/2006/relationships/printerSettings" Target="../printerSettings/printerSettings9.bin"/><Relationship Id="rId5" Type="http://schemas.openxmlformats.org/officeDocument/2006/relationships/drawing" Target="../drawings/drawing7.xml"/><Relationship Id="rId4" Type="http://schemas.openxmlformats.org/officeDocument/2006/relationships/customProperty" Target="../customProperty2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90AA6E-4053-4C79-9CF6-549FCE3906B6}">
  <sheetPr codeName="Sheet1">
    <tabColor rgb="FFFF0000"/>
  </sheetPr>
  <dimension ref="A1:F123"/>
  <sheetViews>
    <sheetView topLeftCell="A17" zoomScale="75" zoomScaleNormal="75" workbookViewId="0">
      <selection activeCell="A33" sqref="A33"/>
    </sheetView>
  </sheetViews>
  <sheetFormatPr defaultColWidth="8.81640625" defaultRowHeight="15" customHeight="1" x14ac:dyDescent="0.35"/>
  <cols>
    <col min="1" max="2" width="80" customWidth="1"/>
    <col min="4" max="4" width="114.453125" customWidth="1"/>
    <col min="6" max="6" width="63.36328125" customWidth="1"/>
  </cols>
  <sheetData>
    <row r="1" spans="1:6" thickBot="1" x14ac:dyDescent="0.4">
      <c r="A1" s="36" t="s">
        <v>0</v>
      </c>
      <c r="B1" s="181"/>
      <c r="D1" s="36" t="s">
        <v>1</v>
      </c>
      <c r="F1" s="200" t="s">
        <v>2</v>
      </c>
    </row>
    <row r="2" spans="1:6" ht="15.5" x14ac:dyDescent="0.35">
      <c r="A2" s="176" t="s">
        <v>210</v>
      </c>
      <c r="B2" s="190"/>
      <c r="D2" s="35" t="s">
        <v>3</v>
      </c>
      <c r="F2" s="201" t="s">
        <v>4</v>
      </c>
    </row>
    <row r="3" spans="1:6" ht="15.5" x14ac:dyDescent="0.35">
      <c r="A3" s="176" t="s">
        <v>204</v>
      </c>
      <c r="B3" s="190" t="e" vm="1">
        <v>#VALUE!</v>
      </c>
      <c r="D3" s="35" t="s">
        <v>5</v>
      </c>
      <c r="F3" s="202" t="s">
        <v>285</v>
      </c>
    </row>
    <row r="4" spans="1:6" ht="15.5" x14ac:dyDescent="0.35">
      <c r="A4" s="176" t="s">
        <v>206</v>
      </c>
      <c r="B4" s="190" t="e" vm="2">
        <v>#VALUE!</v>
      </c>
      <c r="D4" s="35" t="s">
        <v>6</v>
      </c>
      <c r="F4" s="202" t="s">
        <v>286</v>
      </c>
    </row>
    <row r="5" spans="1:6" ht="15.5" x14ac:dyDescent="0.35">
      <c r="A5" s="176" t="s">
        <v>259</v>
      </c>
      <c r="B5" s="190" t="e" vm="3">
        <v>#VALUE!</v>
      </c>
      <c r="D5" s="35" t="s">
        <v>7</v>
      </c>
      <c r="F5" s="202" t="s">
        <v>287</v>
      </c>
    </row>
    <row r="6" spans="1:6" ht="15.5" x14ac:dyDescent="0.35">
      <c r="A6" s="176" t="s">
        <v>260</v>
      </c>
      <c r="B6" s="190" t="e" vm="4">
        <v>#VALUE!</v>
      </c>
      <c r="D6" s="35" t="s">
        <v>9</v>
      </c>
      <c r="F6" s="203" t="s">
        <v>281</v>
      </c>
    </row>
    <row r="7" spans="1:6" ht="15.5" x14ac:dyDescent="0.35">
      <c r="A7" s="176"/>
      <c r="B7" s="190"/>
      <c r="D7" s="35" t="s">
        <v>10</v>
      </c>
      <c r="F7" s="203" t="s">
        <v>288</v>
      </c>
    </row>
    <row r="8" spans="1:6" ht="15.5" x14ac:dyDescent="0.35">
      <c r="A8" s="176" t="s">
        <v>205</v>
      </c>
      <c r="B8" s="190" t="e" vm="5">
        <v>#VALUE!</v>
      </c>
      <c r="D8" s="35" t="s">
        <v>12</v>
      </c>
      <c r="F8" s="203" t="s">
        <v>289</v>
      </c>
    </row>
    <row r="9" spans="1:6" ht="15.5" x14ac:dyDescent="0.35">
      <c r="A9" s="176" t="s">
        <v>266</v>
      </c>
      <c r="B9" s="190"/>
      <c r="D9" s="35" t="s">
        <v>14</v>
      </c>
      <c r="F9" s="202" t="s">
        <v>290</v>
      </c>
    </row>
    <row r="10" spans="1:6" ht="15.5" x14ac:dyDescent="0.35">
      <c r="A10" s="176" t="s">
        <v>207</v>
      </c>
      <c r="B10" s="190" t="e" vm="6">
        <v>#VALUE!</v>
      </c>
      <c r="D10" s="35" t="s">
        <v>15</v>
      </c>
      <c r="F10" s="202" t="s">
        <v>282</v>
      </c>
    </row>
    <row r="11" spans="1:6" ht="15.5" x14ac:dyDescent="0.35">
      <c r="A11" s="176" t="s">
        <v>208</v>
      </c>
      <c r="B11" s="190" t="e" vm="7">
        <v>#VALUE!</v>
      </c>
      <c r="D11" s="35" t="s">
        <v>17</v>
      </c>
      <c r="F11" s="202" t="s">
        <v>27</v>
      </c>
    </row>
    <row r="12" spans="1:6" ht="15.5" x14ac:dyDescent="0.35">
      <c r="A12" s="176" t="s">
        <v>209</v>
      </c>
      <c r="B12" s="190" t="e" vm="8">
        <v>#VALUE!</v>
      </c>
      <c r="D12" s="35" t="s">
        <v>19</v>
      </c>
      <c r="F12" s="203" t="s">
        <v>283</v>
      </c>
    </row>
    <row r="13" spans="1:6" ht="15.5" x14ac:dyDescent="0.35">
      <c r="A13" s="176" t="s">
        <v>225</v>
      </c>
      <c r="B13" s="190" t="e" vm="9">
        <v>#VALUE!</v>
      </c>
      <c r="D13" s="35" t="s">
        <v>20</v>
      </c>
      <c r="F13" s="203" t="s">
        <v>13</v>
      </c>
    </row>
    <row r="14" spans="1:6" ht="14.5" x14ac:dyDescent="0.35">
      <c r="A14" s="35"/>
      <c r="D14" s="35" t="s">
        <v>21</v>
      </c>
      <c r="F14" s="203" t="s">
        <v>284</v>
      </c>
    </row>
    <row r="15" spans="1:6" ht="14.5" x14ac:dyDescent="0.35">
      <c r="A15" s="35"/>
      <c r="D15" s="35"/>
      <c r="F15" s="203" t="s">
        <v>16</v>
      </c>
    </row>
    <row r="16" spans="1:6" thickBot="1" x14ac:dyDescent="0.4">
      <c r="A16" s="35"/>
      <c r="D16" s="35"/>
      <c r="F16" s="204" t="s">
        <v>18</v>
      </c>
    </row>
    <row r="17" spans="1:6" thickBot="1" x14ac:dyDescent="0.4"/>
    <row r="18" spans="1:6" thickBot="1" x14ac:dyDescent="0.4">
      <c r="F18" s="178" t="s">
        <v>22</v>
      </c>
    </row>
    <row r="19" spans="1:6" thickBot="1" x14ac:dyDescent="0.4">
      <c r="A19" s="36" t="s">
        <v>23</v>
      </c>
      <c r="B19" s="181"/>
      <c r="D19" s="36" t="s">
        <v>24</v>
      </c>
      <c r="F19" s="179" t="s">
        <v>25</v>
      </c>
    </row>
    <row r="20" spans="1:6" thickBot="1" x14ac:dyDescent="0.4">
      <c r="A20" s="35" t="s">
        <v>210</v>
      </c>
      <c r="D20" s="35" t="s">
        <v>26</v>
      </c>
      <c r="F20" s="179" t="s">
        <v>291</v>
      </c>
    </row>
    <row r="21" spans="1:6" thickBot="1" x14ac:dyDescent="0.4">
      <c r="A21" s="35" t="s">
        <v>214</v>
      </c>
      <c r="B21" t="e" vm="10">
        <v>#VALUE!</v>
      </c>
      <c r="D21" s="35" t="s">
        <v>28</v>
      </c>
      <c r="F21" s="179" t="s">
        <v>292</v>
      </c>
    </row>
    <row r="22" spans="1:6" thickBot="1" x14ac:dyDescent="0.4">
      <c r="A22" s="35" t="s">
        <v>349</v>
      </c>
      <c r="B22" t="e" vm="11">
        <v>#VALUE!</v>
      </c>
      <c r="D22" s="35" t="s">
        <v>29</v>
      </c>
      <c r="F22" s="179" t="s">
        <v>293</v>
      </c>
    </row>
    <row r="23" spans="1:6" thickBot="1" x14ac:dyDescent="0.4">
      <c r="A23" s="35" t="s">
        <v>211</v>
      </c>
      <c r="B23" t="e" vm="12">
        <v>#VALUE!</v>
      </c>
      <c r="D23" s="35" t="s">
        <v>30</v>
      </c>
      <c r="F23" s="179" t="s">
        <v>294</v>
      </c>
    </row>
    <row r="24" spans="1:6" thickBot="1" x14ac:dyDescent="0.4">
      <c r="A24" s="35"/>
      <c r="D24" s="35" t="s">
        <v>31</v>
      </c>
      <c r="F24" s="179" t="s">
        <v>290</v>
      </c>
    </row>
    <row r="25" spans="1:6" thickBot="1" x14ac:dyDescent="0.4">
      <c r="A25" s="35" t="s">
        <v>215</v>
      </c>
      <c r="B25" t="e" vm="13">
        <v>#VALUE!</v>
      </c>
      <c r="D25" s="35" t="s">
        <v>32</v>
      </c>
      <c r="F25" s="179" t="s">
        <v>282</v>
      </c>
    </row>
    <row r="26" spans="1:6" thickBot="1" x14ac:dyDescent="0.4">
      <c r="A26" s="35"/>
      <c r="D26" s="35" t="s">
        <v>33</v>
      </c>
      <c r="F26" s="179" t="s">
        <v>27</v>
      </c>
    </row>
    <row r="27" spans="1:6" thickBot="1" x14ac:dyDescent="0.4">
      <c r="A27" s="35" t="s">
        <v>216</v>
      </c>
      <c r="B27" t="e" vm="14">
        <v>#VALUE!</v>
      </c>
      <c r="D27" s="35" t="s">
        <v>34</v>
      </c>
      <c r="F27" s="179" t="s">
        <v>283</v>
      </c>
    </row>
    <row r="28" spans="1:6" thickBot="1" x14ac:dyDescent="0.4">
      <c r="A28" s="35" t="s">
        <v>217</v>
      </c>
      <c r="B28" t="e" vm="15">
        <v>#VALUE!</v>
      </c>
      <c r="D28" s="35" t="s">
        <v>35</v>
      </c>
      <c r="F28" s="179" t="s">
        <v>13</v>
      </c>
    </row>
    <row r="29" spans="1:6" thickBot="1" x14ac:dyDescent="0.4">
      <c r="A29" s="35"/>
      <c r="D29" s="35" t="s">
        <v>36</v>
      </c>
      <c r="F29" s="179" t="s">
        <v>284</v>
      </c>
    </row>
    <row r="30" spans="1:6" thickBot="1" x14ac:dyDescent="0.4">
      <c r="A30" s="35" t="s">
        <v>218</v>
      </c>
      <c r="D30" s="35"/>
      <c r="F30" s="179" t="s">
        <v>16</v>
      </c>
    </row>
    <row r="31" spans="1:6" thickBot="1" x14ac:dyDescent="0.4">
      <c r="A31" s="35" t="s">
        <v>212</v>
      </c>
      <c r="D31" s="35"/>
      <c r="F31" s="179" t="s">
        <v>18</v>
      </c>
    </row>
    <row r="32" spans="1:6" thickBot="1" x14ac:dyDescent="0.4">
      <c r="A32" s="35" t="s">
        <v>213</v>
      </c>
      <c r="D32" s="35"/>
      <c r="F32" s="179"/>
    </row>
    <row r="33" spans="1:6" thickBot="1" x14ac:dyDescent="0.4">
      <c r="A33" s="35" t="s">
        <v>219</v>
      </c>
      <c r="D33" s="35"/>
    </row>
    <row r="34" spans="1:6" thickBot="1" x14ac:dyDescent="0.4">
      <c r="A34" s="35" t="s">
        <v>220</v>
      </c>
      <c r="D34" s="35"/>
      <c r="F34" s="200" t="s">
        <v>37</v>
      </c>
    </row>
    <row r="35" spans="1:6" ht="14.5" x14ac:dyDescent="0.35">
      <c r="A35" s="35" t="s">
        <v>221</v>
      </c>
      <c r="D35" s="35"/>
      <c r="F35" s="201" t="s">
        <v>38</v>
      </c>
    </row>
    <row r="36" spans="1:6" ht="14.5" x14ac:dyDescent="0.35">
      <c r="A36" s="35" t="s">
        <v>222</v>
      </c>
      <c r="D36" s="35"/>
      <c r="F36" s="202" t="s">
        <v>295</v>
      </c>
    </row>
    <row r="37" spans="1:6" ht="14.5" x14ac:dyDescent="0.35">
      <c r="A37" s="35" t="s">
        <v>223</v>
      </c>
      <c r="D37" s="35"/>
      <c r="F37" s="202" t="s">
        <v>296</v>
      </c>
    </row>
    <row r="38" spans="1:6" ht="14.5" x14ac:dyDescent="0.35">
      <c r="A38" s="35" t="s">
        <v>224</v>
      </c>
      <c r="D38" s="35"/>
      <c r="F38" s="202" t="s">
        <v>297</v>
      </c>
    </row>
    <row r="39" spans="1:6" ht="14.5" x14ac:dyDescent="0.35">
      <c r="A39" s="35" t="s">
        <v>226</v>
      </c>
      <c r="D39" s="35"/>
      <c r="F39" s="202" t="s">
        <v>298</v>
      </c>
    </row>
    <row r="40" spans="1:6" ht="14.5" x14ac:dyDescent="0.35">
      <c r="A40" s="35" t="s">
        <v>227</v>
      </c>
      <c r="D40" s="35"/>
      <c r="F40" s="202" t="s">
        <v>290</v>
      </c>
    </row>
    <row r="41" spans="1:6" ht="14.5" x14ac:dyDescent="0.35">
      <c r="A41" s="35" t="s">
        <v>389</v>
      </c>
      <c r="D41" s="35"/>
      <c r="F41" s="202" t="s">
        <v>282</v>
      </c>
    </row>
    <row r="42" spans="1:6" ht="14.5" x14ac:dyDescent="0.35">
      <c r="A42" s="35"/>
      <c r="D42" s="35"/>
      <c r="F42" s="202" t="s">
        <v>27</v>
      </c>
    </row>
    <row r="43" spans="1:6" ht="14.5" x14ac:dyDescent="0.35">
      <c r="A43" s="35"/>
      <c r="D43" s="35"/>
      <c r="F43" s="202" t="s">
        <v>283</v>
      </c>
    </row>
    <row r="44" spans="1:6" ht="14.5" x14ac:dyDescent="0.35">
      <c r="A44" s="35"/>
      <c r="D44" s="35"/>
      <c r="F44" s="202" t="s">
        <v>13</v>
      </c>
    </row>
    <row r="45" spans="1:6" ht="14.5" x14ac:dyDescent="0.35">
      <c r="A45" s="35"/>
      <c r="F45" s="202" t="s">
        <v>284</v>
      </c>
    </row>
    <row r="46" spans="1:6" ht="14.5" x14ac:dyDescent="0.35">
      <c r="A46" s="35"/>
      <c r="F46" s="202" t="s">
        <v>16</v>
      </c>
    </row>
    <row r="47" spans="1:6" ht="14.5" x14ac:dyDescent="0.35">
      <c r="A47" s="35"/>
      <c r="F47" s="203" t="s">
        <v>18</v>
      </c>
    </row>
    <row r="48" spans="1:6" thickBot="1" x14ac:dyDescent="0.4">
      <c r="A48" s="35"/>
      <c r="F48" s="204"/>
    </row>
    <row r="49" spans="1:6" thickBot="1" x14ac:dyDescent="0.4">
      <c r="A49" s="35"/>
    </row>
    <row r="50" spans="1:6" ht="14.5" x14ac:dyDescent="0.35">
      <c r="A50" s="35"/>
      <c r="D50" s="181" t="s">
        <v>39</v>
      </c>
      <c r="F50" s="200" t="s">
        <v>40</v>
      </c>
    </row>
    <row r="51" spans="1:6" thickBot="1" x14ac:dyDescent="0.4">
      <c r="A51" s="35"/>
      <c r="D51" s="179" t="s">
        <v>11</v>
      </c>
      <c r="F51" s="202" t="s">
        <v>290</v>
      </c>
    </row>
    <row r="52" spans="1:6" ht="14.5" x14ac:dyDescent="0.35">
      <c r="A52" s="35"/>
      <c r="D52" s="180" t="s">
        <v>8</v>
      </c>
      <c r="F52" s="202" t="s">
        <v>282</v>
      </c>
    </row>
    <row r="53" spans="1:6" ht="14.5" x14ac:dyDescent="0.35">
      <c r="A53" s="35"/>
      <c r="D53" s="35"/>
      <c r="F53" s="202" t="s">
        <v>27</v>
      </c>
    </row>
    <row r="54" spans="1:6" ht="14.5" x14ac:dyDescent="0.35">
      <c r="A54" s="177"/>
      <c r="B54" s="1"/>
      <c r="D54" s="35"/>
      <c r="F54" s="202" t="s">
        <v>283</v>
      </c>
    </row>
    <row r="55" spans="1:6" ht="14.5" x14ac:dyDescent="0.35">
      <c r="D55" s="35"/>
      <c r="F55" s="202" t="s">
        <v>13</v>
      </c>
    </row>
    <row r="56" spans="1:6" ht="14.5" x14ac:dyDescent="0.35">
      <c r="A56" s="36" t="s">
        <v>41</v>
      </c>
      <c r="B56" s="181"/>
      <c r="D56" s="35"/>
      <c r="F56" s="202" t="s">
        <v>284</v>
      </c>
    </row>
    <row r="57" spans="1:6" ht="14.5" x14ac:dyDescent="0.35">
      <c r="A57" s="206" t="s">
        <v>210</v>
      </c>
      <c r="B57" s="205"/>
      <c r="D57" s="35"/>
      <c r="F57" s="202" t="s">
        <v>16</v>
      </c>
    </row>
    <row r="58" spans="1:6" ht="35.25" customHeight="1" x14ac:dyDescent="0.35">
      <c r="A58" s="176" t="s">
        <v>228</v>
      </c>
      <c r="B58" s="190" t="e" vm="16">
        <v>#VALUE!</v>
      </c>
      <c r="D58" s="35"/>
      <c r="F58" s="203" t="s">
        <v>18</v>
      </c>
    </row>
    <row r="59" spans="1:6" ht="15.5" x14ac:dyDescent="0.35">
      <c r="A59" s="176" t="s">
        <v>229</v>
      </c>
      <c r="B59" s="190" t="e" vm="16">
        <v>#VALUE!</v>
      </c>
      <c r="D59" s="35"/>
      <c r="F59" s="203"/>
    </row>
    <row r="60" spans="1:6" ht="15.5" x14ac:dyDescent="0.35">
      <c r="A60" s="176" t="s">
        <v>230</v>
      </c>
      <c r="B60" s="190" t="e" vm="17">
        <v>#VALUE!</v>
      </c>
      <c r="D60" s="35"/>
      <c r="F60" s="202"/>
    </row>
    <row r="61" spans="1:6" ht="15.5" x14ac:dyDescent="0.35">
      <c r="A61" s="176" t="s">
        <v>231</v>
      </c>
      <c r="B61" s="190"/>
      <c r="D61" s="35"/>
      <c r="F61" s="202"/>
    </row>
    <row r="62" spans="1:6" ht="15.5" x14ac:dyDescent="0.35">
      <c r="A62" s="176" t="s">
        <v>232</v>
      </c>
      <c r="B62" s="190" t="e" vm="18">
        <v>#VALUE!</v>
      </c>
      <c r="D62" s="35"/>
      <c r="F62" s="202"/>
    </row>
    <row r="63" spans="1:6" ht="15.5" x14ac:dyDescent="0.35">
      <c r="A63" s="176" t="s">
        <v>233</v>
      </c>
      <c r="B63" s="190" t="e" vm="19">
        <v>#VALUE!</v>
      </c>
      <c r="D63" s="35"/>
      <c r="F63" s="203"/>
    </row>
    <row r="64" spans="1:6" ht="15.5" x14ac:dyDescent="0.35">
      <c r="A64" s="176" t="s">
        <v>234</v>
      </c>
      <c r="B64" s="190" t="e" vm="20">
        <v>#VALUE!</v>
      </c>
      <c r="D64" s="35"/>
      <c r="F64" s="203"/>
    </row>
    <row r="65" spans="1:6" ht="16" thickBot="1" x14ac:dyDescent="0.4">
      <c r="A65" s="176" t="s">
        <v>235</v>
      </c>
      <c r="B65" s="190"/>
      <c r="D65" s="35"/>
      <c r="F65" s="204"/>
    </row>
    <row r="66" spans="1:6" ht="16" thickBot="1" x14ac:dyDescent="0.4">
      <c r="A66" s="176" t="s">
        <v>236</v>
      </c>
      <c r="B66" s="190"/>
    </row>
    <row r="67" spans="1:6" ht="16" thickBot="1" x14ac:dyDescent="0.4">
      <c r="A67" s="176" t="s">
        <v>237</v>
      </c>
      <c r="B67" s="190"/>
      <c r="D67" s="36" t="s">
        <v>42</v>
      </c>
      <c r="F67" s="200" t="s">
        <v>43</v>
      </c>
    </row>
    <row r="68" spans="1:6" ht="15.5" x14ac:dyDescent="0.35">
      <c r="A68" s="176" t="s">
        <v>238</v>
      </c>
      <c r="B68" s="190"/>
      <c r="D68" s="35" t="s">
        <v>44</v>
      </c>
      <c r="F68" s="201" t="s">
        <v>27</v>
      </c>
    </row>
    <row r="69" spans="1:6" ht="15.5" x14ac:dyDescent="0.35">
      <c r="A69" s="176" t="s">
        <v>239</v>
      </c>
      <c r="B69" s="190"/>
      <c r="D69" s="35" t="s">
        <v>45</v>
      </c>
      <c r="F69" s="202" t="s">
        <v>283</v>
      </c>
    </row>
    <row r="70" spans="1:6" ht="15.5" x14ac:dyDescent="0.35">
      <c r="A70" s="176" t="s">
        <v>240</v>
      </c>
      <c r="B70" s="190"/>
      <c r="D70" s="35" t="s">
        <v>46</v>
      </c>
      <c r="F70" s="202" t="s">
        <v>13</v>
      </c>
    </row>
    <row r="71" spans="1:6" ht="15.5" x14ac:dyDescent="0.35">
      <c r="A71" s="176" t="s">
        <v>241</v>
      </c>
      <c r="B71" s="190"/>
      <c r="D71" s="35"/>
      <c r="F71" s="202" t="s">
        <v>284</v>
      </c>
    </row>
    <row r="72" spans="1:6" ht="15.5" x14ac:dyDescent="0.35">
      <c r="A72" s="176" t="s">
        <v>242</v>
      </c>
      <c r="B72" s="190" t="e" vm="21">
        <v>#VALUE!</v>
      </c>
      <c r="D72" s="35"/>
      <c r="F72" s="203" t="s">
        <v>16</v>
      </c>
    </row>
    <row r="73" spans="1:6" ht="15.5" x14ac:dyDescent="0.35">
      <c r="A73" s="176" t="s">
        <v>243</v>
      </c>
      <c r="B73" s="190"/>
      <c r="D73" s="35"/>
      <c r="F73" s="203" t="s">
        <v>18</v>
      </c>
    </row>
    <row r="74" spans="1:6" ht="15.5" x14ac:dyDescent="0.35">
      <c r="A74" s="176" t="s">
        <v>244</v>
      </c>
      <c r="B74" s="190" t="e" vm="22">
        <v>#VALUE!</v>
      </c>
      <c r="F74" s="202"/>
    </row>
    <row r="75" spans="1:6" ht="14.5" x14ac:dyDescent="0.35">
      <c r="A75" s="189" t="s">
        <v>245</v>
      </c>
      <c r="B75" s="189"/>
      <c r="D75" s="36" t="s">
        <v>47</v>
      </c>
      <c r="F75" s="202"/>
    </row>
    <row r="76" spans="1:6" ht="14.5" x14ac:dyDescent="0.35">
      <c r="A76" s="35" t="s">
        <v>246</v>
      </c>
      <c r="B76" t="e" vm="23">
        <v>#VALUE!</v>
      </c>
      <c r="D76" s="35"/>
      <c r="F76" s="202"/>
    </row>
    <row r="77" spans="1:6" ht="15.5" x14ac:dyDescent="0.35">
      <c r="A77" s="176" t="s">
        <v>247</v>
      </c>
      <c r="B77" s="190" t="e" vm="24">
        <v>#VALUE!</v>
      </c>
      <c r="D77" s="35"/>
      <c r="F77" s="202"/>
    </row>
    <row r="78" spans="1:6" ht="15.5" x14ac:dyDescent="0.35">
      <c r="A78" s="176" t="s">
        <v>248</v>
      </c>
      <c r="B78" s="190" t="e" vm="25">
        <v>#VALUE!</v>
      </c>
      <c r="D78" s="35"/>
      <c r="F78" s="203"/>
    </row>
    <row r="79" spans="1:6" ht="15.5" x14ac:dyDescent="0.35">
      <c r="A79" s="176" t="s">
        <v>249</v>
      </c>
      <c r="B79" s="190" t="e" vm="26">
        <v>#VALUE!</v>
      </c>
      <c r="D79" s="35"/>
      <c r="F79" s="203"/>
    </row>
    <row r="80" spans="1:6" thickBot="1" x14ac:dyDescent="0.4">
      <c r="A80" s="35"/>
      <c r="D80" s="35"/>
      <c r="F80" s="204"/>
    </row>
    <row r="81" spans="1:4" ht="14.5" x14ac:dyDescent="0.35">
      <c r="A81" s="35" t="s">
        <v>250</v>
      </c>
      <c r="B81" t="e" vm="27">
        <v>#VALUE!</v>
      </c>
      <c r="D81" s="35"/>
    </row>
    <row r="82" spans="1:4" ht="14.5" x14ac:dyDescent="0.35">
      <c r="A82" s="35" t="s">
        <v>252</v>
      </c>
      <c r="B82" t="e" vm="28">
        <v>#VALUE!</v>
      </c>
    </row>
    <row r="83" spans="1:4" ht="15" customHeight="1" x14ac:dyDescent="0.35">
      <c r="A83" s="35" t="s">
        <v>251</v>
      </c>
      <c r="B83" t="e" vm="29">
        <v>#VALUE!</v>
      </c>
    </row>
    <row r="84" spans="1:4" ht="15" customHeight="1" x14ac:dyDescent="0.35">
      <c r="A84" s="35" t="s">
        <v>253</v>
      </c>
      <c r="B84" t="e" vm="30">
        <v>#VALUE!</v>
      </c>
    </row>
    <row r="85" spans="1:4" ht="15" customHeight="1" x14ac:dyDescent="0.35">
      <c r="A85" s="35" t="s">
        <v>254</v>
      </c>
      <c r="B85" t="e" vm="31">
        <v>#VALUE!</v>
      </c>
    </row>
    <row r="86" spans="1:4" ht="15" customHeight="1" x14ac:dyDescent="0.35">
      <c r="A86" s="35" t="s">
        <v>255</v>
      </c>
      <c r="B86" t="e" vm="32">
        <v>#VALUE!</v>
      </c>
    </row>
    <row r="87" spans="1:4" ht="15" customHeight="1" x14ac:dyDescent="0.35">
      <c r="A87" s="35" t="s">
        <v>256</v>
      </c>
      <c r="B87" t="e" vm="33">
        <v>#VALUE!</v>
      </c>
    </row>
    <row r="88" spans="1:4" ht="15" customHeight="1" x14ac:dyDescent="0.35">
      <c r="A88" s="35" t="s">
        <v>257</v>
      </c>
      <c r="B88" t="e" vm="34">
        <v>#VALUE!</v>
      </c>
    </row>
    <row r="89" spans="1:4" ht="15" customHeight="1" x14ac:dyDescent="0.35">
      <c r="A89" s="35" t="s">
        <v>258</v>
      </c>
      <c r="B89" t="e" vm="35">
        <v>#VALUE!</v>
      </c>
    </row>
    <row r="90" spans="1:4" ht="15" customHeight="1" x14ac:dyDescent="0.35">
      <c r="A90" s="35"/>
    </row>
    <row r="91" spans="1:4" ht="15" customHeight="1" x14ac:dyDescent="0.35">
      <c r="A91" s="35"/>
    </row>
    <row r="92" spans="1:4" ht="15" customHeight="1" x14ac:dyDescent="0.35">
      <c r="A92" s="35"/>
    </row>
    <row r="93" spans="1:4" ht="15" customHeight="1" x14ac:dyDescent="0.35">
      <c r="A93" s="35"/>
    </row>
    <row r="94" spans="1:4" ht="15" customHeight="1" x14ac:dyDescent="0.35">
      <c r="A94" s="35"/>
    </row>
    <row r="95" spans="1:4" ht="15" customHeight="1" x14ac:dyDescent="0.35">
      <c r="A95" s="35"/>
    </row>
    <row r="96" spans="1:4" ht="15" customHeight="1" x14ac:dyDescent="0.35">
      <c r="A96" s="35"/>
    </row>
    <row r="97" spans="1:2" ht="15" customHeight="1" x14ac:dyDescent="0.35">
      <c r="A97" s="35"/>
    </row>
    <row r="98" spans="1:2" ht="15" customHeight="1" x14ac:dyDescent="0.35">
      <c r="A98" s="36" t="s">
        <v>62</v>
      </c>
      <c r="B98" s="199" t="s">
        <v>62</v>
      </c>
    </row>
    <row r="99" spans="1:2" ht="15" customHeight="1" x14ac:dyDescent="0.35">
      <c r="A99" s="206" t="s">
        <v>29</v>
      </c>
    </row>
    <row r="100" spans="1:2" ht="15" customHeight="1" x14ac:dyDescent="0.35">
      <c r="A100" s="35" t="s">
        <v>262</v>
      </c>
      <c r="B100" t="e" vm="36">
        <v>#VALUE!</v>
      </c>
    </row>
    <row r="101" spans="1:2" ht="15" customHeight="1" x14ac:dyDescent="0.35">
      <c r="A101" s="35" t="s">
        <v>271</v>
      </c>
      <c r="B101" t="e" vm="37">
        <v>#VALUE!</v>
      </c>
    </row>
    <row r="102" spans="1:2" ht="15" customHeight="1" x14ac:dyDescent="0.35">
      <c r="A102" s="35" t="s">
        <v>272</v>
      </c>
      <c r="B102" t="e" vm="38">
        <v>#VALUE!</v>
      </c>
    </row>
    <row r="103" spans="1:2" ht="15" customHeight="1" x14ac:dyDescent="0.35">
      <c r="A103" s="35" t="s">
        <v>273</v>
      </c>
      <c r="B103" t="e" vm="39">
        <v>#VALUE!</v>
      </c>
    </row>
    <row r="104" spans="1:2" ht="15" customHeight="1" x14ac:dyDescent="0.35">
      <c r="A104" s="35" t="s">
        <v>263</v>
      </c>
      <c r="B104" t="e" vm="40">
        <v>#VALUE!</v>
      </c>
    </row>
    <row r="105" spans="1:2" ht="15" customHeight="1" x14ac:dyDescent="0.35">
      <c r="A105" s="35" t="s">
        <v>264</v>
      </c>
      <c r="B105" t="e" vm="41">
        <v>#VALUE!</v>
      </c>
    </row>
    <row r="106" spans="1:2" ht="15" customHeight="1" x14ac:dyDescent="0.35">
      <c r="A106" s="35" t="s">
        <v>265</v>
      </c>
      <c r="B106" t="e" vm="42">
        <v>#VALUE!</v>
      </c>
    </row>
    <row r="107" spans="1:2" ht="15" customHeight="1" x14ac:dyDescent="0.35">
      <c r="A107" s="35" t="s">
        <v>267</v>
      </c>
      <c r="B107" t="e" vm="43">
        <v>#VALUE!</v>
      </c>
    </row>
    <row r="108" spans="1:2" ht="15" customHeight="1" x14ac:dyDescent="0.35">
      <c r="A108" s="35" t="s">
        <v>268</v>
      </c>
      <c r="B108" t="e" vm="44">
        <v>#VALUE!</v>
      </c>
    </row>
    <row r="109" spans="1:2" ht="15" customHeight="1" x14ac:dyDescent="0.35">
      <c r="A109" s="35" t="s">
        <v>269</v>
      </c>
      <c r="B109" t="e" vm="45">
        <v>#VALUE!</v>
      </c>
    </row>
    <row r="110" spans="1:2" ht="15" customHeight="1" x14ac:dyDescent="0.35">
      <c r="A110" s="35" t="s">
        <v>270</v>
      </c>
      <c r="B110" t="e" vm="46">
        <v>#VALUE!</v>
      </c>
    </row>
    <row r="111" spans="1:2" ht="15" customHeight="1" x14ac:dyDescent="0.35">
      <c r="A111" s="35" t="s">
        <v>274</v>
      </c>
      <c r="B111" t="e" vm="47">
        <v>#VALUE!</v>
      </c>
    </row>
    <row r="112" spans="1:2" ht="15" customHeight="1" x14ac:dyDescent="0.35">
      <c r="A112" s="35" t="s">
        <v>275</v>
      </c>
      <c r="B112" t="e" vm="48">
        <v>#VALUE!</v>
      </c>
    </row>
    <row r="113" spans="1:2" ht="15" customHeight="1" x14ac:dyDescent="0.35">
      <c r="A113" s="35" t="s">
        <v>276</v>
      </c>
      <c r="B113" t="e" vm="49">
        <v>#VALUE!</v>
      </c>
    </row>
    <row r="114" spans="1:2" ht="15" customHeight="1" x14ac:dyDescent="0.35">
      <c r="A114" s="35" t="s">
        <v>277</v>
      </c>
      <c r="B114" t="e" vm="50">
        <v>#VALUE!</v>
      </c>
    </row>
    <row r="115" spans="1:2" ht="15" customHeight="1" x14ac:dyDescent="0.35">
      <c r="A115" s="35" t="s">
        <v>278</v>
      </c>
      <c r="B115" t="e" vm="51">
        <v>#VALUE!</v>
      </c>
    </row>
    <row r="116" spans="1:2" ht="15" customHeight="1" x14ac:dyDescent="0.35">
      <c r="A116" s="35" t="s">
        <v>279</v>
      </c>
      <c r="B116" t="e" vm="52">
        <v>#VALUE!</v>
      </c>
    </row>
    <row r="117" spans="1:2" ht="15" customHeight="1" x14ac:dyDescent="0.35">
      <c r="A117" s="35" t="s">
        <v>280</v>
      </c>
      <c r="B117" t="e" vm="53">
        <v>#VALUE!</v>
      </c>
    </row>
    <row r="118" spans="1:2" ht="15" customHeight="1" x14ac:dyDescent="0.35">
      <c r="A118" s="35"/>
    </row>
    <row r="119" spans="1:2" ht="15" customHeight="1" x14ac:dyDescent="0.35">
      <c r="A119" s="35" t="s">
        <v>261</v>
      </c>
    </row>
    <row r="120" spans="1:2" ht="15" customHeight="1" x14ac:dyDescent="0.35">
      <c r="A120" s="35"/>
    </row>
    <row r="121" spans="1:2" ht="15" customHeight="1" x14ac:dyDescent="0.35">
      <c r="A121" s="35" t="s">
        <v>351</v>
      </c>
    </row>
    <row r="122" spans="1:2" ht="15" customHeight="1" x14ac:dyDescent="0.35">
      <c r="A122" s="35"/>
    </row>
    <row r="123" spans="1:2" ht="15" customHeight="1" x14ac:dyDescent="0.35">
      <c r="A123" s="35"/>
    </row>
  </sheetData>
  <pageMargins left="0.7" right="0.7" top="0.75" bottom="0.75" header="0.3" footer="0.3"/>
  <pageSetup paperSize="9" orientation="portrait" r:id="rId1"/>
  <customProperties>
    <customPr name="layoutContexts" r:id="rId2"/>
    <customPr name="pages" r:id="rId3"/>
    <customPr name="screen" r:id="rId4"/>
  </customPropertie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8F3A7C-69E6-4DE0-B4A6-DAA8310F619F}">
  <sheetPr codeName="Sheet11">
    <tabColor rgb="FFFF3300"/>
  </sheetPr>
  <dimension ref="A1:K306"/>
  <sheetViews>
    <sheetView view="pageBreakPreview" zoomScaleNormal="100" zoomScaleSheetLayoutView="100" workbookViewId="0">
      <selection activeCell="J5" sqref="J5:K5"/>
    </sheetView>
  </sheetViews>
  <sheetFormatPr defaultColWidth="8.81640625" defaultRowHeight="14.5" x14ac:dyDescent="0.35"/>
  <cols>
    <col min="1" max="1" width="7.453125" style="1" customWidth="1"/>
    <col min="2" max="2" width="13.81640625" style="1" customWidth="1"/>
    <col min="3" max="3" width="7.1796875" style="1" customWidth="1"/>
    <col min="4" max="4" width="11.6328125" style="1" customWidth="1"/>
    <col min="5" max="5" width="7.81640625" style="1" customWidth="1"/>
    <col min="6" max="6" width="6.453125" style="1" customWidth="1"/>
    <col min="7" max="7" width="5.1796875" style="1" customWidth="1"/>
    <col min="8" max="8" width="15.453125" style="1" customWidth="1"/>
    <col min="9" max="9" width="9.453125" style="1" customWidth="1"/>
    <col min="10" max="10" width="5" style="1" customWidth="1"/>
    <col min="11" max="11" width="6.81640625" style="1" customWidth="1"/>
  </cols>
  <sheetData>
    <row r="1" spans="1:11" s="1" customFormat="1" ht="13.75" customHeight="1" x14ac:dyDescent="0.25">
      <c r="A1" s="296"/>
      <c r="B1" s="296"/>
      <c r="C1" s="311" t="s">
        <v>305</v>
      </c>
      <c r="D1" s="312"/>
      <c r="E1" s="312"/>
      <c r="F1" s="312"/>
      <c r="G1" s="312"/>
      <c r="H1" s="312"/>
      <c r="I1" s="312"/>
      <c r="J1" s="312"/>
      <c r="K1" s="312"/>
    </row>
    <row r="2" spans="1:11" s="1" customFormat="1" ht="13.75" customHeight="1" x14ac:dyDescent="0.25">
      <c r="A2" s="296"/>
      <c r="B2" s="296"/>
      <c r="C2" s="313"/>
      <c r="D2" s="314"/>
      <c r="E2" s="314"/>
      <c r="F2" s="314"/>
      <c r="G2" s="314"/>
      <c r="H2" s="314"/>
      <c r="I2" s="314"/>
      <c r="J2" s="314"/>
      <c r="K2" s="314"/>
    </row>
    <row r="3" spans="1:11" s="1" customFormat="1" ht="13.75" customHeight="1" x14ac:dyDescent="0.25">
      <c r="A3" s="382" t="s">
        <v>48</v>
      </c>
      <c r="B3" s="382"/>
      <c r="C3" s="298" t="str">
        <f>'DESIGN FRONT SHEET'!B3</f>
        <v>MCLAREN SEASON 3</v>
      </c>
      <c r="D3" s="299"/>
      <c r="E3" s="37" t="s">
        <v>49</v>
      </c>
      <c r="F3" s="424" t="str">
        <f>'DESIGN FRONT SHEET'!E3</f>
        <v>UNAVAILABLE</v>
      </c>
      <c r="G3" s="426"/>
      <c r="H3" s="426"/>
      <c r="I3" s="158" t="s">
        <v>50</v>
      </c>
      <c r="J3" s="426" t="str">
        <f>'DESIGN FRONT SHEET'!G3</f>
        <v>FRAN</v>
      </c>
      <c r="K3" s="426"/>
    </row>
    <row r="4" spans="1:11" s="1" customFormat="1" ht="13.75" customHeight="1" x14ac:dyDescent="0.25">
      <c r="A4" s="382" t="s">
        <v>51</v>
      </c>
      <c r="B4" s="382"/>
      <c r="C4" s="298" t="str">
        <f>'DESIGN FRONT SHEET'!B4</f>
        <v>DEXOR</v>
      </c>
      <c r="D4" s="299"/>
      <c r="E4" s="37" t="s">
        <v>52</v>
      </c>
      <c r="F4" s="424" t="str">
        <f>'DESIGN FRONT SHEET'!E4</f>
        <v>VIETNAM</v>
      </c>
      <c r="G4" s="426"/>
      <c r="H4" s="426"/>
      <c r="I4" s="158" t="s">
        <v>53</v>
      </c>
      <c r="J4" s="426" t="str">
        <f>'DESIGN FRONT SHEET'!G4</f>
        <v>CHARLOTTE</v>
      </c>
      <c r="K4" s="426"/>
    </row>
    <row r="5" spans="1:11" s="1" customFormat="1" ht="13.75" customHeight="1" x14ac:dyDescent="0.25">
      <c r="A5" s="382" t="s">
        <v>54</v>
      </c>
      <c r="B5" s="382" t="s">
        <v>54</v>
      </c>
      <c r="C5" s="298" t="str">
        <f>'DESIGN FRONT SHEET'!B5</f>
        <v>SHORT SLEEVE CONTRST T-SHIRT</v>
      </c>
      <c r="D5" s="299"/>
      <c r="E5" s="37" t="s">
        <v>193</v>
      </c>
      <c r="F5" s="424" t="str">
        <f>'DESIGN FRONT SHEET'!E5</f>
        <v>PALACE SAMPLE - FACTORY REFERENCE</v>
      </c>
      <c r="G5" s="426"/>
      <c r="H5" s="426"/>
      <c r="I5" s="158" t="s">
        <v>130</v>
      </c>
      <c r="J5" s="390"/>
      <c r="K5" s="390"/>
    </row>
    <row r="6" spans="1:11" ht="13.75" customHeight="1" x14ac:dyDescent="0.35">
      <c r="A6" s="427" t="s">
        <v>136</v>
      </c>
      <c r="B6" s="383"/>
      <c r="C6" s="383"/>
      <c r="D6" s="383"/>
      <c r="E6" s="383"/>
      <c r="F6" s="383"/>
      <c r="G6" s="383"/>
      <c r="H6" s="383"/>
      <c r="I6" s="383"/>
      <c r="J6" s="383"/>
      <c r="K6" s="384"/>
    </row>
    <row r="7" spans="1:11" ht="13.75" customHeight="1" x14ac:dyDescent="0.35">
      <c r="A7" s="419" t="s">
        <v>117</v>
      </c>
      <c r="B7" s="419"/>
      <c r="C7" s="428"/>
      <c r="D7" s="428"/>
      <c r="E7" s="428"/>
      <c r="F7" s="428"/>
      <c r="G7" s="428"/>
      <c r="H7" s="428"/>
      <c r="I7" s="428"/>
      <c r="J7" s="428"/>
      <c r="K7" s="428"/>
    </row>
    <row r="8" spans="1:11" ht="13.75" customHeight="1" x14ac:dyDescent="0.35">
      <c r="A8" s="419" t="s">
        <v>132</v>
      </c>
      <c r="B8" s="419"/>
      <c r="C8" s="420"/>
      <c r="D8" s="420"/>
      <c r="E8" s="420"/>
      <c r="F8" s="420"/>
      <c r="G8" s="420"/>
      <c r="H8" s="420"/>
      <c r="I8" s="420"/>
      <c r="J8" s="420"/>
      <c r="K8" s="420"/>
    </row>
    <row r="9" spans="1:11" ht="13.75" customHeight="1" x14ac:dyDescent="0.35">
      <c r="A9" s="419" t="s">
        <v>133</v>
      </c>
      <c r="B9" s="419"/>
      <c r="C9" s="420"/>
      <c r="D9" s="420"/>
      <c r="E9" s="420"/>
      <c r="F9" s="420"/>
      <c r="G9" s="420"/>
      <c r="H9" s="420"/>
      <c r="I9" s="420"/>
      <c r="J9" s="420"/>
      <c r="K9" s="420"/>
    </row>
    <row r="10" spans="1:11" ht="13.75" customHeight="1" x14ac:dyDescent="0.35">
      <c r="A10" s="419" t="s">
        <v>118</v>
      </c>
      <c r="B10" s="419"/>
      <c r="C10" s="420"/>
      <c r="D10" s="420"/>
      <c r="E10" s="420"/>
      <c r="F10" s="420"/>
      <c r="G10" s="420"/>
      <c r="H10" s="420"/>
      <c r="I10" s="420"/>
      <c r="J10" s="420"/>
      <c r="K10" s="420"/>
    </row>
    <row r="11" spans="1:11" ht="269.5" customHeight="1" x14ac:dyDescent="0.35">
      <c r="A11" s="429"/>
      <c r="B11" s="430"/>
      <c r="C11" s="430"/>
      <c r="D11" s="430"/>
      <c r="E11" s="430"/>
      <c r="F11" s="430"/>
      <c r="G11" s="430"/>
      <c r="H11" s="430"/>
      <c r="I11" s="430"/>
      <c r="J11" s="430"/>
      <c r="K11" s="431"/>
    </row>
    <row r="12" spans="1:11" x14ac:dyDescent="0.35">
      <c r="A12" s="421"/>
      <c r="B12" s="422"/>
      <c r="C12" s="422"/>
      <c r="D12" s="422"/>
      <c r="E12" s="422"/>
      <c r="F12" s="422"/>
      <c r="G12" s="422"/>
      <c r="H12" s="422"/>
      <c r="I12" s="422"/>
      <c r="J12" s="422"/>
      <c r="K12" s="423"/>
    </row>
    <row r="13" spans="1:11" x14ac:dyDescent="0.35">
      <c r="A13" s="412"/>
      <c r="B13" s="417"/>
      <c r="C13" s="417"/>
      <c r="D13" s="417"/>
      <c r="E13" s="417"/>
      <c r="F13" s="417"/>
      <c r="G13" s="417"/>
      <c r="H13" s="417"/>
      <c r="I13" s="417"/>
      <c r="J13" s="417"/>
      <c r="K13" s="418"/>
    </row>
    <row r="14" spans="1:11" x14ac:dyDescent="0.35">
      <c r="A14" s="412"/>
      <c r="B14" s="417"/>
      <c r="C14" s="417"/>
      <c r="D14" s="417"/>
      <c r="E14" s="417"/>
      <c r="F14" s="417"/>
      <c r="G14" s="417"/>
      <c r="H14" s="417"/>
      <c r="I14" s="417"/>
      <c r="J14" s="417"/>
      <c r="K14" s="418"/>
    </row>
    <row r="15" spans="1:11" x14ac:dyDescent="0.35">
      <c r="A15" s="412"/>
      <c r="B15" s="417"/>
      <c r="C15" s="417"/>
      <c r="D15" s="417"/>
      <c r="E15" s="417"/>
      <c r="F15" s="417"/>
      <c r="G15" s="417"/>
      <c r="H15" s="417"/>
      <c r="I15" s="417"/>
      <c r="J15" s="417"/>
      <c r="K15" s="418"/>
    </row>
    <row r="16" spans="1:11" x14ac:dyDescent="0.35">
      <c r="A16" s="412"/>
      <c r="B16" s="417"/>
      <c r="C16" s="417"/>
      <c r="D16" s="417"/>
      <c r="E16" s="417"/>
      <c r="F16" s="417"/>
      <c r="G16" s="417"/>
      <c r="H16" s="417"/>
      <c r="I16" s="417"/>
      <c r="J16" s="417"/>
      <c r="K16" s="418"/>
    </row>
    <row r="17" spans="1:11" x14ac:dyDescent="0.35">
      <c r="A17" s="412"/>
      <c r="B17" s="417"/>
      <c r="C17" s="417"/>
      <c r="D17" s="417"/>
      <c r="E17" s="417"/>
      <c r="F17" s="417"/>
      <c r="G17" s="417"/>
      <c r="H17" s="417"/>
      <c r="I17" s="417"/>
      <c r="J17" s="417"/>
      <c r="K17" s="418"/>
    </row>
    <row r="18" spans="1:11" x14ac:dyDescent="0.35">
      <c r="A18" s="412"/>
      <c r="B18" s="417"/>
      <c r="C18" s="417"/>
      <c r="D18" s="417"/>
      <c r="E18" s="417"/>
      <c r="F18" s="417"/>
      <c r="G18" s="417"/>
      <c r="H18" s="417"/>
      <c r="I18" s="417"/>
      <c r="J18" s="417"/>
      <c r="K18" s="418"/>
    </row>
    <row r="19" spans="1:11" x14ac:dyDescent="0.35">
      <c r="A19" s="412"/>
      <c r="B19" s="417"/>
      <c r="C19" s="417"/>
      <c r="D19" s="417"/>
      <c r="E19" s="417"/>
      <c r="F19" s="417"/>
      <c r="G19" s="417"/>
      <c r="H19" s="417"/>
      <c r="I19" s="417"/>
      <c r="J19" s="417"/>
      <c r="K19" s="418"/>
    </row>
    <row r="20" spans="1:11" x14ac:dyDescent="0.35">
      <c r="A20" s="412"/>
      <c r="B20" s="417"/>
      <c r="C20" s="417"/>
      <c r="D20" s="417"/>
      <c r="E20" s="417"/>
      <c r="F20" s="417"/>
      <c r="G20" s="417"/>
      <c r="H20" s="417"/>
      <c r="I20" s="417"/>
      <c r="J20" s="417"/>
      <c r="K20" s="418"/>
    </row>
    <row r="21" spans="1:11" x14ac:dyDescent="0.35">
      <c r="A21" s="412"/>
      <c r="B21" s="417"/>
      <c r="C21" s="417"/>
      <c r="D21" s="417"/>
      <c r="E21" s="417"/>
      <c r="F21" s="417"/>
      <c r="G21" s="417"/>
      <c r="H21" s="417"/>
      <c r="I21" s="417"/>
      <c r="J21" s="417"/>
      <c r="K21" s="418"/>
    </row>
    <row r="22" spans="1:11" x14ac:dyDescent="0.35">
      <c r="A22" s="412"/>
      <c r="B22" s="417"/>
      <c r="C22" s="417"/>
      <c r="D22" s="417"/>
      <c r="E22" s="417"/>
      <c r="F22" s="417"/>
      <c r="G22" s="417"/>
      <c r="H22" s="417"/>
      <c r="I22" s="417"/>
      <c r="J22" s="417"/>
      <c r="K22" s="418"/>
    </row>
    <row r="23" spans="1:11" x14ac:dyDescent="0.35">
      <c r="A23" s="412"/>
      <c r="B23" s="417"/>
      <c r="C23" s="417"/>
      <c r="D23" s="417"/>
      <c r="E23" s="417"/>
      <c r="F23" s="417"/>
      <c r="G23" s="417"/>
      <c r="H23" s="417"/>
      <c r="I23" s="417"/>
      <c r="J23" s="417"/>
      <c r="K23" s="418"/>
    </row>
    <row r="24" spans="1:11" x14ac:dyDescent="0.35">
      <c r="A24" s="412"/>
      <c r="B24" s="417"/>
      <c r="C24" s="417"/>
      <c r="D24" s="417"/>
      <c r="E24" s="417"/>
      <c r="F24" s="417"/>
      <c r="G24" s="417"/>
      <c r="H24" s="417"/>
      <c r="I24" s="417"/>
      <c r="J24" s="417"/>
      <c r="K24" s="418"/>
    </row>
    <row r="25" spans="1:11" x14ac:dyDescent="0.35">
      <c r="A25" s="412"/>
      <c r="B25" s="417"/>
      <c r="C25" s="417"/>
      <c r="D25" s="417"/>
      <c r="E25" s="417"/>
      <c r="F25" s="417"/>
      <c r="G25" s="417"/>
      <c r="H25" s="417"/>
      <c r="I25" s="417"/>
      <c r="J25" s="417"/>
      <c r="K25" s="418"/>
    </row>
    <row r="26" spans="1:11" x14ac:dyDescent="0.35">
      <c r="A26" s="412"/>
      <c r="B26" s="417"/>
      <c r="C26" s="417"/>
      <c r="D26" s="417"/>
      <c r="E26" s="417"/>
      <c r="F26" s="417"/>
      <c r="G26" s="417"/>
      <c r="H26" s="417"/>
      <c r="I26" s="417"/>
      <c r="J26" s="417"/>
      <c r="K26" s="418"/>
    </row>
    <row r="27" spans="1:11" x14ac:dyDescent="0.35">
      <c r="A27" s="412"/>
      <c r="B27" s="417"/>
      <c r="C27" s="417"/>
      <c r="D27" s="417"/>
      <c r="E27" s="417"/>
      <c r="F27" s="417"/>
      <c r="G27" s="417"/>
      <c r="H27" s="417"/>
      <c r="I27" s="417"/>
      <c r="J27" s="417"/>
      <c r="K27" s="418"/>
    </row>
    <row r="28" spans="1:11" x14ac:dyDescent="0.35">
      <c r="A28" s="412"/>
      <c r="B28" s="417"/>
      <c r="C28" s="417"/>
      <c r="D28" s="417"/>
      <c r="E28" s="417"/>
      <c r="F28" s="417"/>
      <c r="G28" s="417"/>
      <c r="H28" s="417"/>
      <c r="I28" s="417"/>
      <c r="J28" s="417"/>
      <c r="K28" s="418"/>
    </row>
    <row r="29" spans="1:11" x14ac:dyDescent="0.35">
      <c r="A29" s="412"/>
      <c r="B29" s="417"/>
      <c r="C29" s="417"/>
      <c r="D29" s="417"/>
      <c r="E29" s="417"/>
      <c r="F29" s="417"/>
      <c r="G29" s="417"/>
      <c r="H29" s="417"/>
      <c r="I29" s="417"/>
      <c r="J29" s="417"/>
      <c r="K29" s="418"/>
    </row>
    <row r="30" spans="1:11" x14ac:dyDescent="0.35">
      <c r="A30" s="412"/>
      <c r="B30" s="417"/>
      <c r="C30" s="417"/>
      <c r="D30" s="417"/>
      <c r="E30" s="417"/>
      <c r="F30" s="417"/>
      <c r="G30" s="417"/>
      <c r="H30" s="417"/>
      <c r="I30" s="417"/>
      <c r="J30" s="417"/>
      <c r="K30" s="418"/>
    </row>
    <row r="31" spans="1:11" x14ac:dyDescent="0.35">
      <c r="A31" s="412"/>
      <c r="B31" s="417"/>
      <c r="C31" s="417"/>
      <c r="D31" s="417"/>
      <c r="E31" s="417"/>
      <c r="F31" s="417"/>
      <c r="G31" s="417"/>
      <c r="H31" s="417"/>
      <c r="I31" s="417"/>
      <c r="J31" s="417"/>
      <c r="K31" s="418"/>
    </row>
    <row r="32" spans="1:11" x14ac:dyDescent="0.35">
      <c r="A32" s="412"/>
      <c r="B32" s="417"/>
      <c r="C32" s="417"/>
      <c r="D32" s="417"/>
      <c r="E32" s="417"/>
      <c r="F32" s="417"/>
      <c r="G32" s="417"/>
      <c r="H32" s="417"/>
      <c r="I32" s="417"/>
      <c r="J32" s="417"/>
      <c r="K32" s="418"/>
    </row>
    <row r="33" spans="1:11" x14ac:dyDescent="0.35">
      <c r="A33" s="412"/>
      <c r="B33" s="415"/>
      <c r="C33" s="415"/>
      <c r="D33" s="415"/>
      <c r="E33" s="415"/>
      <c r="F33" s="415"/>
      <c r="G33" s="415"/>
      <c r="H33" s="415"/>
      <c r="I33" s="415"/>
      <c r="J33" s="415"/>
      <c r="K33" s="416"/>
    </row>
    <row r="34" spans="1:11" x14ac:dyDescent="0.35">
      <c r="A34" s="412"/>
      <c r="B34" s="415"/>
      <c r="C34" s="415"/>
      <c r="D34" s="415"/>
      <c r="E34" s="415"/>
      <c r="F34" s="415"/>
      <c r="G34" s="415"/>
      <c r="H34" s="415"/>
      <c r="I34" s="415"/>
      <c r="J34" s="415"/>
      <c r="K34" s="416"/>
    </row>
    <row r="35" spans="1:11" x14ac:dyDescent="0.35">
      <c r="A35" s="412"/>
      <c r="B35" s="415"/>
      <c r="C35" s="415"/>
      <c r="D35" s="415"/>
      <c r="E35" s="415"/>
      <c r="F35" s="415"/>
      <c r="G35" s="415"/>
      <c r="H35" s="415"/>
      <c r="I35" s="415"/>
      <c r="J35" s="415"/>
      <c r="K35" s="416"/>
    </row>
    <row r="36" spans="1:11" x14ac:dyDescent="0.35">
      <c r="A36" s="412"/>
      <c r="B36" s="415"/>
      <c r="C36" s="415"/>
      <c r="D36" s="415"/>
      <c r="E36" s="415"/>
      <c r="F36" s="415"/>
      <c r="G36" s="415"/>
      <c r="H36" s="415"/>
      <c r="I36" s="415"/>
      <c r="J36" s="415"/>
      <c r="K36" s="416"/>
    </row>
    <row r="37" spans="1:11" x14ac:dyDescent="0.35">
      <c r="A37" s="412"/>
      <c r="B37" s="415"/>
      <c r="C37" s="415"/>
      <c r="D37" s="415"/>
      <c r="E37" s="415"/>
      <c r="F37" s="415"/>
      <c r="G37" s="415"/>
      <c r="H37" s="415"/>
      <c r="I37" s="415"/>
      <c r="J37" s="415"/>
      <c r="K37" s="416"/>
    </row>
    <row r="38" spans="1:11" x14ac:dyDescent="0.35">
      <c r="A38" s="412"/>
      <c r="B38" s="415"/>
      <c r="C38" s="415"/>
      <c r="D38" s="415"/>
      <c r="E38" s="415"/>
      <c r="F38" s="415"/>
      <c r="G38" s="415"/>
      <c r="H38" s="415"/>
      <c r="I38" s="415"/>
      <c r="J38" s="415"/>
      <c r="K38" s="416"/>
    </row>
    <row r="39" spans="1:11" x14ac:dyDescent="0.35">
      <c r="A39" s="412"/>
      <c r="B39" s="415"/>
      <c r="C39" s="415"/>
      <c r="D39" s="415"/>
      <c r="E39" s="415"/>
      <c r="F39" s="415"/>
      <c r="G39" s="415"/>
      <c r="H39" s="415"/>
      <c r="I39" s="415"/>
      <c r="J39" s="415"/>
      <c r="K39" s="416"/>
    </row>
    <row r="40" spans="1:11" x14ac:dyDescent="0.35">
      <c r="A40" s="412"/>
      <c r="B40" s="415"/>
      <c r="C40" s="415"/>
      <c r="D40" s="415"/>
      <c r="E40" s="415"/>
      <c r="F40" s="415"/>
      <c r="G40" s="415"/>
      <c r="H40" s="415"/>
      <c r="I40" s="415"/>
      <c r="J40" s="415"/>
      <c r="K40" s="416"/>
    </row>
    <row r="41" spans="1:11" x14ac:dyDescent="0.35">
      <c r="A41" s="412"/>
      <c r="B41" s="415"/>
      <c r="C41" s="415"/>
      <c r="D41" s="415"/>
      <c r="E41" s="415"/>
      <c r="F41" s="415"/>
      <c r="G41" s="415"/>
      <c r="H41" s="415"/>
      <c r="I41" s="415"/>
      <c r="J41" s="415"/>
      <c r="K41" s="416"/>
    </row>
    <row r="42" spans="1:11" x14ac:dyDescent="0.35">
      <c r="A42" s="412"/>
      <c r="B42" s="415"/>
      <c r="C42" s="415"/>
      <c r="D42" s="415"/>
      <c r="E42" s="415"/>
      <c r="F42" s="415"/>
      <c r="G42" s="415"/>
      <c r="H42" s="415"/>
      <c r="I42" s="415"/>
      <c r="J42" s="415"/>
      <c r="K42" s="416"/>
    </row>
    <row r="43" spans="1:11" x14ac:dyDescent="0.35">
      <c r="A43" s="412"/>
      <c r="B43" s="415"/>
      <c r="C43" s="415"/>
      <c r="D43" s="415"/>
      <c r="E43" s="415"/>
      <c r="F43" s="415"/>
      <c r="G43" s="415"/>
      <c r="H43" s="415"/>
      <c r="I43" s="415"/>
      <c r="J43" s="415"/>
      <c r="K43" s="416"/>
    </row>
    <row r="44" spans="1:11" x14ac:dyDescent="0.35">
      <c r="A44" s="412"/>
      <c r="B44" s="415"/>
      <c r="C44" s="415"/>
      <c r="D44" s="415"/>
      <c r="E44" s="415"/>
      <c r="F44" s="415"/>
      <c r="G44" s="415"/>
      <c r="H44" s="415"/>
      <c r="I44" s="415"/>
      <c r="J44" s="415"/>
      <c r="K44" s="416"/>
    </row>
    <row r="45" spans="1:11" x14ac:dyDescent="0.35">
      <c r="A45" s="412"/>
      <c r="B45" s="415"/>
      <c r="C45" s="415"/>
      <c r="D45" s="415"/>
      <c r="E45" s="415"/>
      <c r="F45" s="415"/>
      <c r="G45" s="415"/>
      <c r="H45" s="415"/>
      <c r="I45" s="415"/>
      <c r="J45" s="415"/>
      <c r="K45" s="416"/>
    </row>
    <row r="46" spans="1:11" x14ac:dyDescent="0.35">
      <c r="A46" s="412"/>
      <c r="B46" s="415"/>
      <c r="C46" s="415"/>
      <c r="D46" s="415"/>
      <c r="E46" s="415"/>
      <c r="F46" s="415"/>
      <c r="G46" s="415"/>
      <c r="H46" s="415"/>
      <c r="I46" s="415"/>
      <c r="J46" s="415"/>
      <c r="K46" s="416"/>
    </row>
    <row r="47" spans="1:11" x14ac:dyDescent="0.35">
      <c r="A47" s="412"/>
      <c r="B47" s="415"/>
      <c r="C47" s="415"/>
      <c r="D47" s="415"/>
      <c r="E47" s="415"/>
      <c r="F47" s="415"/>
      <c r="G47" s="415"/>
      <c r="H47" s="415"/>
      <c r="I47" s="415"/>
      <c r="J47" s="415"/>
      <c r="K47" s="416"/>
    </row>
    <row r="48" spans="1:11" x14ac:dyDescent="0.35">
      <c r="A48" s="412"/>
      <c r="B48" s="415"/>
      <c r="C48" s="415"/>
      <c r="D48" s="415"/>
      <c r="E48" s="415"/>
      <c r="F48" s="415"/>
      <c r="G48" s="415"/>
      <c r="H48" s="415"/>
      <c r="I48" s="415"/>
      <c r="J48" s="415"/>
      <c r="K48" s="416"/>
    </row>
    <row r="49" spans="1:11" x14ac:dyDescent="0.35">
      <c r="A49" s="412"/>
      <c r="B49" s="415"/>
      <c r="C49" s="415"/>
      <c r="D49" s="415"/>
      <c r="E49" s="415"/>
      <c r="F49" s="415"/>
      <c r="G49" s="415"/>
      <c r="H49" s="415"/>
      <c r="I49" s="415"/>
      <c r="J49" s="415"/>
      <c r="K49" s="416"/>
    </row>
    <row r="50" spans="1:11" x14ac:dyDescent="0.35">
      <c r="A50" s="412"/>
      <c r="B50" s="415"/>
      <c r="C50" s="415"/>
      <c r="D50" s="415"/>
      <c r="E50" s="415"/>
      <c r="F50" s="415"/>
      <c r="G50" s="415"/>
      <c r="H50" s="415"/>
      <c r="I50" s="415"/>
      <c r="J50" s="415"/>
      <c r="K50" s="416"/>
    </row>
    <row r="51" spans="1:11" x14ac:dyDescent="0.35">
      <c r="A51" s="412"/>
      <c r="B51" s="415"/>
      <c r="C51" s="415"/>
      <c r="D51" s="415"/>
      <c r="E51" s="415"/>
      <c r="F51" s="415"/>
      <c r="G51" s="415"/>
      <c r="H51" s="415"/>
      <c r="I51" s="415"/>
      <c r="J51" s="415"/>
      <c r="K51" s="416"/>
    </row>
    <row r="52" spans="1:11" x14ac:dyDescent="0.35">
      <c r="A52" s="412"/>
      <c r="B52" s="415"/>
      <c r="C52" s="415"/>
      <c r="D52" s="415"/>
      <c r="E52" s="415"/>
      <c r="F52" s="415"/>
      <c r="G52" s="415"/>
      <c r="H52" s="415"/>
      <c r="I52" s="415"/>
      <c r="J52" s="415"/>
      <c r="K52" s="416"/>
    </row>
    <row r="53" spans="1:11" x14ac:dyDescent="0.35">
      <c r="A53" s="412"/>
      <c r="B53" s="413"/>
      <c r="C53" s="413"/>
      <c r="D53" s="413"/>
      <c r="E53" s="413"/>
      <c r="F53" s="413"/>
      <c r="G53" s="413"/>
      <c r="H53" s="413"/>
      <c r="I53" s="413"/>
      <c r="J53" s="413"/>
      <c r="K53" s="414"/>
    </row>
    <row r="54" spans="1:11" x14ac:dyDescent="0.35">
      <c r="A54" s="412"/>
      <c r="B54" s="413"/>
      <c r="C54" s="413"/>
      <c r="D54" s="413"/>
      <c r="E54" s="413"/>
      <c r="F54" s="413"/>
      <c r="G54" s="413"/>
      <c r="H54" s="413"/>
      <c r="I54" s="413"/>
      <c r="J54" s="413"/>
      <c r="K54" s="414"/>
    </row>
    <row r="55" spans="1:11" x14ac:dyDescent="0.35">
      <c r="A55" s="412"/>
      <c r="B55" s="413"/>
      <c r="C55" s="413"/>
      <c r="D55" s="413"/>
      <c r="E55" s="413"/>
      <c r="F55" s="413"/>
      <c r="G55" s="413"/>
      <c r="H55" s="413"/>
      <c r="I55" s="413"/>
      <c r="J55" s="413"/>
      <c r="K55" s="414"/>
    </row>
    <row r="56" spans="1:11" x14ac:dyDescent="0.35">
      <c r="A56" s="412"/>
      <c r="B56" s="413"/>
      <c r="C56" s="413"/>
      <c r="D56" s="413"/>
      <c r="E56" s="413"/>
      <c r="F56" s="413"/>
      <c r="G56" s="413"/>
      <c r="H56" s="413"/>
      <c r="I56" s="413"/>
      <c r="J56" s="413"/>
      <c r="K56" s="414"/>
    </row>
    <row r="57" spans="1:11" ht="18.5" x14ac:dyDescent="0.35">
      <c r="A57" s="146"/>
      <c r="B57" s="147"/>
      <c r="C57" s="147"/>
      <c r="D57" s="147"/>
      <c r="E57" s="147"/>
      <c r="F57" s="147"/>
      <c r="G57" s="147"/>
      <c r="H57" s="147"/>
      <c r="I57" s="147"/>
      <c r="J57" s="147"/>
      <c r="K57" s="148"/>
    </row>
    <row r="58" spans="1:11" ht="18.5" x14ac:dyDescent="0.35">
      <c r="A58" s="146"/>
      <c r="B58" s="147"/>
      <c r="C58" s="147"/>
      <c r="D58" s="147"/>
      <c r="E58" s="147"/>
      <c r="F58" s="147"/>
      <c r="G58" s="147"/>
      <c r="H58" s="147"/>
      <c r="I58" s="147"/>
      <c r="J58" s="147"/>
      <c r="K58" s="148"/>
    </row>
    <row r="59" spans="1:11" ht="18.5" x14ac:dyDescent="0.35">
      <c r="A59" s="146"/>
      <c r="B59" s="147"/>
      <c r="C59" s="147"/>
      <c r="D59" s="147"/>
      <c r="E59" s="147"/>
      <c r="F59" s="147"/>
      <c r="G59" s="147"/>
      <c r="H59" s="147"/>
      <c r="I59" s="147"/>
      <c r="J59" s="147"/>
      <c r="K59" s="148"/>
    </row>
    <row r="60" spans="1:11" ht="18.5" x14ac:dyDescent="0.35">
      <c r="A60" s="146"/>
      <c r="B60" s="147"/>
      <c r="C60" s="147"/>
      <c r="D60" s="147"/>
      <c r="E60" s="147"/>
      <c r="F60" s="147"/>
      <c r="G60" s="147"/>
      <c r="H60" s="147"/>
      <c r="I60" s="147"/>
      <c r="J60" s="147"/>
      <c r="K60" s="148"/>
    </row>
    <row r="61" spans="1:11" ht="18.5" x14ac:dyDescent="0.35">
      <c r="A61" s="146"/>
      <c r="B61" s="147"/>
      <c r="C61" s="147"/>
      <c r="D61" s="147"/>
      <c r="E61" s="147"/>
      <c r="F61" s="147"/>
      <c r="G61" s="147"/>
      <c r="H61" s="147"/>
      <c r="I61" s="147"/>
      <c r="J61" s="147"/>
      <c r="K61" s="148"/>
    </row>
    <row r="62" spans="1:11" ht="18.5" x14ac:dyDescent="0.35">
      <c r="A62" s="146"/>
      <c r="B62" s="147"/>
      <c r="C62" s="147"/>
      <c r="D62" s="147"/>
      <c r="E62" s="147"/>
      <c r="F62" s="147"/>
      <c r="G62" s="147"/>
      <c r="H62" s="147"/>
      <c r="I62" s="147"/>
      <c r="J62" s="147"/>
      <c r="K62" s="148"/>
    </row>
    <row r="63" spans="1:11" ht="18.5" x14ac:dyDescent="0.35">
      <c r="A63" s="146"/>
      <c r="B63" s="147"/>
      <c r="C63" s="147"/>
      <c r="D63" s="147"/>
      <c r="E63" s="147"/>
      <c r="F63" s="147"/>
      <c r="G63" s="147"/>
      <c r="H63" s="147"/>
      <c r="I63" s="147"/>
      <c r="J63" s="147"/>
      <c r="K63" s="148"/>
    </row>
    <row r="64" spans="1:11" ht="18.5" x14ac:dyDescent="0.35">
      <c r="A64" s="146"/>
      <c r="B64" s="147"/>
      <c r="C64" s="147"/>
      <c r="D64" s="147"/>
      <c r="E64" s="147"/>
      <c r="F64" s="147"/>
      <c r="G64" s="147"/>
      <c r="H64" s="147"/>
      <c r="I64" s="147"/>
      <c r="J64" s="147"/>
      <c r="K64" s="148"/>
    </row>
    <row r="65" spans="1:11" ht="18.5" x14ac:dyDescent="0.35">
      <c r="A65" s="146"/>
      <c r="B65" s="147"/>
      <c r="C65" s="147"/>
      <c r="D65" s="147"/>
      <c r="E65" s="147"/>
      <c r="F65" s="147"/>
      <c r="G65" s="147"/>
      <c r="H65" s="147"/>
      <c r="I65" s="147"/>
      <c r="J65" s="147"/>
      <c r="K65" s="148"/>
    </row>
    <row r="66" spans="1:11" ht="18.5" x14ac:dyDescent="0.35">
      <c r="A66" s="146"/>
      <c r="B66" s="147"/>
      <c r="C66" s="147"/>
      <c r="D66" s="147"/>
      <c r="E66" s="147"/>
      <c r="F66" s="147"/>
      <c r="G66" s="147"/>
      <c r="H66" s="147"/>
      <c r="I66" s="147"/>
      <c r="J66" s="147"/>
      <c r="K66" s="148"/>
    </row>
    <row r="67" spans="1:11" ht="18.5" x14ac:dyDescent="0.35">
      <c r="A67" s="146"/>
      <c r="B67" s="147"/>
      <c r="C67" s="147"/>
      <c r="D67" s="147"/>
      <c r="E67" s="147"/>
      <c r="F67" s="147"/>
      <c r="G67" s="147"/>
      <c r="H67" s="147"/>
      <c r="I67" s="147"/>
      <c r="J67" s="147"/>
      <c r="K67" s="148"/>
    </row>
    <row r="68" spans="1:11" ht="18.5" x14ac:dyDescent="0.35">
      <c r="A68" s="146"/>
      <c r="B68" s="147"/>
      <c r="C68" s="147"/>
      <c r="D68" s="147"/>
      <c r="E68" s="147"/>
      <c r="F68" s="147"/>
      <c r="G68" s="147"/>
      <c r="H68" s="147"/>
      <c r="I68" s="147"/>
      <c r="J68" s="147"/>
      <c r="K68" s="148"/>
    </row>
    <row r="69" spans="1:11" x14ac:dyDescent="0.35">
      <c r="A69" s="412"/>
      <c r="B69" s="413"/>
      <c r="C69" s="413"/>
      <c r="D69" s="413"/>
      <c r="E69" s="413"/>
      <c r="F69" s="413"/>
      <c r="G69" s="413"/>
      <c r="H69" s="413"/>
      <c r="I69" s="413"/>
      <c r="J69" s="413"/>
      <c r="K69" s="414"/>
    </row>
    <row r="70" spans="1:11" x14ac:dyDescent="0.35">
      <c r="A70" s="412"/>
      <c r="B70" s="413"/>
      <c r="C70" s="413"/>
      <c r="D70" s="413"/>
      <c r="E70" s="413"/>
      <c r="F70" s="413"/>
      <c r="G70" s="413"/>
      <c r="H70" s="413"/>
      <c r="I70" s="413"/>
      <c r="J70" s="413"/>
      <c r="K70" s="414"/>
    </row>
    <row r="71" spans="1:11" ht="18.5" x14ac:dyDescent="0.35">
      <c r="A71" s="146"/>
      <c r="B71" s="147"/>
      <c r="C71" s="147"/>
      <c r="D71" s="147"/>
      <c r="E71" s="147"/>
      <c r="F71" s="147"/>
      <c r="G71" s="147"/>
      <c r="H71" s="147"/>
      <c r="I71" s="147"/>
      <c r="J71" s="147"/>
      <c r="K71" s="148"/>
    </row>
    <row r="72" spans="1:11" ht="18.5" x14ac:dyDescent="0.35">
      <c r="A72" s="146"/>
      <c r="B72" s="147"/>
      <c r="C72" s="147"/>
      <c r="D72" s="147"/>
      <c r="E72" s="147"/>
      <c r="F72" s="147"/>
      <c r="G72" s="147"/>
      <c r="H72" s="147"/>
      <c r="I72" s="147"/>
      <c r="J72" s="147"/>
      <c r="K72" s="148"/>
    </row>
    <row r="73" spans="1:11" ht="18.5" x14ac:dyDescent="0.35">
      <c r="A73" s="146"/>
      <c r="B73" s="147"/>
      <c r="C73" s="147"/>
      <c r="D73" s="147"/>
      <c r="E73" s="147"/>
      <c r="F73" s="147"/>
      <c r="G73" s="147"/>
      <c r="H73" s="147"/>
      <c r="I73" s="147"/>
      <c r="J73" s="147"/>
      <c r="K73" s="148"/>
    </row>
    <row r="74" spans="1:11" ht="18.5" x14ac:dyDescent="0.35">
      <c r="A74" s="146"/>
      <c r="B74" s="147"/>
      <c r="C74" s="147"/>
      <c r="D74" s="147"/>
      <c r="E74" s="147"/>
      <c r="F74" s="147"/>
      <c r="G74" s="147"/>
      <c r="H74" s="147"/>
      <c r="I74" s="147"/>
      <c r="J74" s="147"/>
      <c r="K74" s="148"/>
    </row>
    <row r="75" spans="1:11" ht="18.5" x14ac:dyDescent="0.35">
      <c r="A75" s="146"/>
      <c r="B75" s="147"/>
      <c r="C75" s="147"/>
      <c r="D75" s="147"/>
      <c r="E75" s="147"/>
      <c r="F75" s="147"/>
      <c r="G75" s="147"/>
      <c r="H75" s="147"/>
      <c r="I75" s="147"/>
      <c r="J75" s="147"/>
      <c r="K75" s="148"/>
    </row>
    <row r="76" spans="1:11" ht="18.5" x14ac:dyDescent="0.35">
      <c r="A76" s="146"/>
      <c r="B76" s="147"/>
      <c r="C76" s="147"/>
      <c r="D76" s="147"/>
      <c r="E76" s="147"/>
      <c r="F76" s="147"/>
      <c r="G76" s="147"/>
      <c r="H76" s="147"/>
      <c r="I76" s="147"/>
      <c r="J76" s="147"/>
      <c r="K76" s="148"/>
    </row>
    <row r="77" spans="1:11" ht="18.5" x14ac:dyDescent="0.35">
      <c r="A77" s="146"/>
      <c r="B77" s="147"/>
      <c r="C77" s="147"/>
      <c r="D77" s="147"/>
      <c r="E77" s="147"/>
      <c r="F77" s="147"/>
      <c r="G77" s="147"/>
      <c r="H77" s="147"/>
      <c r="I77" s="147"/>
      <c r="J77" s="147"/>
      <c r="K77" s="148"/>
    </row>
    <row r="78" spans="1:11" ht="18.5" x14ac:dyDescent="0.35">
      <c r="A78" s="146"/>
      <c r="B78" s="147"/>
      <c r="C78" s="147"/>
      <c r="D78" s="147"/>
      <c r="E78" s="147"/>
      <c r="F78" s="147"/>
      <c r="G78" s="147"/>
      <c r="H78" s="147"/>
      <c r="I78" s="147"/>
      <c r="J78" s="147"/>
      <c r="K78" s="148"/>
    </row>
    <row r="79" spans="1:11" ht="18.5" x14ac:dyDescent="0.35">
      <c r="A79" s="146"/>
      <c r="B79" s="147"/>
      <c r="C79" s="147"/>
      <c r="D79" s="147"/>
      <c r="E79" s="147"/>
      <c r="F79" s="147"/>
      <c r="G79" s="147"/>
      <c r="H79" s="147"/>
      <c r="I79" s="147"/>
      <c r="J79" s="147"/>
      <c r="K79" s="148"/>
    </row>
    <row r="80" spans="1:11" ht="18.5" x14ac:dyDescent="0.35">
      <c r="A80" s="146"/>
      <c r="B80" s="147"/>
      <c r="C80" s="147"/>
      <c r="D80" s="147"/>
      <c r="E80" s="147"/>
      <c r="F80" s="147"/>
      <c r="G80" s="147"/>
      <c r="H80" s="147"/>
      <c r="I80" s="147"/>
      <c r="J80" s="147"/>
      <c r="K80" s="148"/>
    </row>
    <row r="81" spans="1:11" ht="18.5" x14ac:dyDescent="0.35">
      <c r="A81" s="146"/>
      <c r="B81" s="147"/>
      <c r="C81" s="147"/>
      <c r="D81" s="147"/>
      <c r="E81" s="147"/>
      <c r="F81" s="147"/>
      <c r="G81" s="147"/>
      <c r="H81" s="147"/>
      <c r="I81" s="147"/>
      <c r="J81" s="147"/>
      <c r="K81" s="148"/>
    </row>
    <row r="82" spans="1:11" ht="18.5" x14ac:dyDescent="0.35">
      <c r="A82" s="146"/>
      <c r="B82" s="147"/>
      <c r="C82" s="147"/>
      <c r="D82" s="147"/>
      <c r="E82" s="147"/>
      <c r="F82" s="147"/>
      <c r="G82" s="147"/>
      <c r="H82" s="147"/>
      <c r="I82" s="147"/>
      <c r="J82" s="147"/>
      <c r="K82" s="148"/>
    </row>
    <row r="83" spans="1:11" ht="18.5" x14ac:dyDescent="0.35">
      <c r="A83" s="146"/>
      <c r="B83" s="147"/>
      <c r="C83" s="147"/>
      <c r="D83" s="147"/>
      <c r="E83" s="147"/>
      <c r="F83" s="147"/>
      <c r="G83" s="147"/>
      <c r="H83" s="147"/>
      <c r="I83" s="147"/>
      <c r="J83" s="147"/>
      <c r="K83" s="148"/>
    </row>
    <row r="84" spans="1:11" ht="18.5" x14ac:dyDescent="0.35">
      <c r="A84" s="146"/>
      <c r="B84" s="147"/>
      <c r="C84" s="147"/>
      <c r="D84" s="147"/>
      <c r="E84" s="147"/>
      <c r="F84" s="147"/>
      <c r="G84" s="147"/>
      <c r="H84" s="147"/>
      <c r="I84" s="147"/>
      <c r="J84" s="147"/>
      <c r="K84" s="148"/>
    </row>
    <row r="85" spans="1:11" ht="18.5" x14ac:dyDescent="0.35">
      <c r="A85" s="146"/>
      <c r="B85" s="147"/>
      <c r="C85" s="147"/>
      <c r="D85" s="147"/>
      <c r="E85" s="147"/>
      <c r="F85" s="147"/>
      <c r="G85" s="147"/>
      <c r="H85" s="147"/>
      <c r="I85" s="147"/>
      <c r="J85" s="147"/>
      <c r="K85" s="148"/>
    </row>
    <row r="86" spans="1:11" ht="18.5" x14ac:dyDescent="0.35">
      <c r="A86" s="146"/>
      <c r="B86" s="147"/>
      <c r="C86" s="147"/>
      <c r="D86" s="147"/>
      <c r="E86" s="147"/>
      <c r="F86" s="147"/>
      <c r="G86" s="147"/>
      <c r="H86" s="147"/>
      <c r="I86" s="147"/>
      <c r="J86" s="147"/>
      <c r="K86" s="148"/>
    </row>
    <row r="87" spans="1:11" ht="18.5" x14ac:dyDescent="0.35">
      <c r="A87" s="146"/>
      <c r="B87" s="147"/>
      <c r="C87" s="147"/>
      <c r="D87" s="147"/>
      <c r="E87" s="147"/>
      <c r="F87" s="147"/>
      <c r="G87" s="147"/>
      <c r="H87" s="147"/>
      <c r="I87" s="147"/>
      <c r="J87" s="147"/>
      <c r="K87" s="148"/>
    </row>
    <row r="88" spans="1:11" ht="18.5" x14ac:dyDescent="0.35">
      <c r="A88" s="146"/>
      <c r="B88" s="147"/>
      <c r="C88" s="147"/>
      <c r="D88" s="147"/>
      <c r="E88" s="147"/>
      <c r="F88" s="147"/>
      <c r="G88" s="147"/>
      <c r="H88" s="147"/>
      <c r="I88" s="147"/>
      <c r="J88" s="147"/>
      <c r="K88" s="148"/>
    </row>
    <row r="89" spans="1:11" ht="18.5" x14ac:dyDescent="0.35">
      <c r="A89" s="146"/>
      <c r="B89" s="147"/>
      <c r="C89" s="147"/>
      <c r="D89" s="147"/>
      <c r="E89" s="147"/>
      <c r="F89" s="147"/>
      <c r="G89" s="147"/>
      <c r="H89" s="147"/>
      <c r="I89" s="147"/>
      <c r="J89" s="147"/>
      <c r="K89" s="148"/>
    </row>
    <row r="90" spans="1:11" ht="18.5" x14ac:dyDescent="0.35">
      <c r="A90" s="146"/>
      <c r="B90" s="147"/>
      <c r="C90" s="147"/>
      <c r="D90" s="147"/>
      <c r="E90" s="147"/>
      <c r="F90" s="147"/>
      <c r="G90" s="147"/>
      <c r="H90" s="147"/>
      <c r="I90" s="147"/>
      <c r="J90" s="147"/>
      <c r="K90" s="148"/>
    </row>
    <row r="91" spans="1:11" ht="18.5" x14ac:dyDescent="0.35">
      <c r="A91" s="146"/>
      <c r="B91" s="147"/>
      <c r="C91" s="147"/>
      <c r="D91" s="147"/>
      <c r="E91" s="147"/>
      <c r="F91" s="147"/>
      <c r="G91" s="147"/>
      <c r="H91" s="147"/>
      <c r="I91" s="147"/>
      <c r="J91" s="147"/>
      <c r="K91" s="148"/>
    </row>
    <row r="92" spans="1:11" ht="18.5" x14ac:dyDescent="0.35">
      <c r="A92" s="146"/>
      <c r="B92" s="147"/>
      <c r="C92" s="147"/>
      <c r="D92" s="147"/>
      <c r="E92" s="147"/>
      <c r="F92" s="147"/>
      <c r="G92" s="147"/>
      <c r="H92" s="147"/>
      <c r="I92" s="147"/>
      <c r="J92" s="147"/>
      <c r="K92" s="148"/>
    </row>
    <row r="93" spans="1:11" ht="18.5" x14ac:dyDescent="0.35">
      <c r="A93" s="146"/>
      <c r="B93" s="147"/>
      <c r="C93" s="147"/>
      <c r="D93" s="147"/>
      <c r="E93" s="147"/>
      <c r="F93" s="147"/>
      <c r="G93" s="147"/>
      <c r="H93" s="147"/>
      <c r="I93" s="147"/>
      <c r="J93" s="147"/>
      <c r="K93" s="148"/>
    </row>
    <row r="94" spans="1:11" ht="18.5" x14ac:dyDescent="0.35">
      <c r="A94" s="146"/>
      <c r="B94" s="147"/>
      <c r="C94" s="147"/>
      <c r="D94" s="147"/>
      <c r="E94" s="147"/>
      <c r="F94" s="147"/>
      <c r="G94" s="147"/>
      <c r="H94" s="147"/>
      <c r="I94" s="147"/>
      <c r="J94" s="147"/>
      <c r="K94" s="148"/>
    </row>
    <row r="95" spans="1:11" ht="18.5" x14ac:dyDescent="0.35">
      <c r="A95" s="146"/>
      <c r="B95" s="147"/>
      <c r="C95" s="147"/>
      <c r="D95" s="147"/>
      <c r="E95" s="147"/>
      <c r="F95" s="147"/>
      <c r="G95" s="147"/>
      <c r="H95" s="147"/>
      <c r="I95" s="147"/>
      <c r="J95" s="147"/>
      <c r="K95" s="148"/>
    </row>
    <row r="96" spans="1:11" ht="18.5" x14ac:dyDescent="0.35">
      <c r="A96" s="146"/>
      <c r="B96" s="147"/>
      <c r="C96" s="147"/>
      <c r="D96" s="147"/>
      <c r="E96" s="147"/>
      <c r="F96" s="147"/>
      <c r="G96" s="147"/>
      <c r="H96" s="147"/>
      <c r="I96" s="147"/>
      <c r="J96" s="147"/>
      <c r="K96" s="148"/>
    </row>
    <row r="97" spans="1:11" ht="18.5" x14ac:dyDescent="0.35">
      <c r="A97" s="146"/>
      <c r="B97" s="147"/>
      <c r="C97" s="147"/>
      <c r="D97" s="147"/>
      <c r="E97" s="147"/>
      <c r="F97" s="147"/>
      <c r="G97" s="147"/>
      <c r="H97" s="147"/>
      <c r="I97" s="147"/>
      <c r="J97" s="147"/>
      <c r="K97" s="148"/>
    </row>
    <row r="98" spans="1:11" ht="18.5" x14ac:dyDescent="0.35">
      <c r="A98" s="146"/>
      <c r="B98" s="147"/>
      <c r="C98" s="147"/>
      <c r="D98" s="147"/>
      <c r="E98" s="147"/>
      <c r="F98" s="147"/>
      <c r="G98" s="147"/>
      <c r="H98" s="147"/>
      <c r="I98" s="147"/>
      <c r="J98" s="147"/>
      <c r="K98" s="148"/>
    </row>
    <row r="99" spans="1:11" ht="18.5" x14ac:dyDescent="0.35">
      <c r="A99" s="146"/>
      <c r="B99" s="147"/>
      <c r="C99" s="147"/>
      <c r="D99" s="147"/>
      <c r="E99" s="147"/>
      <c r="F99" s="147"/>
      <c r="G99" s="147"/>
      <c r="H99" s="147"/>
      <c r="I99" s="147"/>
      <c r="J99" s="147"/>
      <c r="K99" s="148"/>
    </row>
    <row r="100" spans="1:11" ht="18.5" x14ac:dyDescent="0.35">
      <c r="A100" s="146"/>
      <c r="B100" s="147"/>
      <c r="C100" s="147"/>
      <c r="D100" s="147"/>
      <c r="E100" s="147"/>
      <c r="F100" s="147"/>
      <c r="G100" s="147"/>
      <c r="H100" s="147"/>
      <c r="I100" s="147"/>
      <c r="J100" s="147"/>
      <c r="K100" s="148"/>
    </row>
    <row r="101" spans="1:11" ht="18.5" x14ac:dyDescent="0.35">
      <c r="A101" s="146"/>
      <c r="B101" s="147"/>
      <c r="C101" s="147"/>
      <c r="D101" s="147"/>
      <c r="E101" s="147"/>
      <c r="F101" s="147"/>
      <c r="G101" s="147"/>
      <c r="H101" s="147"/>
      <c r="I101" s="147"/>
      <c r="J101" s="147"/>
      <c r="K101" s="148"/>
    </row>
    <row r="102" spans="1:11" ht="18.5" x14ac:dyDescent="0.35">
      <c r="A102" s="146"/>
      <c r="B102" s="147"/>
      <c r="C102" s="147"/>
      <c r="D102" s="147"/>
      <c r="E102" s="147"/>
      <c r="F102" s="147"/>
      <c r="G102" s="147"/>
      <c r="H102" s="147"/>
      <c r="I102" s="147"/>
      <c r="J102" s="147"/>
      <c r="K102" s="148"/>
    </row>
    <row r="103" spans="1:11" ht="18.5" x14ac:dyDescent="0.35">
      <c r="A103" s="146"/>
      <c r="B103" s="147"/>
      <c r="C103" s="147"/>
      <c r="D103" s="147"/>
      <c r="E103" s="147"/>
      <c r="F103" s="147"/>
      <c r="G103" s="147"/>
      <c r="H103" s="147"/>
      <c r="I103" s="147"/>
      <c r="J103" s="147"/>
      <c r="K103" s="148"/>
    </row>
    <row r="104" spans="1:11" ht="18.5" x14ac:dyDescent="0.35">
      <c r="A104" s="146"/>
      <c r="B104" s="147"/>
      <c r="C104" s="147"/>
      <c r="D104" s="147"/>
      <c r="E104" s="147"/>
      <c r="F104" s="147"/>
      <c r="G104" s="147"/>
      <c r="H104" s="147"/>
      <c r="I104" s="147"/>
      <c r="J104" s="147"/>
      <c r="K104" s="148"/>
    </row>
    <row r="105" spans="1:11" ht="18.5" x14ac:dyDescent="0.35">
      <c r="A105" s="146"/>
      <c r="B105" s="147"/>
      <c r="C105" s="147"/>
      <c r="D105" s="147"/>
      <c r="E105" s="147"/>
      <c r="F105" s="147"/>
      <c r="G105" s="147"/>
      <c r="H105" s="147"/>
      <c r="I105" s="147"/>
      <c r="J105" s="147"/>
      <c r="K105" s="148"/>
    </row>
    <row r="106" spans="1:11" ht="18.5" x14ac:dyDescent="0.35">
      <c r="A106" s="146"/>
      <c r="B106" s="147"/>
      <c r="C106" s="147"/>
      <c r="D106" s="147"/>
      <c r="E106" s="147"/>
      <c r="F106" s="147"/>
      <c r="G106" s="147"/>
      <c r="H106" s="147"/>
      <c r="I106" s="147"/>
      <c r="J106" s="147"/>
      <c r="K106" s="148"/>
    </row>
    <row r="107" spans="1:11" ht="18.5" x14ac:dyDescent="0.35">
      <c r="A107" s="146"/>
      <c r="B107" s="147"/>
      <c r="C107" s="147"/>
      <c r="D107" s="147"/>
      <c r="E107" s="147"/>
      <c r="F107" s="147"/>
      <c r="G107" s="147"/>
      <c r="H107" s="147"/>
      <c r="I107" s="147"/>
      <c r="J107" s="147"/>
      <c r="K107" s="148"/>
    </row>
    <row r="108" spans="1:11" ht="18.5" x14ac:dyDescent="0.35">
      <c r="A108" s="146"/>
      <c r="B108" s="147"/>
      <c r="C108" s="147"/>
      <c r="D108" s="147"/>
      <c r="E108" s="147"/>
      <c r="F108" s="147"/>
      <c r="G108" s="147"/>
      <c r="H108" s="147"/>
      <c r="I108" s="147"/>
      <c r="J108" s="147"/>
      <c r="K108" s="148"/>
    </row>
    <row r="109" spans="1:11" ht="18.5" x14ac:dyDescent="0.35">
      <c r="A109" s="146"/>
      <c r="B109" s="147"/>
      <c r="C109" s="147"/>
      <c r="D109" s="147"/>
      <c r="E109" s="147"/>
      <c r="F109" s="147"/>
      <c r="G109" s="147"/>
      <c r="H109" s="147"/>
      <c r="I109" s="147"/>
      <c r="J109" s="147"/>
      <c r="K109" s="148"/>
    </row>
    <row r="110" spans="1:11" ht="18.5" x14ac:dyDescent="0.35">
      <c r="A110" s="146"/>
      <c r="B110" s="147"/>
      <c r="C110" s="147"/>
      <c r="D110" s="147"/>
      <c r="E110" s="147"/>
      <c r="F110" s="147"/>
      <c r="G110" s="147"/>
      <c r="H110" s="147"/>
      <c r="I110" s="147"/>
      <c r="J110" s="147"/>
      <c r="K110" s="148"/>
    </row>
    <row r="111" spans="1:11" ht="18.5" x14ac:dyDescent="0.35">
      <c r="A111" s="146"/>
      <c r="B111" s="147"/>
      <c r="C111" s="147"/>
      <c r="D111" s="147"/>
      <c r="E111" s="147"/>
      <c r="F111" s="147"/>
      <c r="G111" s="147"/>
      <c r="H111" s="147"/>
      <c r="I111" s="147"/>
      <c r="J111" s="147"/>
      <c r="K111" s="148"/>
    </row>
    <row r="112" spans="1:11" ht="18.5" x14ac:dyDescent="0.35">
      <c r="A112" s="146"/>
      <c r="B112" s="147"/>
      <c r="C112" s="147"/>
      <c r="D112" s="147"/>
      <c r="E112" s="147"/>
      <c r="F112" s="147"/>
      <c r="G112" s="147"/>
      <c r="H112" s="147"/>
      <c r="I112" s="147"/>
      <c r="J112" s="147"/>
      <c r="K112" s="148"/>
    </row>
    <row r="113" spans="1:11" ht="18.5" x14ac:dyDescent="0.35">
      <c r="A113" s="146"/>
      <c r="B113" s="147"/>
      <c r="C113" s="147"/>
      <c r="D113" s="147"/>
      <c r="E113" s="147"/>
      <c r="F113" s="147"/>
      <c r="G113" s="147"/>
      <c r="H113" s="147"/>
      <c r="I113" s="147"/>
      <c r="J113" s="147"/>
      <c r="K113" s="148"/>
    </row>
    <row r="114" spans="1:11" ht="18.5" x14ac:dyDescent="0.35">
      <c r="A114" s="146"/>
      <c r="B114" s="147"/>
      <c r="C114" s="147"/>
      <c r="D114" s="147"/>
      <c r="E114" s="147"/>
      <c r="F114" s="147"/>
      <c r="G114" s="147"/>
      <c r="H114" s="147"/>
      <c r="I114" s="147"/>
      <c r="J114" s="147"/>
      <c r="K114" s="148"/>
    </row>
    <row r="115" spans="1:11" ht="18.5" x14ac:dyDescent="0.35">
      <c r="A115" s="146"/>
      <c r="B115" s="147"/>
      <c r="C115" s="147"/>
      <c r="D115" s="147"/>
      <c r="E115" s="147"/>
      <c r="F115" s="147"/>
      <c r="G115" s="147"/>
      <c r="H115" s="147"/>
      <c r="I115" s="147"/>
      <c r="J115" s="147"/>
      <c r="K115" s="148"/>
    </row>
    <row r="116" spans="1:11" ht="18.5" x14ac:dyDescent="0.35">
      <c r="A116" s="146"/>
      <c r="B116" s="147"/>
      <c r="C116" s="147"/>
      <c r="D116" s="147"/>
      <c r="E116" s="147"/>
      <c r="F116" s="147"/>
      <c r="G116" s="147"/>
      <c r="H116" s="147"/>
      <c r="I116" s="147"/>
      <c r="J116" s="147"/>
      <c r="K116" s="148"/>
    </row>
    <row r="117" spans="1:11" ht="18.5" x14ac:dyDescent="0.35">
      <c r="A117" s="146"/>
      <c r="B117" s="147"/>
      <c r="C117" s="147"/>
      <c r="D117" s="147"/>
      <c r="E117" s="147"/>
      <c r="F117" s="147"/>
      <c r="G117" s="147"/>
      <c r="H117" s="147"/>
      <c r="I117" s="147"/>
      <c r="J117" s="147"/>
      <c r="K117" s="148"/>
    </row>
    <row r="118" spans="1:11" ht="18.5" x14ac:dyDescent="0.35">
      <c r="A118" s="146"/>
      <c r="B118" s="147"/>
      <c r="C118" s="147"/>
      <c r="D118" s="147"/>
      <c r="E118" s="147"/>
      <c r="F118" s="147"/>
      <c r="G118" s="147"/>
      <c r="H118" s="147"/>
      <c r="I118" s="147"/>
      <c r="J118" s="147"/>
      <c r="K118" s="148"/>
    </row>
    <row r="119" spans="1:11" ht="18.5" x14ac:dyDescent="0.35">
      <c r="A119" s="146"/>
      <c r="B119" s="147"/>
      <c r="C119" s="147"/>
      <c r="D119" s="147"/>
      <c r="E119" s="147"/>
      <c r="F119" s="147"/>
      <c r="G119" s="147"/>
      <c r="H119" s="147"/>
      <c r="I119" s="147"/>
      <c r="J119" s="147"/>
      <c r="K119" s="148"/>
    </row>
    <row r="120" spans="1:11" ht="18.5" x14ac:dyDescent="0.35">
      <c r="A120" s="146"/>
      <c r="B120" s="147"/>
      <c r="C120" s="147"/>
      <c r="D120" s="147"/>
      <c r="E120" s="147"/>
      <c r="F120" s="147"/>
      <c r="G120" s="147"/>
      <c r="H120" s="147"/>
      <c r="I120" s="147"/>
      <c r="J120" s="147"/>
      <c r="K120" s="148"/>
    </row>
    <row r="121" spans="1:11" ht="18.5" x14ac:dyDescent="0.35">
      <c r="A121" s="146"/>
      <c r="B121" s="147"/>
      <c r="C121" s="147"/>
      <c r="D121" s="147"/>
      <c r="E121" s="147"/>
      <c r="F121" s="147"/>
      <c r="G121" s="147"/>
      <c r="H121" s="147"/>
      <c r="I121" s="147"/>
      <c r="J121" s="147"/>
      <c r="K121" s="148"/>
    </row>
    <row r="122" spans="1:11" ht="18.5" x14ac:dyDescent="0.35">
      <c r="A122" s="146"/>
      <c r="B122" s="147"/>
      <c r="C122" s="147"/>
      <c r="D122" s="147"/>
      <c r="E122" s="147"/>
      <c r="F122" s="147"/>
      <c r="G122" s="147"/>
      <c r="H122" s="147"/>
      <c r="I122" s="147"/>
      <c r="J122" s="147"/>
      <c r="K122" s="148"/>
    </row>
    <row r="123" spans="1:11" ht="18.5" x14ac:dyDescent="0.35">
      <c r="A123" s="146"/>
      <c r="B123" s="147"/>
      <c r="C123" s="147"/>
      <c r="D123" s="147"/>
      <c r="E123" s="147"/>
      <c r="F123" s="147"/>
      <c r="G123" s="147"/>
      <c r="H123" s="147"/>
      <c r="I123" s="147"/>
      <c r="J123" s="147"/>
      <c r="K123" s="148"/>
    </row>
    <row r="124" spans="1:11" ht="18.5" x14ac:dyDescent="0.35">
      <c r="A124" s="146"/>
      <c r="B124" s="147"/>
      <c r="C124" s="147"/>
      <c r="D124" s="147"/>
      <c r="E124" s="147"/>
      <c r="F124" s="147"/>
      <c r="G124" s="147"/>
      <c r="H124" s="147"/>
      <c r="I124" s="147"/>
      <c r="J124" s="147"/>
      <c r="K124" s="148"/>
    </row>
    <row r="125" spans="1:11" ht="18.5" x14ac:dyDescent="0.35">
      <c r="A125" s="146"/>
      <c r="B125" s="147"/>
      <c r="C125" s="147"/>
      <c r="D125" s="147"/>
      <c r="E125" s="147"/>
      <c r="F125" s="147"/>
      <c r="G125" s="147"/>
      <c r="H125" s="147"/>
      <c r="I125" s="147"/>
      <c r="J125" s="147"/>
      <c r="K125" s="148"/>
    </row>
    <row r="126" spans="1:11" ht="18.5" x14ac:dyDescent="0.35">
      <c r="A126" s="146"/>
      <c r="B126" s="147"/>
      <c r="C126" s="147"/>
      <c r="D126" s="147"/>
      <c r="E126" s="147"/>
      <c r="F126" s="147"/>
      <c r="G126" s="147"/>
      <c r="H126" s="147"/>
      <c r="I126" s="147"/>
      <c r="J126" s="147"/>
      <c r="K126" s="148"/>
    </row>
    <row r="127" spans="1:11" ht="18.5" x14ac:dyDescent="0.35">
      <c r="A127" s="146"/>
      <c r="B127" s="147"/>
      <c r="C127" s="147"/>
      <c r="D127" s="147"/>
      <c r="E127" s="147"/>
      <c r="F127" s="147"/>
      <c r="G127" s="147"/>
      <c r="H127" s="147"/>
      <c r="I127" s="147"/>
      <c r="J127" s="147"/>
      <c r="K127" s="148"/>
    </row>
    <row r="128" spans="1:11" ht="18.5" x14ac:dyDescent="0.35">
      <c r="A128" s="146"/>
      <c r="B128" s="147"/>
      <c r="C128" s="147"/>
      <c r="D128" s="147"/>
      <c r="E128" s="147"/>
      <c r="F128" s="147"/>
      <c r="G128" s="147"/>
      <c r="H128" s="147"/>
      <c r="I128" s="147"/>
      <c r="J128" s="147"/>
      <c r="K128" s="148"/>
    </row>
    <row r="129" spans="1:11" ht="18.5" x14ac:dyDescent="0.35">
      <c r="A129" s="146"/>
      <c r="B129" s="147"/>
      <c r="C129" s="147"/>
      <c r="D129" s="147"/>
      <c r="E129" s="147"/>
      <c r="F129" s="147"/>
      <c r="G129" s="147"/>
      <c r="H129" s="147"/>
      <c r="I129" s="147"/>
      <c r="J129" s="147"/>
      <c r="K129" s="148"/>
    </row>
    <row r="130" spans="1:11" x14ac:dyDescent="0.35">
      <c r="A130" s="149"/>
      <c r="B130" s="140"/>
      <c r="C130" s="140"/>
      <c r="D130" s="140"/>
      <c r="E130" s="140"/>
      <c r="F130" s="140"/>
      <c r="G130" s="140"/>
      <c r="H130" s="140"/>
      <c r="I130" s="140"/>
      <c r="J130" s="140"/>
      <c r="K130" s="150"/>
    </row>
    <row r="131" spans="1:11" x14ac:dyDescent="0.35">
      <c r="A131" s="149"/>
      <c r="B131" s="140"/>
      <c r="C131" s="140"/>
      <c r="D131" s="140"/>
      <c r="E131" s="140"/>
      <c r="F131" s="140"/>
      <c r="G131" s="140"/>
      <c r="H131" s="140"/>
      <c r="I131" s="140"/>
      <c r="J131" s="140"/>
      <c r="K131" s="150"/>
    </row>
    <row r="132" spans="1:11" x14ac:dyDescent="0.35">
      <c r="A132" s="149"/>
      <c r="B132" s="140"/>
      <c r="C132" s="140"/>
      <c r="D132" s="140"/>
      <c r="E132" s="140"/>
      <c r="F132" s="140"/>
      <c r="G132" s="140"/>
      <c r="H132" s="140"/>
      <c r="I132" s="140"/>
      <c r="J132" s="140"/>
      <c r="K132" s="150"/>
    </row>
    <row r="133" spans="1:11" x14ac:dyDescent="0.35">
      <c r="A133" s="149"/>
      <c r="B133" s="140"/>
      <c r="C133" s="140"/>
      <c r="D133" s="140"/>
      <c r="E133" s="140"/>
      <c r="F133" s="140"/>
      <c r="G133" s="140"/>
      <c r="H133" s="140"/>
      <c r="I133" s="140"/>
      <c r="J133" s="140"/>
      <c r="K133" s="150"/>
    </row>
    <row r="134" spans="1:11" x14ac:dyDescent="0.35">
      <c r="A134" s="149"/>
      <c r="B134" s="140"/>
      <c r="C134" s="140"/>
      <c r="D134" s="140"/>
      <c r="E134" s="140"/>
      <c r="F134" s="140"/>
      <c r="G134" s="140"/>
      <c r="H134" s="140"/>
      <c r="I134" s="140"/>
      <c r="J134" s="140"/>
      <c r="K134" s="150"/>
    </row>
    <row r="135" spans="1:11" x14ac:dyDescent="0.35">
      <c r="A135" s="149"/>
      <c r="B135" s="140"/>
      <c r="C135" s="140"/>
      <c r="D135" s="140"/>
      <c r="E135" s="140"/>
      <c r="F135" s="140"/>
      <c r="G135" s="140"/>
      <c r="H135" s="140"/>
      <c r="I135" s="140"/>
      <c r="J135" s="140"/>
      <c r="K135" s="150"/>
    </row>
    <row r="136" spans="1:11" x14ac:dyDescent="0.35">
      <c r="A136" s="149"/>
      <c r="B136" s="140"/>
      <c r="C136" s="140"/>
      <c r="D136" s="140"/>
      <c r="E136" s="140"/>
      <c r="F136" s="140"/>
      <c r="G136" s="140"/>
      <c r="H136" s="140"/>
      <c r="I136" s="140"/>
      <c r="J136" s="140"/>
      <c r="K136" s="150"/>
    </row>
    <row r="137" spans="1:11" x14ac:dyDescent="0.35">
      <c r="A137" s="149"/>
      <c r="B137" s="140"/>
      <c r="C137" s="140"/>
      <c r="D137" s="140"/>
      <c r="E137" s="140"/>
      <c r="F137" s="140"/>
      <c r="G137" s="140"/>
      <c r="H137" s="140"/>
      <c r="I137" s="140"/>
      <c r="J137" s="140"/>
      <c r="K137" s="150"/>
    </row>
    <row r="138" spans="1:11" x14ac:dyDescent="0.35">
      <c r="A138" s="140"/>
      <c r="B138" s="140"/>
      <c r="C138" s="140"/>
      <c r="D138" s="140"/>
      <c r="E138" s="140"/>
      <c r="F138" s="140"/>
      <c r="G138" s="140"/>
      <c r="H138" s="140"/>
      <c r="I138" s="140"/>
      <c r="J138" s="140"/>
      <c r="K138" s="140"/>
    </row>
    <row r="139" spans="1:11" x14ac:dyDescent="0.35">
      <c r="A139" s="140"/>
      <c r="B139" s="140"/>
      <c r="C139" s="140"/>
      <c r="D139" s="140"/>
      <c r="E139" s="140"/>
      <c r="F139" s="140"/>
      <c r="G139" s="140"/>
      <c r="H139" s="140"/>
      <c r="I139" s="140"/>
      <c r="J139" s="140"/>
      <c r="K139" s="140"/>
    </row>
    <row r="140" spans="1:11" x14ac:dyDescent="0.35">
      <c r="A140" s="140"/>
      <c r="B140" s="140"/>
      <c r="C140" s="140"/>
      <c r="D140" s="140"/>
      <c r="E140" s="140"/>
      <c r="F140" s="140"/>
      <c r="G140" s="140"/>
      <c r="H140" s="140"/>
      <c r="I140" s="140"/>
      <c r="J140" s="140"/>
      <c r="K140" s="140"/>
    </row>
    <row r="141" spans="1:11" x14ac:dyDescent="0.35">
      <c r="A141" s="140"/>
      <c r="B141" s="140"/>
      <c r="C141" s="140"/>
      <c r="D141" s="140"/>
      <c r="E141" s="140"/>
      <c r="F141" s="140"/>
      <c r="G141" s="140"/>
      <c r="H141" s="140"/>
      <c r="I141" s="140"/>
      <c r="J141" s="140"/>
      <c r="K141" s="140"/>
    </row>
    <row r="142" spans="1:11" x14ac:dyDescent="0.35">
      <c r="A142" s="140"/>
      <c r="B142" s="140"/>
      <c r="C142" s="140"/>
      <c r="D142" s="140"/>
      <c r="E142" s="140"/>
      <c r="F142" s="140"/>
      <c r="G142" s="140"/>
      <c r="H142" s="140"/>
      <c r="I142" s="140"/>
      <c r="J142" s="140"/>
      <c r="K142" s="140"/>
    </row>
    <row r="143" spans="1:11" x14ac:dyDescent="0.35">
      <c r="A143" s="140"/>
      <c r="B143" s="140"/>
      <c r="C143" s="140"/>
      <c r="D143" s="140"/>
      <c r="E143" s="140"/>
      <c r="F143" s="140"/>
      <c r="G143" s="140"/>
      <c r="H143" s="140"/>
      <c r="I143" s="140"/>
      <c r="J143" s="140"/>
      <c r="K143" s="140"/>
    </row>
    <row r="144" spans="1:11" x14ac:dyDescent="0.35">
      <c r="A144" s="140"/>
      <c r="B144" s="140"/>
      <c r="C144" s="140"/>
      <c r="D144" s="140"/>
      <c r="E144" s="140"/>
      <c r="F144" s="140"/>
      <c r="G144" s="140"/>
      <c r="H144" s="140"/>
      <c r="I144" s="140"/>
      <c r="J144" s="140"/>
      <c r="K144" s="140"/>
    </row>
    <row r="145" spans="1:11" x14ac:dyDescent="0.35">
      <c r="A145" s="140"/>
      <c r="B145" s="140"/>
      <c r="C145" s="140"/>
      <c r="D145" s="140"/>
      <c r="E145" s="140"/>
      <c r="F145" s="140"/>
      <c r="G145" s="140"/>
      <c r="H145" s="140"/>
      <c r="I145" s="140"/>
      <c r="J145" s="140"/>
      <c r="K145" s="140"/>
    </row>
    <row r="146" spans="1:11" x14ac:dyDescent="0.35">
      <c r="A146" s="140"/>
      <c r="B146" s="140"/>
      <c r="C146" s="140"/>
      <c r="D146" s="140"/>
      <c r="E146" s="140"/>
      <c r="F146" s="140"/>
      <c r="G146" s="140"/>
      <c r="H146" s="140"/>
      <c r="I146" s="140"/>
      <c r="J146" s="140"/>
      <c r="K146" s="140"/>
    </row>
    <row r="147" spans="1:11" x14ac:dyDescent="0.35">
      <c r="A147" s="140"/>
      <c r="B147" s="140"/>
      <c r="C147" s="140"/>
      <c r="D147" s="140"/>
      <c r="E147" s="140"/>
      <c r="F147" s="140"/>
      <c r="G147" s="140"/>
      <c r="H147" s="140"/>
      <c r="I147" s="140"/>
      <c r="J147" s="140"/>
      <c r="K147" s="140"/>
    </row>
    <row r="148" spans="1:11" x14ac:dyDescent="0.35">
      <c r="A148" s="140"/>
      <c r="B148" s="140"/>
      <c r="C148" s="140"/>
      <c r="D148" s="140"/>
      <c r="E148" s="140"/>
      <c r="F148" s="140"/>
      <c r="G148" s="140"/>
      <c r="H148" s="140"/>
      <c r="I148" s="140"/>
      <c r="J148" s="140"/>
      <c r="K148" s="140"/>
    </row>
    <row r="149" spans="1:11" x14ac:dyDescent="0.35">
      <c r="A149" s="140"/>
      <c r="B149" s="140"/>
      <c r="C149" s="140"/>
      <c r="D149" s="140"/>
      <c r="E149" s="140"/>
      <c r="F149" s="140"/>
      <c r="G149" s="140"/>
      <c r="H149" s="140"/>
      <c r="I149" s="140"/>
      <c r="J149" s="140"/>
      <c r="K149" s="140"/>
    </row>
    <row r="150" spans="1:11" x14ac:dyDescent="0.35">
      <c r="A150" s="140"/>
      <c r="B150" s="140"/>
      <c r="C150" s="140"/>
      <c r="D150" s="140"/>
      <c r="E150" s="140"/>
      <c r="F150" s="140"/>
      <c r="G150" s="140"/>
      <c r="H150" s="140"/>
      <c r="I150" s="140"/>
      <c r="J150" s="140"/>
      <c r="K150" s="140"/>
    </row>
    <row r="151" spans="1:11" x14ac:dyDescent="0.35">
      <c r="A151" s="140"/>
      <c r="B151" s="140"/>
      <c r="C151" s="140"/>
      <c r="D151" s="140"/>
      <c r="E151" s="140"/>
      <c r="F151" s="140"/>
      <c r="G151" s="140"/>
      <c r="H151" s="140"/>
      <c r="I151" s="140"/>
      <c r="J151" s="140"/>
      <c r="K151" s="140"/>
    </row>
    <row r="152" spans="1:11" x14ac:dyDescent="0.35">
      <c r="A152" s="140"/>
      <c r="B152" s="140"/>
      <c r="C152" s="140"/>
      <c r="D152" s="140"/>
      <c r="E152" s="140"/>
      <c r="F152" s="140"/>
      <c r="G152" s="140"/>
      <c r="H152" s="140"/>
      <c r="I152" s="140"/>
      <c r="J152" s="140"/>
      <c r="K152" s="140"/>
    </row>
    <row r="153" spans="1:11" x14ac:dyDescent="0.35">
      <c r="A153" s="140"/>
      <c r="B153" s="140"/>
      <c r="C153" s="140"/>
      <c r="D153" s="140"/>
      <c r="E153" s="140"/>
      <c r="F153" s="140"/>
      <c r="G153" s="140"/>
      <c r="H153" s="140"/>
      <c r="I153" s="140"/>
      <c r="J153" s="140"/>
      <c r="K153" s="140"/>
    </row>
    <row r="154" spans="1:11" x14ac:dyDescent="0.35">
      <c r="A154" s="140"/>
      <c r="B154" s="140"/>
      <c r="C154" s="140"/>
      <c r="D154" s="140"/>
      <c r="E154" s="140"/>
      <c r="F154" s="140"/>
      <c r="G154" s="140"/>
      <c r="H154" s="140"/>
      <c r="I154" s="140"/>
      <c r="J154" s="140"/>
      <c r="K154" s="140"/>
    </row>
    <row r="155" spans="1:11" x14ac:dyDescent="0.35">
      <c r="A155" s="140"/>
      <c r="B155" s="140"/>
      <c r="C155" s="140"/>
      <c r="D155" s="140"/>
      <c r="E155" s="140"/>
      <c r="F155" s="140"/>
      <c r="G155" s="140"/>
      <c r="H155" s="140"/>
      <c r="I155" s="140"/>
      <c r="J155" s="140"/>
      <c r="K155" s="140"/>
    </row>
    <row r="156" spans="1:11" x14ac:dyDescent="0.35">
      <c r="A156" s="140"/>
      <c r="B156" s="140"/>
      <c r="C156" s="140"/>
      <c r="D156" s="140"/>
      <c r="E156" s="140"/>
      <c r="F156" s="140"/>
      <c r="G156" s="140"/>
      <c r="H156" s="140"/>
      <c r="I156" s="140"/>
      <c r="J156" s="140"/>
      <c r="K156" s="140"/>
    </row>
    <row r="157" spans="1:11" x14ac:dyDescent="0.35">
      <c r="A157" s="140"/>
      <c r="B157" s="140"/>
      <c r="C157" s="140"/>
      <c r="D157" s="140"/>
      <c r="E157" s="140"/>
      <c r="F157" s="140"/>
      <c r="G157" s="140"/>
      <c r="H157" s="140"/>
      <c r="I157" s="140"/>
      <c r="J157" s="140"/>
      <c r="K157" s="140"/>
    </row>
    <row r="158" spans="1:11" x14ac:dyDescent="0.35">
      <c r="A158" s="140"/>
      <c r="B158" s="140"/>
      <c r="C158" s="140"/>
      <c r="D158" s="140"/>
      <c r="E158" s="140"/>
      <c r="F158" s="140"/>
      <c r="G158" s="140"/>
      <c r="H158" s="140"/>
      <c r="I158" s="140"/>
      <c r="J158" s="140"/>
      <c r="K158" s="140"/>
    </row>
    <row r="159" spans="1:11" x14ac:dyDescent="0.35">
      <c r="A159" s="140"/>
      <c r="B159" s="140"/>
      <c r="C159" s="140"/>
      <c r="D159" s="140"/>
      <c r="E159" s="140"/>
      <c r="F159" s="140"/>
      <c r="G159" s="140"/>
      <c r="H159" s="140"/>
      <c r="I159" s="140"/>
      <c r="J159" s="140"/>
      <c r="K159" s="140"/>
    </row>
    <row r="160" spans="1:11" x14ac:dyDescent="0.35">
      <c r="A160" s="140"/>
      <c r="B160" s="140"/>
      <c r="C160" s="140"/>
      <c r="D160" s="140"/>
      <c r="E160" s="140"/>
      <c r="F160" s="140"/>
      <c r="G160" s="140"/>
      <c r="H160" s="140"/>
      <c r="I160" s="140"/>
      <c r="J160" s="140"/>
      <c r="K160" s="140"/>
    </row>
    <row r="161" spans="1:11" x14ac:dyDescent="0.35">
      <c r="A161" s="140"/>
      <c r="B161" s="140"/>
      <c r="C161" s="140"/>
      <c r="D161" s="140"/>
      <c r="E161" s="140"/>
      <c r="F161" s="140"/>
      <c r="G161" s="140"/>
      <c r="H161" s="140"/>
      <c r="I161" s="140"/>
      <c r="J161" s="140"/>
      <c r="K161" s="140"/>
    </row>
    <row r="162" spans="1:11" x14ac:dyDescent="0.35">
      <c r="A162" s="140"/>
      <c r="B162" s="140"/>
      <c r="C162" s="140"/>
      <c r="D162" s="140"/>
      <c r="E162" s="140"/>
      <c r="F162" s="140"/>
      <c r="G162" s="140"/>
      <c r="H162" s="140"/>
      <c r="I162" s="140"/>
      <c r="J162" s="140"/>
      <c r="K162" s="140"/>
    </row>
    <row r="163" spans="1:11" x14ac:dyDescent="0.35">
      <c r="A163" s="140"/>
      <c r="B163" s="140"/>
      <c r="C163" s="140"/>
      <c r="D163" s="140"/>
      <c r="E163" s="140"/>
      <c r="F163" s="140"/>
      <c r="G163" s="140"/>
      <c r="H163" s="140"/>
      <c r="I163" s="140"/>
      <c r="J163" s="140"/>
      <c r="K163" s="140"/>
    </row>
    <row r="164" spans="1:11" x14ac:dyDescent="0.35">
      <c r="A164" s="140"/>
      <c r="B164" s="140"/>
      <c r="C164" s="140"/>
      <c r="D164" s="140"/>
      <c r="E164" s="140"/>
      <c r="F164" s="140"/>
      <c r="G164" s="140"/>
      <c r="H164" s="140"/>
      <c r="I164" s="140"/>
      <c r="J164" s="140"/>
      <c r="K164" s="140"/>
    </row>
    <row r="165" spans="1:11" x14ac:dyDescent="0.35">
      <c r="A165" s="140"/>
      <c r="B165" s="140"/>
      <c r="C165" s="140"/>
      <c r="D165" s="140"/>
      <c r="E165" s="140"/>
      <c r="F165" s="140"/>
      <c r="G165" s="140"/>
      <c r="H165" s="140"/>
      <c r="I165" s="140"/>
      <c r="J165" s="140"/>
      <c r="K165" s="140"/>
    </row>
    <row r="166" spans="1:11" x14ac:dyDescent="0.35">
      <c r="A166" s="140"/>
      <c r="B166" s="140"/>
      <c r="C166" s="140"/>
      <c r="D166" s="140"/>
      <c r="E166" s="140"/>
      <c r="F166" s="140"/>
      <c r="G166" s="140"/>
      <c r="H166" s="140"/>
      <c r="I166" s="140"/>
      <c r="J166" s="140"/>
      <c r="K166" s="140"/>
    </row>
    <row r="167" spans="1:11" x14ac:dyDescent="0.35">
      <c r="A167" s="140"/>
      <c r="B167" s="140"/>
      <c r="C167" s="140"/>
      <c r="D167" s="140"/>
      <c r="E167" s="140"/>
      <c r="F167" s="140"/>
      <c r="G167" s="140"/>
      <c r="H167" s="140"/>
      <c r="I167" s="140"/>
      <c r="J167" s="140"/>
      <c r="K167" s="140"/>
    </row>
    <row r="168" spans="1:11" x14ac:dyDescent="0.35">
      <c r="A168" s="140"/>
      <c r="B168" s="140"/>
      <c r="C168" s="140"/>
      <c r="D168" s="140"/>
      <c r="E168" s="140"/>
      <c r="F168" s="140"/>
      <c r="G168" s="140"/>
      <c r="H168" s="140"/>
      <c r="I168" s="140"/>
      <c r="J168" s="140"/>
      <c r="K168" s="140"/>
    </row>
    <row r="169" spans="1:11" x14ac:dyDescent="0.35">
      <c r="A169" s="140"/>
      <c r="B169" s="140"/>
      <c r="C169" s="140"/>
      <c r="D169" s="140"/>
      <c r="E169" s="140"/>
      <c r="F169" s="140"/>
      <c r="G169" s="140"/>
      <c r="H169" s="140"/>
      <c r="I169" s="140"/>
      <c r="J169" s="140"/>
      <c r="K169" s="140"/>
    </row>
    <row r="170" spans="1:11" x14ac:dyDescent="0.35">
      <c r="A170" s="140"/>
      <c r="B170" s="140"/>
      <c r="C170" s="140"/>
      <c r="D170" s="140"/>
      <c r="E170" s="140"/>
      <c r="F170" s="140"/>
      <c r="G170" s="140"/>
      <c r="H170" s="140"/>
      <c r="I170" s="140"/>
      <c r="J170" s="140"/>
      <c r="K170" s="140"/>
    </row>
    <row r="171" spans="1:11" x14ac:dyDescent="0.35">
      <c r="A171" s="140"/>
      <c r="B171" s="140"/>
      <c r="C171" s="140"/>
      <c r="D171" s="140"/>
      <c r="E171" s="140"/>
      <c r="F171" s="140"/>
      <c r="G171" s="140"/>
      <c r="H171" s="140"/>
      <c r="I171" s="140"/>
      <c r="J171" s="140"/>
      <c r="K171" s="140"/>
    </row>
    <row r="172" spans="1:11" x14ac:dyDescent="0.35">
      <c r="A172" s="140"/>
      <c r="B172" s="140"/>
      <c r="C172" s="140"/>
      <c r="D172" s="140"/>
      <c r="E172" s="140"/>
      <c r="F172" s="140"/>
      <c r="G172" s="140"/>
      <c r="H172" s="140"/>
      <c r="I172" s="140"/>
      <c r="J172" s="140"/>
      <c r="K172" s="140"/>
    </row>
    <row r="173" spans="1:11" x14ac:dyDescent="0.35">
      <c r="A173" s="140"/>
      <c r="B173" s="140"/>
      <c r="C173" s="140"/>
      <c r="D173" s="140"/>
      <c r="E173" s="140"/>
      <c r="F173" s="140"/>
      <c r="G173" s="140"/>
      <c r="H173" s="140"/>
      <c r="I173" s="140"/>
      <c r="J173" s="140"/>
      <c r="K173" s="140"/>
    </row>
    <row r="174" spans="1:11" x14ac:dyDescent="0.35">
      <c r="A174" s="140"/>
      <c r="B174" s="140"/>
      <c r="C174" s="140"/>
      <c r="D174" s="140"/>
      <c r="E174" s="140"/>
      <c r="F174" s="140"/>
      <c r="G174" s="140"/>
      <c r="H174" s="140"/>
      <c r="I174" s="140"/>
      <c r="J174" s="140"/>
      <c r="K174" s="140"/>
    </row>
    <row r="175" spans="1:11" x14ac:dyDescent="0.35">
      <c r="A175" s="140"/>
      <c r="B175" s="140"/>
      <c r="C175" s="140"/>
      <c r="D175" s="140"/>
      <c r="E175" s="140"/>
      <c r="F175" s="140"/>
      <c r="G175" s="140"/>
      <c r="H175" s="140"/>
      <c r="I175" s="140"/>
      <c r="J175" s="140"/>
      <c r="K175" s="140"/>
    </row>
    <row r="176" spans="1:11" x14ac:dyDescent="0.35">
      <c r="A176" s="140"/>
      <c r="B176" s="140"/>
      <c r="C176" s="140"/>
      <c r="D176" s="140"/>
      <c r="E176" s="140"/>
      <c r="F176" s="140"/>
      <c r="G176" s="140"/>
      <c r="H176" s="140"/>
      <c r="I176" s="140"/>
      <c r="J176" s="140"/>
      <c r="K176" s="140"/>
    </row>
    <row r="177" spans="1:11" x14ac:dyDescent="0.35">
      <c r="A177" s="140"/>
      <c r="B177" s="140"/>
      <c r="C177" s="140"/>
      <c r="D177" s="140"/>
      <c r="E177" s="140"/>
      <c r="F177" s="140"/>
      <c r="G177" s="140"/>
      <c r="H177" s="140"/>
      <c r="I177" s="140"/>
      <c r="J177" s="140"/>
      <c r="K177" s="140"/>
    </row>
    <row r="178" spans="1:11" x14ac:dyDescent="0.35">
      <c r="A178" s="140"/>
      <c r="B178" s="140"/>
      <c r="C178" s="140"/>
      <c r="D178" s="140"/>
      <c r="E178" s="140"/>
      <c r="F178" s="140"/>
      <c r="G178" s="140"/>
      <c r="H178" s="140"/>
      <c r="I178" s="140"/>
      <c r="J178" s="140"/>
      <c r="K178" s="140"/>
    </row>
    <row r="179" spans="1:11" x14ac:dyDescent="0.35">
      <c r="A179" s="140"/>
      <c r="B179" s="140"/>
      <c r="C179" s="140"/>
      <c r="D179" s="140"/>
      <c r="E179" s="140"/>
      <c r="F179" s="140"/>
      <c r="G179" s="140"/>
      <c r="H179" s="140"/>
      <c r="I179" s="140"/>
      <c r="J179" s="140"/>
      <c r="K179" s="140"/>
    </row>
    <row r="180" spans="1:11" x14ac:dyDescent="0.35">
      <c r="A180" s="140"/>
      <c r="B180" s="140"/>
      <c r="C180" s="140"/>
      <c r="D180" s="140"/>
      <c r="E180" s="140"/>
      <c r="F180" s="140"/>
      <c r="G180" s="140"/>
      <c r="H180" s="140"/>
      <c r="I180" s="140"/>
      <c r="J180" s="140"/>
      <c r="K180" s="140"/>
    </row>
    <row r="181" spans="1:11" x14ac:dyDescent="0.35">
      <c r="A181" s="140"/>
      <c r="B181" s="140"/>
      <c r="C181" s="140"/>
      <c r="D181" s="140"/>
      <c r="E181" s="140"/>
      <c r="F181" s="140"/>
      <c r="G181" s="140"/>
      <c r="H181" s="140"/>
      <c r="I181" s="140"/>
      <c r="J181" s="140"/>
      <c r="K181" s="140"/>
    </row>
    <row r="182" spans="1:11" x14ac:dyDescent="0.35">
      <c r="A182" s="140"/>
      <c r="B182" s="140"/>
      <c r="C182" s="140"/>
      <c r="D182" s="140"/>
      <c r="E182" s="140"/>
      <c r="F182" s="140"/>
      <c r="G182" s="140"/>
      <c r="H182" s="140"/>
      <c r="I182" s="140"/>
      <c r="J182" s="140"/>
      <c r="K182" s="140"/>
    </row>
    <row r="183" spans="1:11" x14ac:dyDescent="0.35">
      <c r="A183" s="140"/>
      <c r="B183" s="140"/>
      <c r="C183" s="140"/>
      <c r="D183" s="140"/>
      <c r="E183" s="140"/>
      <c r="F183" s="140"/>
      <c r="G183" s="140"/>
      <c r="H183" s="140"/>
      <c r="I183" s="140"/>
      <c r="J183" s="140"/>
      <c r="K183" s="140"/>
    </row>
    <row r="184" spans="1:11" x14ac:dyDescent="0.35">
      <c r="A184" s="140"/>
      <c r="B184" s="140"/>
      <c r="C184" s="140"/>
      <c r="D184" s="140"/>
      <c r="E184" s="140"/>
      <c r="F184" s="140"/>
      <c r="G184" s="140"/>
      <c r="H184" s="140"/>
      <c r="I184" s="140"/>
      <c r="J184" s="140"/>
      <c r="K184" s="140"/>
    </row>
    <row r="185" spans="1:11" x14ac:dyDescent="0.35">
      <c r="A185" s="140"/>
      <c r="B185" s="140"/>
      <c r="C185" s="140"/>
      <c r="D185" s="140"/>
      <c r="E185" s="140"/>
      <c r="F185" s="140"/>
      <c r="G185" s="140"/>
      <c r="H185" s="140"/>
      <c r="I185" s="140"/>
      <c r="J185" s="140"/>
      <c r="K185" s="140"/>
    </row>
    <row r="186" spans="1:11" x14ac:dyDescent="0.35">
      <c r="A186" s="140"/>
      <c r="B186" s="140"/>
      <c r="C186" s="140"/>
      <c r="D186" s="140"/>
      <c r="E186" s="140"/>
      <c r="F186" s="140"/>
      <c r="G186" s="140"/>
      <c r="H186" s="140"/>
      <c r="I186" s="140"/>
      <c r="J186" s="140"/>
      <c r="K186" s="140"/>
    </row>
    <row r="187" spans="1:11" x14ac:dyDescent="0.35">
      <c r="A187" s="140"/>
      <c r="B187" s="140"/>
      <c r="C187" s="140"/>
      <c r="D187" s="140"/>
      <c r="E187" s="140"/>
      <c r="F187" s="140"/>
      <c r="G187" s="140"/>
      <c r="H187" s="140"/>
      <c r="I187" s="140"/>
      <c r="J187" s="140"/>
      <c r="K187" s="140"/>
    </row>
    <row r="188" spans="1:11" x14ac:dyDescent="0.35">
      <c r="A188" s="140"/>
      <c r="B188" s="140"/>
      <c r="C188" s="140"/>
      <c r="D188" s="140"/>
      <c r="E188" s="140"/>
      <c r="F188" s="140"/>
      <c r="G188" s="140"/>
      <c r="H188" s="140"/>
      <c r="I188" s="140"/>
      <c r="J188" s="140"/>
      <c r="K188" s="140"/>
    </row>
    <row r="189" spans="1:11" x14ac:dyDescent="0.35">
      <c r="A189" s="140"/>
      <c r="B189" s="140"/>
      <c r="C189" s="140"/>
      <c r="D189" s="140"/>
      <c r="E189" s="140"/>
      <c r="F189" s="140"/>
      <c r="G189" s="140"/>
      <c r="H189" s="140"/>
      <c r="I189" s="140"/>
      <c r="J189" s="140"/>
      <c r="K189" s="140"/>
    </row>
    <row r="190" spans="1:11" x14ac:dyDescent="0.35">
      <c r="A190" s="140"/>
      <c r="B190" s="140"/>
      <c r="C190" s="140"/>
      <c r="D190" s="140"/>
      <c r="E190" s="140"/>
      <c r="F190" s="140"/>
      <c r="G190" s="140"/>
      <c r="H190" s="140"/>
      <c r="I190" s="140"/>
      <c r="J190" s="140"/>
      <c r="K190" s="140"/>
    </row>
    <row r="191" spans="1:11" x14ac:dyDescent="0.35">
      <c r="A191" s="140"/>
      <c r="B191" s="140"/>
      <c r="C191" s="140"/>
      <c r="D191" s="140"/>
      <c r="E191" s="140"/>
      <c r="F191" s="140"/>
      <c r="G191" s="140"/>
      <c r="H191" s="140"/>
      <c r="I191" s="140"/>
      <c r="J191" s="140"/>
      <c r="K191" s="140"/>
    </row>
    <row r="192" spans="1:11" x14ac:dyDescent="0.35">
      <c r="A192" s="140"/>
      <c r="B192" s="140"/>
      <c r="C192" s="140"/>
      <c r="D192" s="140"/>
      <c r="E192" s="140"/>
      <c r="F192" s="140"/>
      <c r="G192" s="140"/>
      <c r="H192" s="140"/>
      <c r="I192" s="140"/>
      <c r="J192" s="140"/>
      <c r="K192" s="140"/>
    </row>
    <row r="193" spans="1:11" x14ac:dyDescent="0.35">
      <c r="A193" s="140"/>
      <c r="B193" s="140"/>
      <c r="C193" s="140"/>
      <c r="D193" s="140"/>
      <c r="E193" s="140"/>
      <c r="F193" s="140"/>
      <c r="G193" s="140"/>
      <c r="H193" s="140"/>
      <c r="I193" s="140"/>
      <c r="J193" s="140"/>
      <c r="K193" s="140"/>
    </row>
    <row r="194" spans="1:11" x14ac:dyDescent="0.35">
      <c r="A194" s="140"/>
      <c r="B194" s="140"/>
      <c r="C194" s="140"/>
      <c r="D194" s="140"/>
      <c r="E194" s="140"/>
      <c r="F194" s="140"/>
      <c r="G194" s="140"/>
      <c r="H194" s="140"/>
      <c r="I194" s="140"/>
      <c r="J194" s="140"/>
      <c r="K194" s="140"/>
    </row>
    <row r="195" spans="1:11" x14ac:dyDescent="0.35">
      <c r="A195" s="140"/>
      <c r="B195" s="140"/>
      <c r="C195" s="140"/>
      <c r="D195" s="140"/>
      <c r="E195" s="140"/>
      <c r="F195" s="140"/>
      <c r="G195" s="140"/>
      <c r="H195" s="140"/>
      <c r="I195" s="140"/>
      <c r="J195" s="140"/>
      <c r="K195" s="140"/>
    </row>
    <row r="196" spans="1:11" x14ac:dyDescent="0.35">
      <c r="A196" s="140"/>
      <c r="B196" s="140"/>
      <c r="C196" s="140"/>
      <c r="D196" s="140"/>
      <c r="E196" s="140"/>
      <c r="F196" s="140"/>
      <c r="G196" s="140"/>
      <c r="H196" s="140"/>
      <c r="I196" s="140"/>
      <c r="J196" s="140"/>
      <c r="K196" s="140"/>
    </row>
    <row r="197" spans="1:11" x14ac:dyDescent="0.35">
      <c r="A197" s="140"/>
      <c r="B197" s="140"/>
      <c r="C197" s="140"/>
      <c r="D197" s="140"/>
      <c r="E197" s="140"/>
      <c r="F197" s="140"/>
      <c r="G197" s="140"/>
      <c r="H197" s="140"/>
      <c r="I197" s="140"/>
      <c r="J197" s="140"/>
      <c r="K197" s="140"/>
    </row>
    <row r="198" spans="1:11" x14ac:dyDescent="0.35">
      <c r="A198" s="140"/>
      <c r="B198" s="140"/>
      <c r="C198" s="140"/>
      <c r="D198" s="140"/>
      <c r="E198" s="140"/>
      <c r="F198" s="140"/>
      <c r="G198" s="140"/>
      <c r="H198" s="140"/>
      <c r="I198" s="140"/>
      <c r="J198" s="140"/>
      <c r="K198" s="140"/>
    </row>
    <row r="199" spans="1:11" x14ac:dyDescent="0.35">
      <c r="A199" s="140"/>
      <c r="B199" s="140"/>
      <c r="C199" s="140"/>
      <c r="D199" s="140"/>
      <c r="E199" s="140"/>
      <c r="F199" s="140"/>
      <c r="G199" s="140"/>
      <c r="H199" s="140"/>
      <c r="I199" s="140"/>
      <c r="J199" s="140"/>
      <c r="K199" s="140"/>
    </row>
    <row r="200" spans="1:11" x14ac:dyDescent="0.35">
      <c r="A200" s="140"/>
      <c r="B200" s="140"/>
      <c r="C200" s="140"/>
      <c r="D200" s="140"/>
      <c r="E200" s="140"/>
      <c r="F200" s="140"/>
      <c r="G200" s="140"/>
      <c r="H200" s="140"/>
      <c r="I200" s="140"/>
      <c r="J200" s="140"/>
      <c r="K200" s="140"/>
    </row>
    <row r="201" spans="1:11" x14ac:dyDescent="0.35">
      <c r="A201" s="140"/>
      <c r="B201" s="140"/>
      <c r="C201" s="140"/>
      <c r="D201" s="140"/>
      <c r="E201" s="140"/>
      <c r="F201" s="140"/>
      <c r="G201" s="140"/>
      <c r="H201" s="140"/>
      <c r="I201" s="140"/>
      <c r="J201" s="140"/>
      <c r="K201" s="140"/>
    </row>
    <row r="202" spans="1:11" x14ac:dyDescent="0.35">
      <c r="A202" s="140"/>
      <c r="B202" s="140"/>
      <c r="C202" s="140"/>
      <c r="D202" s="140"/>
      <c r="E202" s="140"/>
      <c r="F202" s="140"/>
      <c r="G202" s="140"/>
      <c r="H202" s="140"/>
      <c r="I202" s="140"/>
      <c r="J202" s="140"/>
      <c r="K202" s="140"/>
    </row>
    <row r="203" spans="1:11" x14ac:dyDescent="0.35">
      <c r="A203" s="140"/>
      <c r="B203" s="140"/>
      <c r="C203" s="140"/>
      <c r="D203" s="140"/>
      <c r="E203" s="140"/>
      <c r="F203" s="140"/>
      <c r="G203" s="140"/>
      <c r="H203" s="140"/>
      <c r="I203" s="140"/>
      <c r="J203" s="140"/>
      <c r="K203" s="140"/>
    </row>
    <row r="204" spans="1:11" x14ac:dyDescent="0.35">
      <c r="A204" s="140"/>
      <c r="B204" s="140"/>
      <c r="C204" s="140"/>
      <c r="D204" s="140"/>
      <c r="E204" s="140"/>
      <c r="F204" s="140"/>
      <c r="G204" s="140"/>
      <c r="H204" s="140"/>
      <c r="I204" s="140"/>
      <c r="J204" s="140"/>
      <c r="K204" s="140"/>
    </row>
    <row r="205" spans="1:11" x14ac:dyDescent="0.35">
      <c r="A205" s="140"/>
      <c r="B205" s="140"/>
      <c r="C205" s="140"/>
      <c r="D205" s="140"/>
      <c r="E205" s="140"/>
      <c r="F205" s="140"/>
      <c r="G205" s="140"/>
      <c r="H205" s="140"/>
      <c r="I205" s="140"/>
      <c r="J205" s="140"/>
      <c r="K205" s="140"/>
    </row>
    <row r="206" spans="1:11" x14ac:dyDescent="0.35">
      <c r="A206" s="140"/>
      <c r="B206" s="140"/>
      <c r="C206" s="140"/>
      <c r="D206" s="140"/>
      <c r="E206" s="140"/>
      <c r="F206" s="140"/>
      <c r="G206" s="140"/>
      <c r="H206" s="140"/>
      <c r="I206" s="140"/>
      <c r="J206" s="140"/>
      <c r="K206" s="140"/>
    </row>
    <row r="207" spans="1:11" x14ac:dyDescent="0.35">
      <c r="A207" s="140"/>
      <c r="B207" s="140"/>
      <c r="C207" s="140"/>
      <c r="D207" s="140"/>
      <c r="E207" s="140"/>
      <c r="F207" s="140"/>
      <c r="G207" s="140"/>
      <c r="H207" s="140"/>
      <c r="I207" s="140"/>
      <c r="J207" s="140"/>
      <c r="K207" s="140"/>
    </row>
    <row r="208" spans="1:11" x14ac:dyDescent="0.35">
      <c r="A208" s="140"/>
      <c r="B208" s="140"/>
      <c r="C208" s="140"/>
      <c r="D208" s="140"/>
      <c r="E208" s="140"/>
      <c r="F208" s="140"/>
      <c r="G208" s="140"/>
      <c r="H208" s="140"/>
      <c r="I208" s="140"/>
      <c r="J208" s="140"/>
      <c r="K208" s="140"/>
    </row>
    <row r="209" spans="1:11" x14ac:dyDescent="0.35">
      <c r="A209" s="140"/>
      <c r="B209" s="140"/>
      <c r="C209" s="140"/>
      <c r="D209" s="140"/>
      <c r="E209" s="140"/>
      <c r="F209" s="140"/>
      <c r="G209" s="140"/>
      <c r="H209" s="140"/>
      <c r="I209" s="140"/>
      <c r="J209" s="140"/>
      <c r="K209" s="140"/>
    </row>
    <row r="210" spans="1:11" x14ac:dyDescent="0.35">
      <c r="A210" s="140"/>
      <c r="B210" s="140"/>
      <c r="C210" s="140"/>
      <c r="D210" s="140"/>
      <c r="E210" s="140"/>
      <c r="F210" s="140"/>
      <c r="G210" s="140"/>
      <c r="H210" s="140"/>
      <c r="I210" s="140"/>
      <c r="J210" s="140"/>
      <c r="K210" s="140"/>
    </row>
    <row r="211" spans="1:11" x14ac:dyDescent="0.35">
      <c r="A211" s="140"/>
      <c r="B211" s="140"/>
      <c r="C211" s="140"/>
      <c r="D211" s="140"/>
      <c r="E211" s="140"/>
      <c r="F211" s="140"/>
      <c r="G211" s="140"/>
      <c r="H211" s="140"/>
      <c r="I211" s="140"/>
      <c r="J211" s="140"/>
      <c r="K211" s="140"/>
    </row>
    <row r="212" spans="1:11" x14ac:dyDescent="0.35">
      <c r="A212" s="140"/>
      <c r="B212" s="140"/>
      <c r="C212" s="140"/>
      <c r="D212" s="140"/>
      <c r="E212" s="140"/>
      <c r="F212" s="140"/>
      <c r="G212" s="140"/>
      <c r="H212" s="140"/>
      <c r="I212" s="140"/>
      <c r="J212" s="140"/>
      <c r="K212" s="140"/>
    </row>
    <row r="213" spans="1:11" x14ac:dyDescent="0.35">
      <c r="A213" s="140"/>
      <c r="B213" s="140"/>
      <c r="C213" s="140"/>
      <c r="D213" s="140"/>
      <c r="E213" s="140"/>
      <c r="F213" s="140"/>
      <c r="G213" s="140"/>
      <c r="H213" s="140"/>
      <c r="I213" s="140"/>
      <c r="J213" s="140"/>
      <c r="K213" s="140"/>
    </row>
    <row r="214" spans="1:11" x14ac:dyDescent="0.35">
      <c r="A214" s="140"/>
      <c r="B214" s="140"/>
      <c r="C214" s="140"/>
      <c r="D214" s="140"/>
      <c r="E214" s="140"/>
      <c r="F214" s="140"/>
      <c r="G214" s="140"/>
      <c r="H214" s="140"/>
      <c r="I214" s="140"/>
      <c r="J214" s="140"/>
      <c r="K214" s="140"/>
    </row>
    <row r="215" spans="1:11" x14ac:dyDescent="0.35">
      <c r="A215" s="140"/>
      <c r="B215" s="140"/>
      <c r="C215" s="140"/>
      <c r="D215" s="140"/>
      <c r="E215" s="140"/>
      <c r="F215" s="140"/>
      <c r="G215" s="140"/>
      <c r="H215" s="140"/>
      <c r="I215" s="140"/>
      <c r="J215" s="140"/>
      <c r="K215" s="140"/>
    </row>
    <row r="216" spans="1:11" x14ac:dyDescent="0.35">
      <c r="A216" s="140"/>
      <c r="B216" s="140"/>
      <c r="C216" s="140"/>
      <c r="D216" s="140"/>
      <c r="E216" s="140"/>
      <c r="F216" s="140"/>
      <c r="G216" s="140"/>
      <c r="H216" s="140"/>
      <c r="I216" s="140"/>
      <c r="J216" s="140"/>
      <c r="K216" s="140"/>
    </row>
    <row r="217" spans="1:11" x14ac:dyDescent="0.35">
      <c r="A217" s="140"/>
      <c r="B217" s="140"/>
      <c r="C217" s="140"/>
      <c r="D217" s="140"/>
      <c r="E217" s="140"/>
      <c r="F217" s="140"/>
      <c r="G217" s="140"/>
      <c r="H217" s="140"/>
      <c r="I217" s="140"/>
      <c r="J217" s="140"/>
      <c r="K217" s="140"/>
    </row>
    <row r="218" spans="1:11" x14ac:dyDescent="0.35">
      <c r="A218" s="140"/>
      <c r="B218" s="140"/>
      <c r="C218" s="140"/>
      <c r="D218" s="140"/>
      <c r="E218" s="140"/>
      <c r="F218" s="140"/>
      <c r="G218" s="140"/>
      <c r="H218" s="140"/>
      <c r="I218" s="140"/>
      <c r="J218" s="140"/>
      <c r="K218" s="140"/>
    </row>
    <row r="219" spans="1:11" x14ac:dyDescent="0.35">
      <c r="A219" s="140"/>
      <c r="B219" s="140"/>
      <c r="C219" s="140"/>
      <c r="D219" s="140"/>
      <c r="E219" s="140"/>
      <c r="F219" s="140"/>
      <c r="G219" s="140"/>
      <c r="H219" s="140"/>
      <c r="I219" s="140"/>
      <c r="J219" s="140"/>
      <c r="K219" s="140"/>
    </row>
    <row r="220" spans="1:11" x14ac:dyDescent="0.35">
      <c r="A220" s="140"/>
      <c r="B220" s="140"/>
      <c r="C220" s="140"/>
      <c r="D220" s="140"/>
      <c r="E220" s="140"/>
      <c r="F220" s="140"/>
      <c r="G220" s="140"/>
      <c r="H220" s="140"/>
      <c r="I220" s="140"/>
      <c r="J220" s="140"/>
      <c r="K220" s="140"/>
    </row>
    <row r="221" spans="1:11" x14ac:dyDescent="0.35">
      <c r="A221" s="140"/>
      <c r="B221" s="140"/>
      <c r="C221" s="140"/>
      <c r="D221" s="140"/>
      <c r="E221" s="140"/>
      <c r="F221" s="140"/>
      <c r="G221" s="140"/>
      <c r="H221" s="140"/>
      <c r="I221" s="140"/>
      <c r="J221" s="140"/>
      <c r="K221" s="140"/>
    </row>
    <row r="222" spans="1:11" x14ac:dyDescent="0.35">
      <c r="A222" s="140"/>
      <c r="B222" s="140"/>
      <c r="C222" s="140"/>
      <c r="D222" s="140"/>
      <c r="E222" s="140"/>
      <c r="F222" s="140"/>
      <c r="G222" s="140"/>
      <c r="H222" s="140"/>
      <c r="I222" s="140"/>
      <c r="J222" s="140"/>
      <c r="K222" s="140"/>
    </row>
    <row r="223" spans="1:11" x14ac:dyDescent="0.35">
      <c r="A223" s="140"/>
      <c r="B223" s="140"/>
      <c r="C223" s="140"/>
      <c r="D223" s="140"/>
      <c r="E223" s="140"/>
      <c r="F223" s="140"/>
      <c r="G223" s="140"/>
      <c r="H223" s="140"/>
      <c r="I223" s="140"/>
      <c r="J223" s="140"/>
      <c r="K223" s="140"/>
    </row>
    <row r="224" spans="1:11" x14ac:dyDescent="0.35">
      <c r="A224" s="140"/>
      <c r="B224" s="140"/>
      <c r="C224" s="140"/>
      <c r="D224" s="140"/>
      <c r="E224" s="140"/>
      <c r="F224" s="140"/>
      <c r="G224" s="140"/>
      <c r="H224" s="140"/>
      <c r="I224" s="140"/>
      <c r="J224" s="140"/>
      <c r="K224" s="140"/>
    </row>
    <row r="225" spans="1:11" x14ac:dyDescent="0.35">
      <c r="A225" s="140"/>
      <c r="B225" s="140"/>
      <c r="C225" s="140"/>
      <c r="D225" s="140"/>
      <c r="E225" s="140"/>
      <c r="F225" s="140"/>
      <c r="G225" s="140"/>
      <c r="H225" s="140"/>
      <c r="I225" s="140"/>
      <c r="J225" s="140"/>
      <c r="K225" s="140"/>
    </row>
    <row r="226" spans="1:11" x14ac:dyDescent="0.35">
      <c r="A226" s="140"/>
      <c r="B226" s="140"/>
      <c r="C226" s="140"/>
      <c r="D226" s="140"/>
      <c r="E226" s="140"/>
      <c r="F226" s="140"/>
      <c r="G226" s="140"/>
      <c r="H226" s="140"/>
      <c r="I226" s="140"/>
      <c r="J226" s="140"/>
      <c r="K226" s="140"/>
    </row>
    <row r="227" spans="1:11" x14ac:dyDescent="0.35">
      <c r="A227" s="140"/>
      <c r="B227" s="140"/>
      <c r="C227" s="140"/>
      <c r="D227" s="140"/>
      <c r="E227" s="140"/>
      <c r="F227" s="140"/>
      <c r="G227" s="140"/>
      <c r="H227" s="140"/>
      <c r="I227" s="140"/>
      <c r="J227" s="140"/>
      <c r="K227" s="140"/>
    </row>
    <row r="228" spans="1:11" x14ac:dyDescent="0.35">
      <c r="A228" s="140"/>
      <c r="B228" s="140"/>
      <c r="C228" s="140"/>
      <c r="D228" s="140"/>
      <c r="E228" s="140"/>
      <c r="F228" s="140"/>
      <c r="G228" s="140"/>
      <c r="H228" s="140"/>
      <c r="I228" s="140"/>
      <c r="J228" s="140"/>
      <c r="K228" s="140"/>
    </row>
    <row r="229" spans="1:11" x14ac:dyDescent="0.35">
      <c r="A229" s="140"/>
      <c r="B229" s="140"/>
      <c r="C229" s="140"/>
      <c r="D229" s="140"/>
      <c r="E229" s="140"/>
      <c r="F229" s="140"/>
      <c r="G229" s="140"/>
      <c r="H229" s="140"/>
      <c r="I229" s="140"/>
      <c r="J229" s="140"/>
      <c r="K229" s="140"/>
    </row>
    <row r="230" spans="1:11" x14ac:dyDescent="0.35">
      <c r="A230" s="140"/>
      <c r="B230" s="140"/>
      <c r="C230" s="140"/>
      <c r="D230" s="140"/>
      <c r="E230" s="140"/>
      <c r="F230" s="140"/>
      <c r="G230" s="140"/>
      <c r="H230" s="140"/>
      <c r="I230" s="140"/>
      <c r="J230" s="140"/>
      <c r="K230" s="140"/>
    </row>
    <row r="231" spans="1:11" x14ac:dyDescent="0.35">
      <c r="A231" s="140"/>
      <c r="B231" s="140"/>
      <c r="C231" s="140"/>
      <c r="D231" s="140"/>
      <c r="E231" s="140"/>
      <c r="F231" s="140"/>
      <c r="G231" s="140"/>
      <c r="H231" s="140"/>
      <c r="I231" s="140"/>
      <c r="J231" s="140"/>
      <c r="K231" s="140"/>
    </row>
    <row r="232" spans="1:11" x14ac:dyDescent="0.35">
      <c r="A232" s="140"/>
      <c r="B232" s="140"/>
      <c r="C232" s="140"/>
      <c r="D232" s="140"/>
      <c r="E232" s="140"/>
      <c r="F232" s="140"/>
      <c r="G232" s="140"/>
      <c r="H232" s="140"/>
      <c r="I232" s="140"/>
      <c r="J232" s="140"/>
      <c r="K232" s="140"/>
    </row>
    <row r="233" spans="1:11" x14ac:dyDescent="0.35">
      <c r="A233" s="140"/>
      <c r="B233" s="140"/>
      <c r="C233" s="140"/>
      <c r="D233" s="140"/>
      <c r="E233" s="140"/>
      <c r="F233" s="140"/>
      <c r="G233" s="140"/>
      <c r="H233" s="140"/>
      <c r="I233" s="140"/>
      <c r="J233" s="140"/>
      <c r="K233" s="140"/>
    </row>
    <row r="234" spans="1:11" x14ac:dyDescent="0.35">
      <c r="A234" s="140"/>
      <c r="B234" s="140"/>
      <c r="C234" s="140"/>
      <c r="D234" s="140"/>
      <c r="E234" s="140"/>
      <c r="F234" s="140"/>
      <c r="G234" s="140"/>
      <c r="H234" s="140"/>
      <c r="I234" s="140"/>
      <c r="J234" s="140"/>
      <c r="K234" s="140"/>
    </row>
    <row r="235" spans="1:11" x14ac:dyDescent="0.35">
      <c r="A235" s="140"/>
      <c r="B235" s="140"/>
      <c r="C235" s="140"/>
      <c r="D235" s="140"/>
      <c r="E235" s="140"/>
      <c r="F235" s="140"/>
      <c r="G235" s="140"/>
      <c r="H235" s="140"/>
      <c r="I235" s="140"/>
      <c r="J235" s="140"/>
      <c r="K235" s="140"/>
    </row>
    <row r="236" spans="1:11" x14ac:dyDescent="0.35">
      <c r="A236" s="140"/>
      <c r="B236" s="140"/>
      <c r="C236" s="140"/>
      <c r="D236" s="140"/>
      <c r="E236" s="140"/>
      <c r="F236" s="140"/>
      <c r="G236" s="140"/>
      <c r="H236" s="140"/>
      <c r="I236" s="140"/>
      <c r="J236" s="140"/>
      <c r="K236" s="140"/>
    </row>
    <row r="237" spans="1:11" x14ac:dyDescent="0.35">
      <c r="A237" s="140"/>
      <c r="B237" s="140"/>
      <c r="C237" s="140"/>
      <c r="D237" s="140"/>
      <c r="E237" s="140"/>
      <c r="F237" s="140"/>
      <c r="G237" s="140"/>
      <c r="H237" s="140"/>
      <c r="I237" s="140"/>
      <c r="J237" s="140"/>
      <c r="K237" s="140"/>
    </row>
    <row r="238" spans="1:11" x14ac:dyDescent="0.35">
      <c r="A238" s="140"/>
      <c r="B238" s="140"/>
      <c r="C238" s="140"/>
      <c r="D238" s="140"/>
      <c r="E238" s="140"/>
      <c r="F238" s="140"/>
      <c r="G238" s="140"/>
      <c r="H238" s="140"/>
      <c r="I238" s="140"/>
      <c r="J238" s="140"/>
      <c r="K238" s="140"/>
    </row>
    <row r="239" spans="1:11" x14ac:dyDescent="0.35">
      <c r="A239" s="140"/>
      <c r="B239" s="140"/>
      <c r="C239" s="140"/>
      <c r="D239" s="140"/>
      <c r="E239" s="140"/>
      <c r="F239" s="140"/>
      <c r="G239" s="140"/>
      <c r="H239" s="140"/>
      <c r="I239" s="140"/>
      <c r="J239" s="140"/>
      <c r="K239" s="140"/>
    </row>
    <row r="240" spans="1:11" x14ac:dyDescent="0.35">
      <c r="A240" s="140"/>
      <c r="B240" s="140"/>
      <c r="C240" s="140"/>
      <c r="D240" s="140"/>
      <c r="E240" s="140"/>
      <c r="F240" s="140"/>
      <c r="G240" s="140"/>
      <c r="H240" s="140"/>
      <c r="I240" s="140"/>
      <c r="J240" s="140"/>
      <c r="K240" s="140"/>
    </row>
    <row r="241" spans="1:11" x14ac:dyDescent="0.35">
      <c r="A241" s="140"/>
      <c r="B241" s="140"/>
      <c r="C241" s="140"/>
      <c r="D241" s="140"/>
      <c r="E241" s="140"/>
      <c r="F241" s="140"/>
      <c r="G241" s="140"/>
      <c r="H241" s="140"/>
      <c r="I241" s="140"/>
      <c r="J241" s="140"/>
      <c r="K241" s="140"/>
    </row>
    <row r="242" spans="1:11" x14ac:dyDescent="0.35">
      <c r="A242" s="140"/>
      <c r="B242" s="140"/>
      <c r="C242" s="140"/>
      <c r="D242" s="140"/>
      <c r="E242" s="140"/>
      <c r="F242" s="140"/>
      <c r="G242" s="140"/>
      <c r="H242" s="140"/>
      <c r="I242" s="140"/>
      <c r="J242" s="140"/>
      <c r="K242" s="140"/>
    </row>
    <row r="243" spans="1:11" x14ac:dyDescent="0.35">
      <c r="A243" s="140"/>
      <c r="B243" s="140"/>
      <c r="C243" s="140"/>
      <c r="D243" s="140"/>
      <c r="E243" s="140"/>
      <c r="F243" s="140"/>
      <c r="G243" s="140"/>
      <c r="H243" s="140"/>
      <c r="I243" s="140"/>
      <c r="J243" s="140"/>
      <c r="K243" s="140"/>
    </row>
    <row r="244" spans="1:11" x14ac:dyDescent="0.35">
      <c r="A244" s="140"/>
      <c r="B244" s="140"/>
      <c r="C244" s="140"/>
      <c r="D244" s="140"/>
      <c r="E244" s="140"/>
      <c r="F244" s="140"/>
      <c r="G244" s="140"/>
      <c r="H244" s="140"/>
      <c r="I244" s="140"/>
      <c r="J244" s="140"/>
      <c r="K244" s="140"/>
    </row>
    <row r="245" spans="1:11" x14ac:dyDescent="0.35">
      <c r="A245" s="140"/>
      <c r="B245" s="140"/>
      <c r="C245" s="140"/>
      <c r="D245" s="140"/>
      <c r="E245" s="140"/>
      <c r="F245" s="140"/>
      <c r="G245" s="140"/>
      <c r="H245" s="140"/>
      <c r="I245" s="140"/>
      <c r="J245" s="140"/>
      <c r="K245" s="140"/>
    </row>
    <row r="246" spans="1:11" x14ac:dyDescent="0.35">
      <c r="A246" s="140"/>
      <c r="B246" s="140"/>
      <c r="C246" s="140"/>
      <c r="D246" s="140"/>
      <c r="E246" s="140"/>
      <c r="F246" s="140"/>
      <c r="G246" s="140"/>
      <c r="H246" s="140"/>
      <c r="I246" s="140"/>
      <c r="J246" s="140"/>
      <c r="K246" s="140"/>
    </row>
    <row r="247" spans="1:11" x14ac:dyDescent="0.35">
      <c r="A247" s="140"/>
      <c r="B247" s="140"/>
      <c r="C247" s="140"/>
      <c r="D247" s="140"/>
      <c r="E247" s="140"/>
      <c r="F247" s="140"/>
      <c r="G247" s="140"/>
      <c r="H247" s="140"/>
      <c r="I247" s="140"/>
      <c r="J247" s="140"/>
      <c r="K247" s="140"/>
    </row>
    <row r="248" spans="1:11" x14ac:dyDescent="0.35">
      <c r="A248" s="140"/>
      <c r="B248" s="140"/>
      <c r="C248" s="140"/>
      <c r="D248" s="140"/>
      <c r="E248" s="140"/>
      <c r="F248" s="140"/>
      <c r="G248" s="140"/>
      <c r="H248" s="140"/>
      <c r="I248" s="140"/>
      <c r="J248" s="140"/>
      <c r="K248" s="140"/>
    </row>
    <row r="249" spans="1:11" x14ac:dyDescent="0.35">
      <c r="A249" s="140"/>
      <c r="B249" s="140"/>
      <c r="C249" s="140"/>
      <c r="D249" s="140"/>
      <c r="E249" s="140"/>
      <c r="F249" s="140"/>
      <c r="G249" s="140"/>
      <c r="H249" s="140"/>
      <c r="I249" s="140"/>
      <c r="J249" s="140"/>
      <c r="K249" s="140"/>
    </row>
    <row r="250" spans="1:11" x14ac:dyDescent="0.35">
      <c r="A250" s="140"/>
      <c r="B250" s="140"/>
      <c r="C250" s="140"/>
      <c r="D250" s="140"/>
      <c r="E250" s="140"/>
      <c r="F250" s="140"/>
      <c r="G250" s="140"/>
      <c r="H250" s="140"/>
      <c r="I250" s="140"/>
      <c r="J250" s="140"/>
      <c r="K250" s="140"/>
    </row>
    <row r="251" spans="1:11" x14ac:dyDescent="0.35">
      <c r="A251" s="140"/>
      <c r="B251" s="140"/>
      <c r="C251" s="140"/>
      <c r="D251" s="140"/>
      <c r="E251" s="140"/>
      <c r="F251" s="140"/>
      <c r="G251" s="140"/>
      <c r="H251" s="140"/>
      <c r="I251" s="140"/>
      <c r="J251" s="140"/>
      <c r="K251" s="140"/>
    </row>
    <row r="252" spans="1:11" x14ac:dyDescent="0.35">
      <c r="A252" s="140"/>
      <c r="B252" s="140"/>
      <c r="C252" s="140"/>
      <c r="D252" s="140"/>
      <c r="E252" s="140"/>
      <c r="F252" s="140"/>
      <c r="G252" s="140"/>
      <c r="H252" s="140"/>
      <c r="I252" s="140"/>
      <c r="J252" s="140"/>
      <c r="K252" s="140"/>
    </row>
    <row r="253" spans="1:11" x14ac:dyDescent="0.35">
      <c r="A253" s="140"/>
      <c r="B253" s="140"/>
      <c r="C253" s="140"/>
      <c r="D253" s="140"/>
      <c r="E253" s="140"/>
      <c r="F253" s="140"/>
      <c r="G253" s="140"/>
      <c r="H253" s="140"/>
      <c r="I253" s="140"/>
      <c r="J253" s="140"/>
      <c r="K253" s="140"/>
    </row>
    <row r="254" spans="1:11" x14ac:dyDescent="0.35">
      <c r="A254" s="140"/>
      <c r="B254" s="140"/>
      <c r="C254" s="140"/>
      <c r="D254" s="140"/>
      <c r="E254" s="140"/>
      <c r="F254" s="140"/>
      <c r="G254" s="140"/>
      <c r="H254" s="140"/>
      <c r="I254" s="140"/>
      <c r="J254" s="140"/>
      <c r="K254" s="140"/>
    </row>
    <row r="255" spans="1:11" x14ac:dyDescent="0.35">
      <c r="A255" s="140"/>
      <c r="B255" s="140"/>
      <c r="C255" s="140"/>
      <c r="D255" s="140"/>
      <c r="E255" s="140"/>
      <c r="F255" s="140"/>
      <c r="G255" s="140"/>
      <c r="H255" s="140"/>
      <c r="I255" s="140"/>
      <c r="J255" s="140"/>
      <c r="K255" s="140"/>
    </row>
    <row r="256" spans="1:11" x14ac:dyDescent="0.35">
      <c r="A256" s="140"/>
      <c r="B256" s="140"/>
      <c r="C256" s="140"/>
      <c r="D256" s="140"/>
      <c r="E256" s="140"/>
      <c r="F256" s="140"/>
      <c r="G256" s="140"/>
      <c r="H256" s="140"/>
      <c r="I256" s="140"/>
      <c r="J256" s="140"/>
      <c r="K256" s="140"/>
    </row>
    <row r="257" spans="1:11" x14ac:dyDescent="0.35">
      <c r="A257" s="140"/>
      <c r="B257" s="140"/>
      <c r="C257" s="140"/>
      <c r="D257" s="140"/>
      <c r="E257" s="140"/>
      <c r="F257" s="140"/>
      <c r="G257" s="140"/>
      <c r="H257" s="140"/>
      <c r="I257" s="140"/>
      <c r="J257" s="140"/>
      <c r="K257" s="140"/>
    </row>
    <row r="258" spans="1:11" x14ac:dyDescent="0.35">
      <c r="A258" s="140"/>
      <c r="B258" s="140"/>
      <c r="C258" s="140"/>
      <c r="D258" s="140"/>
      <c r="E258" s="140"/>
      <c r="F258" s="140"/>
      <c r="G258" s="140"/>
      <c r="H258" s="140"/>
      <c r="I258" s="140"/>
      <c r="J258" s="140"/>
      <c r="K258" s="140"/>
    </row>
    <row r="259" spans="1:11" x14ac:dyDescent="0.35">
      <c r="A259" s="140"/>
      <c r="B259" s="140"/>
      <c r="C259" s="140"/>
      <c r="D259" s="140"/>
      <c r="E259" s="140"/>
      <c r="F259" s="140"/>
      <c r="G259" s="140"/>
      <c r="H259" s="140"/>
      <c r="I259" s="140"/>
      <c r="J259" s="140"/>
      <c r="K259" s="140"/>
    </row>
    <row r="260" spans="1:11" x14ac:dyDescent="0.35">
      <c r="A260" s="140"/>
      <c r="B260" s="140"/>
      <c r="C260" s="140"/>
      <c r="D260" s="140"/>
      <c r="E260" s="140"/>
      <c r="F260" s="140"/>
      <c r="G260" s="140"/>
      <c r="H260" s="140"/>
      <c r="I260" s="140"/>
      <c r="J260" s="140"/>
      <c r="K260" s="140"/>
    </row>
    <row r="261" spans="1:11" x14ac:dyDescent="0.35">
      <c r="A261" s="140"/>
      <c r="B261" s="140"/>
      <c r="C261" s="140"/>
      <c r="D261" s="140"/>
      <c r="E261" s="140"/>
      <c r="F261" s="140"/>
      <c r="G261" s="140"/>
      <c r="H261" s="140"/>
      <c r="I261" s="140"/>
      <c r="J261" s="140"/>
      <c r="K261" s="140"/>
    </row>
    <row r="262" spans="1:11" x14ac:dyDescent="0.35">
      <c r="A262" s="140"/>
      <c r="B262" s="140"/>
      <c r="C262" s="140"/>
      <c r="D262" s="140"/>
      <c r="E262" s="140"/>
      <c r="F262" s="140"/>
      <c r="G262" s="140"/>
      <c r="H262" s="140"/>
      <c r="I262" s="140"/>
      <c r="J262" s="140"/>
      <c r="K262" s="140"/>
    </row>
    <row r="263" spans="1:11" x14ac:dyDescent="0.35">
      <c r="A263" s="140"/>
      <c r="B263" s="140"/>
      <c r="C263" s="140"/>
      <c r="D263" s="140"/>
      <c r="E263" s="140"/>
      <c r="F263" s="140"/>
      <c r="G263" s="140"/>
      <c r="H263" s="140"/>
      <c r="I263" s="140"/>
      <c r="J263" s="140"/>
      <c r="K263" s="140"/>
    </row>
    <row r="264" spans="1:11" x14ac:dyDescent="0.35">
      <c r="A264" s="140"/>
      <c r="B264" s="140"/>
      <c r="C264" s="140"/>
      <c r="D264" s="140"/>
      <c r="E264" s="140"/>
      <c r="F264" s="140"/>
      <c r="G264" s="140"/>
      <c r="H264" s="140"/>
      <c r="I264" s="140"/>
      <c r="J264" s="140"/>
      <c r="K264" s="140"/>
    </row>
    <row r="265" spans="1:11" x14ac:dyDescent="0.35">
      <c r="A265" s="140"/>
      <c r="B265" s="140"/>
      <c r="C265" s="140"/>
      <c r="D265" s="140"/>
      <c r="E265" s="140"/>
      <c r="F265" s="140"/>
      <c r="G265" s="140"/>
      <c r="H265" s="140"/>
      <c r="I265" s="140"/>
      <c r="J265" s="140"/>
      <c r="K265" s="140"/>
    </row>
    <row r="266" spans="1:11" x14ac:dyDescent="0.35">
      <c r="A266" s="140"/>
      <c r="B266" s="140"/>
      <c r="C266" s="140"/>
      <c r="D266" s="140"/>
      <c r="E266" s="140"/>
      <c r="F266" s="140"/>
      <c r="G266" s="140"/>
      <c r="H266" s="140"/>
      <c r="I266" s="140"/>
      <c r="J266" s="140"/>
      <c r="K266" s="140"/>
    </row>
    <row r="267" spans="1:11" x14ac:dyDescent="0.35">
      <c r="A267" s="140"/>
      <c r="B267" s="140"/>
      <c r="C267" s="140"/>
      <c r="D267" s="140"/>
      <c r="E267" s="140"/>
      <c r="F267" s="140"/>
      <c r="G267" s="140"/>
      <c r="H267" s="140"/>
      <c r="I267" s="140"/>
      <c r="J267" s="140"/>
      <c r="K267" s="140"/>
    </row>
    <row r="268" spans="1:11" x14ac:dyDescent="0.35">
      <c r="A268" s="140"/>
      <c r="B268" s="140"/>
      <c r="C268" s="140"/>
      <c r="D268" s="140"/>
      <c r="E268" s="140"/>
      <c r="F268" s="140"/>
      <c r="G268" s="140"/>
      <c r="H268" s="140"/>
      <c r="I268" s="140"/>
      <c r="J268" s="140"/>
      <c r="K268" s="140"/>
    </row>
    <row r="269" spans="1:11" x14ac:dyDescent="0.35">
      <c r="A269" s="140"/>
      <c r="B269" s="140"/>
      <c r="C269" s="140"/>
      <c r="D269" s="140"/>
      <c r="E269" s="140"/>
      <c r="F269" s="140"/>
      <c r="G269" s="140"/>
      <c r="H269" s="140"/>
      <c r="I269" s="140"/>
      <c r="J269" s="140"/>
      <c r="K269" s="140"/>
    </row>
    <row r="270" spans="1:11" x14ac:dyDescent="0.35">
      <c r="A270" s="140"/>
      <c r="B270" s="140"/>
      <c r="C270" s="140"/>
      <c r="D270" s="140"/>
      <c r="E270" s="140"/>
      <c r="F270" s="140"/>
      <c r="G270" s="140"/>
      <c r="H270" s="140"/>
      <c r="I270" s="140"/>
      <c r="J270" s="140"/>
      <c r="K270" s="140"/>
    </row>
    <row r="271" spans="1:11" x14ac:dyDescent="0.35">
      <c r="A271" s="140"/>
      <c r="B271" s="140"/>
      <c r="C271" s="140"/>
      <c r="D271" s="140"/>
      <c r="E271" s="140"/>
      <c r="F271" s="140"/>
      <c r="G271" s="140"/>
      <c r="H271" s="140"/>
      <c r="I271" s="140"/>
      <c r="J271" s="140"/>
      <c r="K271" s="140"/>
    </row>
    <row r="272" spans="1:11" x14ac:dyDescent="0.35">
      <c r="A272" s="140"/>
      <c r="B272" s="140"/>
      <c r="C272" s="140"/>
      <c r="D272" s="140"/>
      <c r="E272" s="140"/>
      <c r="F272" s="140"/>
      <c r="G272" s="140"/>
      <c r="H272" s="140"/>
      <c r="I272" s="140"/>
      <c r="J272" s="140"/>
      <c r="K272" s="140"/>
    </row>
    <row r="273" spans="1:11" x14ac:dyDescent="0.35">
      <c r="A273" s="140"/>
      <c r="B273" s="140"/>
      <c r="C273" s="140"/>
      <c r="D273" s="140"/>
      <c r="E273" s="140"/>
      <c r="F273" s="140"/>
      <c r="G273" s="140"/>
      <c r="H273" s="140"/>
      <c r="I273" s="140"/>
      <c r="J273" s="140"/>
      <c r="K273" s="140"/>
    </row>
    <row r="274" spans="1:11" x14ac:dyDescent="0.35">
      <c r="A274" s="140"/>
      <c r="B274" s="140"/>
      <c r="C274" s="140"/>
      <c r="D274" s="140"/>
      <c r="E274" s="140"/>
      <c r="F274" s="140"/>
      <c r="G274" s="140"/>
      <c r="H274" s="140"/>
      <c r="I274" s="140"/>
      <c r="J274" s="140"/>
      <c r="K274" s="140"/>
    </row>
    <row r="275" spans="1:11" x14ac:dyDescent="0.35">
      <c r="A275" s="140"/>
      <c r="B275" s="140"/>
      <c r="C275" s="140"/>
      <c r="D275" s="140"/>
      <c r="E275" s="140"/>
      <c r="F275" s="140"/>
      <c r="G275" s="140"/>
      <c r="H275" s="140"/>
      <c r="I275" s="140"/>
      <c r="J275" s="140"/>
      <c r="K275" s="140"/>
    </row>
    <row r="276" spans="1:11" x14ac:dyDescent="0.35">
      <c r="A276" s="140"/>
      <c r="B276" s="140"/>
      <c r="C276" s="140"/>
      <c r="D276" s="140"/>
      <c r="E276" s="140"/>
      <c r="F276" s="140"/>
      <c r="G276" s="140"/>
      <c r="H276" s="140"/>
      <c r="I276" s="140"/>
      <c r="J276" s="140"/>
      <c r="K276" s="140"/>
    </row>
    <row r="277" spans="1:11" x14ac:dyDescent="0.35">
      <c r="A277" s="140"/>
      <c r="B277" s="140"/>
      <c r="C277" s="140"/>
      <c r="D277" s="140"/>
      <c r="E277" s="140"/>
      <c r="F277" s="140"/>
      <c r="G277" s="140"/>
      <c r="H277" s="140"/>
      <c r="I277" s="140"/>
      <c r="J277" s="140"/>
      <c r="K277" s="140"/>
    </row>
    <row r="278" spans="1:11" x14ac:dyDescent="0.35">
      <c r="A278" s="140"/>
      <c r="B278" s="140"/>
      <c r="C278" s="140"/>
      <c r="D278" s="140"/>
      <c r="E278" s="140"/>
      <c r="F278" s="140"/>
      <c r="G278" s="140"/>
      <c r="H278" s="140"/>
      <c r="I278" s="140"/>
      <c r="J278" s="140"/>
      <c r="K278" s="140"/>
    </row>
    <row r="279" spans="1:11" x14ac:dyDescent="0.35">
      <c r="A279" s="140"/>
      <c r="B279" s="140"/>
      <c r="C279" s="140"/>
      <c r="D279" s="140"/>
      <c r="E279" s="140"/>
      <c r="F279" s="140"/>
      <c r="G279" s="140"/>
      <c r="H279" s="140"/>
      <c r="I279" s="140"/>
      <c r="J279" s="140"/>
      <c r="K279" s="140"/>
    </row>
    <row r="280" spans="1:11" x14ac:dyDescent="0.35">
      <c r="A280" s="140"/>
      <c r="B280" s="140"/>
      <c r="C280" s="140"/>
      <c r="D280" s="140"/>
      <c r="E280" s="140"/>
      <c r="F280" s="140"/>
      <c r="G280" s="140"/>
      <c r="H280" s="140"/>
      <c r="I280" s="140"/>
      <c r="J280" s="140"/>
      <c r="K280" s="140"/>
    </row>
    <row r="281" spans="1:11" x14ac:dyDescent="0.35">
      <c r="A281" s="140"/>
      <c r="B281" s="140"/>
      <c r="C281" s="140"/>
      <c r="D281" s="140"/>
      <c r="E281" s="140"/>
      <c r="F281" s="140"/>
      <c r="G281" s="140"/>
      <c r="H281" s="140"/>
      <c r="I281" s="140"/>
      <c r="J281" s="140"/>
      <c r="K281" s="140"/>
    </row>
    <row r="282" spans="1:11" x14ac:dyDescent="0.35">
      <c r="A282" s="140"/>
      <c r="B282" s="140"/>
      <c r="C282" s="140"/>
      <c r="D282" s="140"/>
      <c r="E282" s="140"/>
      <c r="F282" s="140"/>
      <c r="G282" s="140"/>
      <c r="H282" s="140"/>
      <c r="I282" s="140"/>
      <c r="J282" s="140"/>
      <c r="K282" s="140"/>
    </row>
    <row r="283" spans="1:11" x14ac:dyDescent="0.35">
      <c r="A283" s="140"/>
      <c r="B283" s="140"/>
      <c r="C283" s="140"/>
      <c r="D283" s="140"/>
      <c r="E283" s="140"/>
      <c r="F283" s="140"/>
      <c r="G283" s="140"/>
      <c r="H283" s="140"/>
      <c r="I283" s="140"/>
      <c r="J283" s="140"/>
      <c r="K283" s="140"/>
    </row>
    <row r="284" spans="1:11" x14ac:dyDescent="0.35">
      <c r="A284" s="140"/>
      <c r="B284" s="140"/>
      <c r="C284" s="140"/>
      <c r="D284" s="140"/>
      <c r="E284" s="140"/>
      <c r="F284" s="140"/>
      <c r="G284" s="140"/>
      <c r="H284" s="140"/>
      <c r="I284" s="140"/>
      <c r="J284" s="140"/>
      <c r="K284" s="140"/>
    </row>
    <row r="285" spans="1:11" x14ac:dyDescent="0.35">
      <c r="A285" s="140"/>
      <c r="B285" s="140"/>
      <c r="C285" s="140"/>
      <c r="D285" s="140"/>
      <c r="E285" s="140"/>
      <c r="F285" s="140"/>
      <c r="G285" s="140"/>
      <c r="H285" s="140"/>
      <c r="I285" s="140"/>
      <c r="J285" s="140"/>
      <c r="K285" s="140"/>
    </row>
    <row r="286" spans="1:11" x14ac:dyDescent="0.35">
      <c r="A286" s="140"/>
      <c r="B286" s="140"/>
      <c r="C286" s="140"/>
      <c r="D286" s="140"/>
      <c r="E286" s="140"/>
      <c r="F286" s="140"/>
      <c r="G286" s="140"/>
      <c r="H286" s="140"/>
      <c r="I286" s="140"/>
      <c r="J286" s="140"/>
      <c r="K286" s="140"/>
    </row>
    <row r="287" spans="1:11" x14ac:dyDescent="0.35">
      <c r="A287" s="140"/>
      <c r="B287" s="140"/>
      <c r="C287" s="140"/>
      <c r="D287" s="140"/>
      <c r="E287" s="140"/>
      <c r="F287" s="140"/>
      <c r="G287" s="140"/>
      <c r="H287" s="140"/>
      <c r="I287" s="140"/>
      <c r="J287" s="140"/>
      <c r="K287" s="140"/>
    </row>
    <row r="288" spans="1:11" x14ac:dyDescent="0.35">
      <c r="A288" s="140"/>
      <c r="B288" s="140"/>
      <c r="C288" s="140"/>
      <c r="D288" s="140"/>
      <c r="E288" s="140"/>
      <c r="F288" s="140"/>
      <c r="G288" s="140"/>
      <c r="H288" s="140"/>
      <c r="I288" s="140"/>
      <c r="J288" s="140"/>
      <c r="K288" s="140"/>
    </row>
    <row r="289" spans="1:11" x14ac:dyDescent="0.35">
      <c r="A289" s="140"/>
      <c r="B289" s="140"/>
      <c r="C289" s="140"/>
      <c r="D289" s="140"/>
      <c r="E289" s="140"/>
      <c r="F289" s="140"/>
      <c r="G289" s="140"/>
      <c r="H289" s="140"/>
      <c r="I289" s="140"/>
      <c r="J289" s="140"/>
      <c r="K289" s="140"/>
    </row>
    <row r="290" spans="1:11" x14ac:dyDescent="0.35">
      <c r="A290" s="140"/>
      <c r="B290" s="140"/>
      <c r="C290" s="140"/>
      <c r="D290" s="140"/>
      <c r="E290" s="140"/>
      <c r="F290" s="140"/>
      <c r="G290" s="140"/>
      <c r="H290" s="140"/>
      <c r="I290" s="140"/>
      <c r="J290" s="140"/>
      <c r="K290" s="140"/>
    </row>
    <row r="291" spans="1:11" x14ac:dyDescent="0.35">
      <c r="A291" s="140"/>
      <c r="B291" s="140"/>
      <c r="C291" s="140"/>
      <c r="D291" s="140"/>
      <c r="E291" s="140"/>
      <c r="F291" s="140"/>
      <c r="G291" s="140"/>
      <c r="H291" s="140"/>
      <c r="I291" s="140"/>
      <c r="J291" s="140"/>
      <c r="K291" s="140"/>
    </row>
    <row r="292" spans="1:11" x14ac:dyDescent="0.35">
      <c r="A292" s="140"/>
      <c r="B292" s="140"/>
      <c r="C292" s="140"/>
      <c r="D292" s="140"/>
      <c r="E292" s="140"/>
      <c r="F292" s="140"/>
      <c r="G292" s="140"/>
      <c r="H292" s="140"/>
      <c r="I292" s="140"/>
      <c r="J292" s="140"/>
      <c r="K292" s="140"/>
    </row>
    <row r="293" spans="1:11" x14ac:dyDescent="0.35">
      <c r="A293" s="140"/>
      <c r="B293" s="140"/>
      <c r="C293" s="140"/>
      <c r="D293" s="140"/>
      <c r="E293" s="140"/>
      <c r="F293" s="140"/>
      <c r="G293" s="140"/>
      <c r="H293" s="140"/>
      <c r="I293" s="140"/>
      <c r="J293" s="140"/>
      <c r="K293" s="140"/>
    </row>
    <row r="294" spans="1:11" x14ac:dyDescent="0.35">
      <c r="A294" s="140"/>
      <c r="B294" s="140"/>
      <c r="C294" s="140"/>
      <c r="D294" s="140"/>
      <c r="E294" s="140"/>
      <c r="F294" s="140"/>
      <c r="G294" s="140"/>
      <c r="H294" s="140"/>
      <c r="I294" s="140"/>
      <c r="J294" s="140"/>
      <c r="K294" s="140"/>
    </row>
    <row r="295" spans="1:11" x14ac:dyDescent="0.35">
      <c r="A295" s="140"/>
      <c r="B295" s="140"/>
      <c r="C295" s="140"/>
      <c r="D295" s="140"/>
      <c r="E295" s="140"/>
      <c r="F295" s="140"/>
      <c r="G295" s="140"/>
      <c r="H295" s="140"/>
      <c r="I295" s="140"/>
      <c r="J295" s="140"/>
      <c r="K295" s="140"/>
    </row>
    <row r="296" spans="1:11" x14ac:dyDescent="0.35">
      <c r="A296" s="140"/>
      <c r="B296" s="140"/>
      <c r="C296" s="140"/>
      <c r="D296" s="140"/>
      <c r="E296" s="140"/>
      <c r="F296" s="140"/>
      <c r="G296" s="140"/>
      <c r="H296" s="140"/>
      <c r="I296" s="140"/>
      <c r="J296" s="140"/>
      <c r="K296" s="140"/>
    </row>
    <row r="297" spans="1:11" x14ac:dyDescent="0.35">
      <c r="A297" s="140"/>
      <c r="B297" s="140"/>
      <c r="C297" s="140"/>
      <c r="D297" s="140"/>
      <c r="E297" s="140"/>
      <c r="F297" s="140"/>
      <c r="G297" s="140"/>
      <c r="H297" s="140"/>
      <c r="I297" s="140"/>
      <c r="J297" s="140"/>
      <c r="K297" s="140"/>
    </row>
    <row r="298" spans="1:11" x14ac:dyDescent="0.35">
      <c r="A298" s="140"/>
      <c r="B298" s="140"/>
      <c r="C298" s="140"/>
      <c r="D298" s="140"/>
      <c r="E298" s="140"/>
      <c r="F298" s="140"/>
      <c r="G298" s="140"/>
      <c r="H298" s="140"/>
      <c r="I298" s="140"/>
      <c r="J298" s="140"/>
      <c r="K298" s="140"/>
    </row>
    <row r="299" spans="1:11" x14ac:dyDescent="0.35">
      <c r="A299" s="140"/>
      <c r="B299" s="140"/>
      <c r="C299" s="140"/>
      <c r="D299" s="140"/>
      <c r="E299" s="140"/>
      <c r="F299" s="140"/>
      <c r="G299" s="140"/>
      <c r="H299" s="140"/>
      <c r="I299" s="140"/>
      <c r="J299" s="140"/>
      <c r="K299" s="140"/>
    </row>
    <row r="300" spans="1:11" x14ac:dyDescent="0.35">
      <c r="A300" s="140"/>
      <c r="B300" s="140"/>
      <c r="C300" s="140"/>
      <c r="D300" s="140"/>
      <c r="E300" s="140"/>
      <c r="F300" s="140"/>
      <c r="G300" s="140"/>
      <c r="H300" s="140"/>
      <c r="I300" s="140"/>
      <c r="J300" s="140"/>
      <c r="K300" s="140"/>
    </row>
    <row r="301" spans="1:11" x14ac:dyDescent="0.35">
      <c r="A301" s="140"/>
      <c r="B301" s="140"/>
      <c r="C301" s="140"/>
      <c r="D301" s="140"/>
      <c r="E301" s="140"/>
      <c r="F301" s="140"/>
      <c r="G301" s="140"/>
      <c r="H301" s="140"/>
      <c r="I301" s="140"/>
      <c r="J301" s="140"/>
      <c r="K301" s="140"/>
    </row>
    <row r="302" spans="1:11" x14ac:dyDescent="0.35">
      <c r="A302" s="140"/>
      <c r="B302" s="140"/>
      <c r="C302" s="140"/>
      <c r="D302" s="140"/>
      <c r="E302" s="140"/>
      <c r="F302" s="140"/>
      <c r="G302" s="140"/>
      <c r="H302" s="140"/>
      <c r="I302" s="140"/>
      <c r="J302" s="140"/>
      <c r="K302" s="140"/>
    </row>
    <row r="303" spans="1:11" x14ac:dyDescent="0.35">
      <c r="A303" s="140"/>
      <c r="B303" s="140"/>
      <c r="C303" s="140"/>
      <c r="D303" s="140"/>
      <c r="E303" s="140"/>
      <c r="F303" s="140"/>
      <c r="G303" s="140"/>
      <c r="H303" s="140"/>
      <c r="I303" s="140"/>
      <c r="J303" s="140"/>
      <c r="K303" s="140"/>
    </row>
    <row r="304" spans="1:11" x14ac:dyDescent="0.35">
      <c r="A304" s="140"/>
      <c r="B304" s="140"/>
      <c r="C304" s="140"/>
      <c r="D304" s="140"/>
      <c r="E304" s="140"/>
      <c r="F304" s="140"/>
      <c r="G304" s="140"/>
      <c r="H304" s="140"/>
      <c r="I304" s="140"/>
      <c r="J304" s="140"/>
      <c r="K304" s="140"/>
    </row>
    <row r="305" spans="1:11" x14ac:dyDescent="0.35">
      <c r="A305" s="140"/>
      <c r="B305" s="140"/>
      <c r="C305" s="140"/>
      <c r="D305" s="140"/>
      <c r="E305" s="140"/>
      <c r="F305" s="140"/>
      <c r="G305" s="140"/>
      <c r="H305" s="140"/>
      <c r="I305" s="140"/>
      <c r="J305" s="140"/>
      <c r="K305" s="140"/>
    </row>
    <row r="306" spans="1:11" x14ac:dyDescent="0.35">
      <c r="A306" s="140"/>
      <c r="B306" s="140"/>
      <c r="C306" s="140"/>
      <c r="D306" s="140"/>
      <c r="E306" s="140"/>
      <c r="F306" s="140"/>
      <c r="G306" s="140"/>
      <c r="H306" s="140"/>
      <c r="I306" s="140"/>
      <c r="J306" s="140"/>
      <c r="K306" s="140"/>
    </row>
  </sheetData>
  <mergeCells count="71">
    <mergeCell ref="A56:K56"/>
    <mergeCell ref="A69:K69"/>
    <mergeCell ref="A70:K70"/>
    <mergeCell ref="A11:K11"/>
    <mergeCell ref="A12:K12"/>
    <mergeCell ref="A13:K13"/>
    <mergeCell ref="A14:K14"/>
    <mergeCell ref="A15:K15"/>
    <mergeCell ref="A16:K16"/>
    <mergeCell ref="A50:K50"/>
    <mergeCell ref="A51:K51"/>
    <mergeCell ref="A52:K52"/>
    <mergeCell ref="A53:K53"/>
    <mergeCell ref="A54:K54"/>
    <mergeCell ref="A55:K55"/>
    <mergeCell ref="A44:K44"/>
    <mergeCell ref="A45:K45"/>
    <mergeCell ref="A46:K46"/>
    <mergeCell ref="A47:K47"/>
    <mergeCell ref="A48:K48"/>
    <mergeCell ref="A49:K49"/>
    <mergeCell ref="A43:K43"/>
    <mergeCell ref="A32:K32"/>
    <mergeCell ref="A33:K33"/>
    <mergeCell ref="A34:K34"/>
    <mergeCell ref="A35:K35"/>
    <mergeCell ref="A36:K36"/>
    <mergeCell ref="A37:K37"/>
    <mergeCell ref="A38:K38"/>
    <mergeCell ref="A39:K39"/>
    <mergeCell ref="A40:K40"/>
    <mergeCell ref="A41:K41"/>
    <mergeCell ref="A42:K42"/>
    <mergeCell ref="A31:K31"/>
    <mergeCell ref="A20:K20"/>
    <mergeCell ref="A21:K21"/>
    <mergeCell ref="A22:K22"/>
    <mergeCell ref="A23:K23"/>
    <mergeCell ref="A24:K24"/>
    <mergeCell ref="A25:K25"/>
    <mergeCell ref="A26:K26"/>
    <mergeCell ref="A27:K27"/>
    <mergeCell ref="A28:K28"/>
    <mergeCell ref="A29:K29"/>
    <mergeCell ref="A30:K30"/>
    <mergeCell ref="A17:K17"/>
    <mergeCell ref="A18:K18"/>
    <mergeCell ref="A19:K19"/>
    <mergeCell ref="A10:B10"/>
    <mergeCell ref="C10:K10"/>
    <mergeCell ref="A9:B9"/>
    <mergeCell ref="C9:K9"/>
    <mergeCell ref="A4:B4"/>
    <mergeCell ref="C4:D4"/>
    <mergeCell ref="F4:H4"/>
    <mergeCell ref="J4:K4"/>
    <mergeCell ref="A5:B5"/>
    <mergeCell ref="C5:D5"/>
    <mergeCell ref="F5:H5"/>
    <mergeCell ref="J5:K5"/>
    <mergeCell ref="A6:K6"/>
    <mergeCell ref="A7:B7"/>
    <mergeCell ref="C7:K7"/>
    <mergeCell ref="A8:B8"/>
    <mergeCell ref="C8:K8"/>
    <mergeCell ref="A1:B2"/>
    <mergeCell ref="C1:K2"/>
    <mergeCell ref="A3:B3"/>
    <mergeCell ref="C3:D3"/>
    <mergeCell ref="F3:H3"/>
    <mergeCell ref="J3:K3"/>
  </mergeCells>
  <conditionalFormatting sqref="C7:K7">
    <cfRule type="containsText" dxfId="17" priority="1" operator="containsText" text="REJECT">
      <formula>NOT(ISERROR(SEARCH("REJECT",C7)))</formula>
    </cfRule>
  </conditionalFormatting>
  <conditionalFormatting sqref="K5">
    <cfRule type="containsText" dxfId="16" priority="3" operator="containsText" text=" ">
      <formula>NOT(ISERROR(SEARCH(" ",K5)))</formula>
    </cfRule>
  </conditionalFormatting>
  <pageMargins left="0.7" right="0.7" top="0.75" bottom="0.75" header="0.3" footer="0.3"/>
  <pageSetup paperSize="9" scale="87" orientation="portrait" r:id="rId1"/>
  <customProperties>
    <customPr name="layoutContexts" r:id="rId2"/>
  </customProperties>
  <drawing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1B158E84-6BCB-4773-82FC-9DA41017771F}">
          <x14:formula1>
            <xm:f>'DO NOT USE'!$F$19:$F$32</xm:f>
          </x14:formula1>
          <xm:sqref>C7:K7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2">
    <tabColor theme="1"/>
  </sheetPr>
  <dimension ref="A1:L58"/>
  <sheetViews>
    <sheetView showZeros="0" view="pageBreakPreview" topLeftCell="B1" zoomScaleNormal="100" zoomScaleSheetLayoutView="100" workbookViewId="0">
      <selection activeCell="J5" sqref="J5:L5"/>
    </sheetView>
  </sheetViews>
  <sheetFormatPr defaultColWidth="6" defaultRowHeight="12.75" customHeight="1" x14ac:dyDescent="0.25"/>
  <cols>
    <col min="1" max="1" width="7.453125" style="1" hidden="1" customWidth="1"/>
    <col min="2" max="2" width="13.81640625" style="1" customWidth="1"/>
    <col min="3" max="3" width="8.1796875" style="1" customWidth="1"/>
    <col min="4" max="4" width="15.81640625" style="1" customWidth="1"/>
    <col min="5" max="5" width="7.81640625" style="1" customWidth="1"/>
    <col min="6" max="6" width="7.1796875" style="1" customWidth="1"/>
    <col min="7" max="7" width="7.453125" style="1" customWidth="1"/>
    <col min="8" max="8" width="6.6328125" style="1" bestFit="1" customWidth="1"/>
    <col min="9" max="9" width="9.453125" style="1" customWidth="1"/>
    <col min="10" max="12" width="6.453125" style="1" customWidth="1"/>
    <col min="13" max="13" width="8.1796875" style="1" customWidth="1"/>
    <col min="14" max="14" width="6.453125" style="1" customWidth="1"/>
    <col min="15" max="16384" width="6" style="1"/>
  </cols>
  <sheetData>
    <row r="1" spans="1:12" ht="13.75" customHeight="1" x14ac:dyDescent="0.25">
      <c r="A1" s="452"/>
      <c r="B1" s="452"/>
      <c r="C1" s="311" t="s">
        <v>306</v>
      </c>
      <c r="D1" s="312"/>
      <c r="E1" s="312"/>
      <c r="F1" s="312"/>
      <c r="G1" s="312"/>
      <c r="H1" s="312"/>
      <c r="I1" s="312"/>
      <c r="J1" s="312"/>
      <c r="K1" s="312"/>
      <c r="L1" s="312"/>
    </row>
    <row r="2" spans="1:12" ht="13.75" customHeight="1" x14ac:dyDescent="0.25">
      <c r="A2" s="452"/>
      <c r="B2" s="452"/>
      <c r="C2" s="313"/>
      <c r="D2" s="314"/>
      <c r="E2" s="314"/>
      <c r="F2" s="314"/>
      <c r="G2" s="314"/>
      <c r="H2" s="314"/>
      <c r="I2" s="314"/>
      <c r="J2" s="314"/>
      <c r="K2" s="314"/>
      <c r="L2" s="314"/>
    </row>
    <row r="3" spans="1:12" ht="13.75" customHeight="1" x14ac:dyDescent="0.25">
      <c r="A3" s="382" t="s">
        <v>48</v>
      </c>
      <c r="B3" s="382"/>
      <c r="C3" s="298" t="str">
        <f>'DESIGN FRONT SHEET'!B3</f>
        <v>MCLAREN SEASON 3</v>
      </c>
      <c r="D3" s="299"/>
      <c r="E3" s="37" t="s">
        <v>49</v>
      </c>
      <c r="F3" s="381" t="str">
        <f>'DESIGN FRONT SHEET'!E3</f>
        <v>UNAVAILABLE</v>
      </c>
      <c r="G3" s="298"/>
      <c r="H3" s="298"/>
      <c r="I3" s="37" t="s">
        <v>50</v>
      </c>
      <c r="J3" s="306" t="str">
        <f>'DESIGN FRONT SHEET'!G3</f>
        <v>FRAN</v>
      </c>
      <c r="K3" s="306"/>
      <c r="L3" s="307"/>
    </row>
    <row r="4" spans="1:12" ht="13.75" customHeight="1" x14ac:dyDescent="0.25">
      <c r="A4" s="382" t="s">
        <v>51</v>
      </c>
      <c r="B4" s="382"/>
      <c r="C4" s="298" t="str">
        <f>'DESIGN FRONT SHEET'!B4</f>
        <v>DEXOR</v>
      </c>
      <c r="D4" s="299"/>
      <c r="E4" s="37" t="s">
        <v>52</v>
      </c>
      <c r="F4" s="381" t="str">
        <f>'DESIGN FRONT SHEET'!E4</f>
        <v>VIETNAM</v>
      </c>
      <c r="G4" s="298"/>
      <c r="H4" s="298"/>
      <c r="I4" s="37" t="s">
        <v>53</v>
      </c>
      <c r="J4" s="306" t="str">
        <f>'DESIGN FRONT SHEET'!G4</f>
        <v>CHARLOTTE</v>
      </c>
      <c r="K4" s="306"/>
      <c r="L4" s="307"/>
    </row>
    <row r="5" spans="1:12" ht="13.75" customHeight="1" x14ac:dyDescent="0.25">
      <c r="A5" s="382" t="s">
        <v>54</v>
      </c>
      <c r="B5" s="382"/>
      <c r="C5" s="298" t="str">
        <f>'DESIGN FRONT SHEET'!B5</f>
        <v>SHORT SLEEVE CONTRST T-SHIRT</v>
      </c>
      <c r="D5" s="299"/>
      <c r="E5" s="37" t="s">
        <v>193</v>
      </c>
      <c r="F5" s="381" t="str">
        <f>'DESIGN FRONT SHEET'!E5</f>
        <v>PALACE SAMPLE - FACTORY REFERENCE</v>
      </c>
      <c r="G5" s="298"/>
      <c r="H5" s="298"/>
      <c r="I5" s="37" t="s">
        <v>56</v>
      </c>
      <c r="J5" s="390"/>
      <c r="K5" s="390"/>
      <c r="L5" s="391"/>
    </row>
    <row r="6" spans="1:12" ht="13.75" customHeight="1" x14ac:dyDescent="0.25">
      <c r="A6" s="453" t="s">
        <v>137</v>
      </c>
      <c r="B6" s="453"/>
      <c r="C6" s="453"/>
      <c r="D6" s="453"/>
      <c r="E6" s="453"/>
      <c r="F6" s="453"/>
      <c r="G6" s="453"/>
      <c r="H6" s="453"/>
      <c r="I6" s="453"/>
      <c r="J6" s="453"/>
      <c r="K6" s="453"/>
      <c r="L6" s="454"/>
    </row>
    <row r="7" spans="1:12" s="141" customFormat="1" ht="27" customHeight="1" x14ac:dyDescent="0.35">
      <c r="A7" s="139" t="s">
        <v>120</v>
      </c>
      <c r="B7" s="451" t="s">
        <v>64</v>
      </c>
      <c r="C7" s="451"/>
      <c r="D7" s="451"/>
      <c r="E7" s="138" t="s">
        <v>65</v>
      </c>
      <c r="F7" s="139" t="s">
        <v>37</v>
      </c>
      <c r="G7" s="139" t="s">
        <v>67</v>
      </c>
      <c r="H7" s="136" t="s">
        <v>68</v>
      </c>
      <c r="I7" s="449" t="s">
        <v>69</v>
      </c>
      <c r="J7" s="450"/>
      <c r="K7" s="450"/>
      <c r="L7" s="450"/>
    </row>
    <row r="8" spans="1:12" ht="13.5" customHeight="1" x14ac:dyDescent="0.35">
      <c r="A8" s="155" t="str">
        <f>'PROTO SPEC'!A8</f>
        <v>H2</v>
      </c>
      <c r="B8" s="321" t="str">
        <f>'PROTO SPEC'!B8</f>
        <v>1. Front length - SNP to bottom hem edge</v>
      </c>
      <c r="C8" s="322"/>
      <c r="D8" s="322"/>
      <c r="E8" s="33">
        <f>'PP1 SPEC'!I8</f>
        <v>0</v>
      </c>
      <c r="F8" s="3"/>
      <c r="G8" s="34">
        <f t="shared" ref="G8:G41" si="0">F8+(-E8)</f>
        <v>0</v>
      </c>
      <c r="H8" s="31"/>
      <c r="I8" s="336"/>
      <c r="J8" s="337"/>
      <c r="K8" s="337"/>
      <c r="L8" s="338"/>
    </row>
    <row r="9" spans="1:12" ht="12.75" customHeight="1" x14ac:dyDescent="0.35">
      <c r="A9" s="155" t="str">
        <f>'PROTO SPEC'!A9</f>
        <v>H3</v>
      </c>
      <c r="B9" s="321" t="str">
        <f>'PROTO SPEC'!B9</f>
        <v>2. Front length - HSP to bottom hem edge</v>
      </c>
      <c r="C9" s="322"/>
      <c r="D9" s="322"/>
      <c r="E9" s="33">
        <f>'PP1 SPEC'!I9</f>
        <v>0</v>
      </c>
      <c r="F9" s="2"/>
      <c r="G9" s="34">
        <f t="shared" si="0"/>
        <v>0</v>
      </c>
      <c r="H9" s="31"/>
      <c r="I9" s="324"/>
      <c r="J9" s="325"/>
      <c r="K9" s="325"/>
      <c r="L9" s="326"/>
    </row>
    <row r="10" spans="1:12" ht="12.75" customHeight="1" x14ac:dyDescent="0.35">
      <c r="A10" s="155">
        <f>'PROTO SPEC'!A10</f>
        <v>0</v>
      </c>
      <c r="B10" s="321" t="str">
        <f>'PROTO SPEC'!B10</f>
        <v>3. Back length - HSP to bottom hem edge</v>
      </c>
      <c r="C10" s="322"/>
      <c r="D10" s="322"/>
      <c r="E10" s="33">
        <f>'PP1 SPEC'!I10</f>
        <v>0</v>
      </c>
      <c r="F10" s="3"/>
      <c r="G10" s="34">
        <f t="shared" si="0"/>
        <v>0</v>
      </c>
      <c r="H10" s="31"/>
      <c r="I10" s="336"/>
      <c r="J10" s="337"/>
      <c r="K10" s="337"/>
      <c r="L10" s="338"/>
    </row>
    <row r="11" spans="1:12" ht="12.75" customHeight="1" x14ac:dyDescent="0.35">
      <c r="A11" s="155">
        <f>'PROTO SPEC'!A11</f>
        <v>0</v>
      </c>
      <c r="B11" s="321" t="str">
        <f>'PROTO SPEC'!B11</f>
        <v>4. Chest - measured 2.5cm down from underarm</v>
      </c>
      <c r="C11" s="322"/>
      <c r="D11" s="322"/>
      <c r="E11" s="33">
        <f>'PP1 SPEC'!I11</f>
        <v>0</v>
      </c>
      <c r="F11" s="2"/>
      <c r="G11" s="34">
        <f t="shared" si="0"/>
        <v>0</v>
      </c>
      <c r="H11" s="31"/>
      <c r="I11" s="324"/>
      <c r="J11" s="325"/>
      <c r="K11" s="325"/>
      <c r="L11" s="326"/>
    </row>
    <row r="12" spans="1:12" ht="12.75" customHeight="1" x14ac:dyDescent="0.35">
      <c r="A12" s="155">
        <f>'PROTO SPEC'!A12</f>
        <v>0</v>
      </c>
      <c r="B12" s="321" t="str">
        <f>'PROTO SPEC'!B12</f>
        <v>5. Waist position - below HSP</v>
      </c>
      <c r="C12" s="322"/>
      <c r="D12" s="322"/>
      <c r="E12" s="33">
        <f>'PP1 SPEC'!I12</f>
        <v>0</v>
      </c>
      <c r="F12" s="2"/>
      <c r="G12" s="34">
        <f t="shared" si="0"/>
        <v>0</v>
      </c>
      <c r="H12" s="31"/>
      <c r="I12" s="324"/>
      <c r="J12" s="325"/>
      <c r="K12" s="325"/>
      <c r="L12" s="326"/>
    </row>
    <row r="13" spans="1:12" ht="12.75" customHeight="1" x14ac:dyDescent="0.35">
      <c r="A13" s="155">
        <f>'PROTO SPEC'!A13</f>
        <v>0</v>
      </c>
      <c r="B13" s="321" t="str">
        <f>'PROTO SPEC'!B13</f>
        <v>6. Waist width</v>
      </c>
      <c r="C13" s="322"/>
      <c r="D13" s="322"/>
      <c r="E13" s="33">
        <f>'PP1 SPEC'!I13</f>
        <v>0</v>
      </c>
      <c r="F13" s="3"/>
      <c r="G13" s="34">
        <f t="shared" si="0"/>
        <v>0</v>
      </c>
      <c r="H13" s="31"/>
      <c r="I13" s="324"/>
      <c r="J13" s="325"/>
      <c r="K13" s="325"/>
      <c r="L13" s="326"/>
    </row>
    <row r="14" spans="1:12" ht="12.75" customHeight="1" x14ac:dyDescent="0.35">
      <c r="A14" s="155">
        <f>'PROTO SPEC'!A14</f>
        <v>0</v>
      </c>
      <c r="B14" s="321" t="str">
        <f>'PROTO SPEC'!B14</f>
        <v>7. Hem width</v>
      </c>
      <c r="C14" s="322"/>
      <c r="D14" s="322"/>
      <c r="E14" s="33">
        <f>'PP1 SPEC'!I14</f>
        <v>0</v>
      </c>
      <c r="F14" s="2"/>
      <c r="G14" s="34">
        <f t="shared" si="0"/>
        <v>0</v>
      </c>
      <c r="H14" s="31"/>
      <c r="I14" s="324"/>
      <c r="J14" s="325"/>
      <c r="K14" s="325"/>
      <c r="L14" s="326"/>
    </row>
    <row r="15" spans="1:12" ht="12.75" customHeight="1" x14ac:dyDescent="0.35">
      <c r="A15" s="155">
        <f>'PROTO SPEC'!A15</f>
        <v>0</v>
      </c>
      <c r="B15" s="321" t="str">
        <f>'PROTO SPEC'!B15</f>
        <v>8. Hem depth</v>
      </c>
      <c r="C15" s="322"/>
      <c r="D15" s="322"/>
      <c r="E15" s="33">
        <f>'PP1 SPEC'!I15</f>
        <v>0</v>
      </c>
      <c r="F15" s="2"/>
      <c r="G15" s="34">
        <f t="shared" si="0"/>
        <v>0</v>
      </c>
      <c r="H15" s="31"/>
      <c r="I15" s="324"/>
      <c r="J15" s="325"/>
      <c r="K15" s="325"/>
      <c r="L15" s="326"/>
    </row>
    <row r="16" spans="1:12" ht="12.75" customHeight="1" x14ac:dyDescent="0.35">
      <c r="A16" s="155">
        <f>'PROTO SPEC'!A16</f>
        <v>0</v>
      </c>
      <c r="B16" s="321" t="str">
        <f>'PROTO SPEC'!B16</f>
        <v>9. X-Shoulder (seam to seam)</v>
      </c>
      <c r="C16" s="322"/>
      <c r="D16" s="322"/>
      <c r="E16" s="33">
        <f>'PP1 SPEC'!I16</f>
        <v>0</v>
      </c>
      <c r="F16" s="3"/>
      <c r="G16" s="34">
        <f t="shared" si="0"/>
        <v>0</v>
      </c>
      <c r="H16" s="31"/>
      <c r="I16" s="324"/>
      <c r="J16" s="325"/>
      <c r="K16" s="325"/>
      <c r="L16" s="326"/>
    </row>
    <row r="17" spans="1:12" ht="12.75" customHeight="1" x14ac:dyDescent="0.25">
      <c r="A17" s="155"/>
      <c r="B17" s="321" t="str">
        <f>'PROTO SPEC'!B17</f>
        <v>10. Shoulder slope</v>
      </c>
      <c r="C17" s="322"/>
      <c r="D17" s="322"/>
      <c r="E17" s="33">
        <f>'PP1 SPEC'!I17</f>
        <v>0</v>
      </c>
      <c r="F17" s="3"/>
      <c r="G17" s="34">
        <f t="shared" si="0"/>
        <v>0</v>
      </c>
      <c r="H17" s="31"/>
      <c r="I17" s="324"/>
      <c r="J17" s="334"/>
      <c r="K17" s="334"/>
      <c r="L17" s="335"/>
    </row>
    <row r="18" spans="1:12" ht="12.75" customHeight="1" x14ac:dyDescent="0.35">
      <c r="A18" s="155">
        <f>'PROTO SPEC'!A18</f>
        <v>0</v>
      </c>
      <c r="B18" s="321" t="str">
        <f>'PROTO SPEC'!B18</f>
        <v>11. X-Front - 15cm below HSP</v>
      </c>
      <c r="C18" s="322"/>
      <c r="D18" s="322"/>
      <c r="E18" s="33">
        <f>'PP1 SPEC'!I18</f>
        <v>0</v>
      </c>
      <c r="F18" s="2"/>
      <c r="G18" s="34">
        <f t="shared" si="0"/>
        <v>0</v>
      </c>
      <c r="H18" s="31"/>
      <c r="I18" s="324"/>
      <c r="J18" s="325"/>
      <c r="K18" s="325"/>
      <c r="L18" s="326"/>
    </row>
    <row r="19" spans="1:12" ht="12.75" customHeight="1" x14ac:dyDescent="0.35">
      <c r="A19" s="155">
        <f>'PROTO SPEC'!A19</f>
        <v>0</v>
      </c>
      <c r="B19" s="321" t="str">
        <f>'PROTO SPEC'!B19</f>
        <v>12. X-Back - 15cm below HSP</v>
      </c>
      <c r="C19" s="322"/>
      <c r="D19" s="322"/>
      <c r="E19" s="33">
        <f>'PP1 SPEC'!I19</f>
        <v>0</v>
      </c>
      <c r="F19" s="2"/>
      <c r="G19" s="34">
        <f t="shared" si="0"/>
        <v>0</v>
      </c>
      <c r="H19" s="31"/>
      <c r="I19" s="329"/>
      <c r="J19" s="330"/>
      <c r="K19" s="330"/>
      <c r="L19" s="330"/>
    </row>
    <row r="20" spans="1:12" ht="12.75" customHeight="1" x14ac:dyDescent="0.35">
      <c r="A20" s="155">
        <f>'PROTO SPEC'!A20</f>
        <v>0</v>
      </c>
      <c r="B20" s="321" t="str">
        <f>'PROTO SPEC'!B20</f>
        <v>13. Back neck width - HSP to HSP straight</v>
      </c>
      <c r="C20" s="322"/>
      <c r="D20" s="322"/>
      <c r="E20" s="33">
        <f>'PP1 SPEC'!I20</f>
        <v>0</v>
      </c>
      <c r="F20" s="3"/>
      <c r="G20" s="34">
        <f t="shared" si="0"/>
        <v>0</v>
      </c>
      <c r="H20" s="31"/>
      <c r="I20" s="329"/>
      <c r="J20" s="330"/>
      <c r="K20" s="330"/>
      <c r="L20" s="330"/>
    </row>
    <row r="21" spans="1:12" ht="12.75" customHeight="1" x14ac:dyDescent="0.35">
      <c r="A21" s="155">
        <f>'PROTO SPEC'!A21</f>
        <v>0</v>
      </c>
      <c r="B21" s="321" t="str">
        <f>'PROTO SPEC'!B21</f>
        <v>14. Front neck drop - From HSP</v>
      </c>
      <c r="C21" s="322"/>
      <c r="D21" s="322"/>
      <c r="E21" s="33">
        <f>'PP1 SPEC'!I21</f>
        <v>0</v>
      </c>
      <c r="F21" s="2"/>
      <c r="G21" s="34">
        <f t="shared" si="0"/>
        <v>0</v>
      </c>
      <c r="H21" s="31"/>
      <c r="I21" s="324"/>
      <c r="J21" s="325"/>
      <c r="K21" s="325"/>
      <c r="L21" s="326"/>
    </row>
    <row r="22" spans="1:12" ht="12.75" customHeight="1" x14ac:dyDescent="0.35">
      <c r="A22" s="155">
        <f>'PROTO SPEC'!A22</f>
        <v>0</v>
      </c>
      <c r="B22" s="321" t="str">
        <f>'PROTO SPEC'!B22</f>
        <v>15. Back neck drop</v>
      </c>
      <c r="C22" s="322"/>
      <c r="D22" s="322"/>
      <c r="E22" s="33">
        <f>'PP1 SPEC'!I22</f>
        <v>0</v>
      </c>
      <c r="F22" s="2"/>
      <c r="G22" s="34">
        <f t="shared" si="0"/>
        <v>0</v>
      </c>
      <c r="H22" s="31"/>
      <c r="I22" s="324"/>
      <c r="J22" s="325"/>
      <c r="K22" s="325"/>
      <c r="L22" s="326"/>
    </row>
    <row r="23" spans="1:12" ht="12.75" customHeight="1" x14ac:dyDescent="0.25">
      <c r="A23" s="155"/>
      <c r="B23" s="321" t="str">
        <f>'PROTO SPEC'!B23</f>
        <v>16. Neck trim depth</v>
      </c>
      <c r="C23" s="322"/>
      <c r="D23" s="322"/>
      <c r="E23" s="33">
        <f>'PP1 SPEC'!I23</f>
        <v>0</v>
      </c>
      <c r="F23" s="2"/>
      <c r="G23" s="34">
        <f t="shared" si="0"/>
        <v>0</v>
      </c>
      <c r="H23" s="31"/>
      <c r="I23" s="324"/>
      <c r="J23" s="334"/>
      <c r="K23" s="334"/>
      <c r="L23" s="335"/>
    </row>
    <row r="24" spans="1:12" ht="12.75" customHeight="1" x14ac:dyDescent="0.25">
      <c r="A24" s="155"/>
      <c r="B24" s="321" t="str">
        <f>'PROTO SPEC'!B24</f>
        <v>17. Front raglan depth</v>
      </c>
      <c r="C24" s="322"/>
      <c r="D24" s="322"/>
      <c r="E24" s="33">
        <f>'PP1 SPEC'!I24</f>
        <v>0</v>
      </c>
      <c r="F24" s="2"/>
      <c r="G24" s="34">
        <f t="shared" si="0"/>
        <v>0</v>
      </c>
      <c r="H24" s="31"/>
      <c r="I24" s="324"/>
      <c r="J24" s="334"/>
      <c r="K24" s="334"/>
      <c r="L24" s="335"/>
    </row>
    <row r="25" spans="1:12" ht="12.75" customHeight="1" x14ac:dyDescent="0.25">
      <c r="A25" s="155"/>
      <c r="B25" s="321" t="str">
        <f>'PROTO SPEC'!B25</f>
        <v>18. Back raglan depth</v>
      </c>
      <c r="C25" s="322"/>
      <c r="D25" s="322"/>
      <c r="E25" s="33">
        <f>'PP1 SPEC'!I25</f>
        <v>0</v>
      </c>
      <c r="F25" s="2"/>
      <c r="G25" s="34">
        <f t="shared" si="0"/>
        <v>0</v>
      </c>
      <c r="H25" s="31"/>
      <c r="I25" s="324"/>
      <c r="J25" s="334"/>
      <c r="K25" s="334"/>
      <c r="L25" s="335"/>
    </row>
    <row r="26" spans="1:12" ht="12.75" customHeight="1" x14ac:dyDescent="0.25">
      <c r="A26" s="155"/>
      <c r="B26" s="321" t="str">
        <f>'PROTO SPEC'!B26</f>
        <v>19. Sleeve length (SNP to cuff) (Short Sleeve)</v>
      </c>
      <c r="C26" s="322"/>
      <c r="D26" s="322"/>
      <c r="E26" s="33">
        <f>'PP1 SPEC'!I26</f>
        <v>0</v>
      </c>
      <c r="F26" s="2"/>
      <c r="G26" s="34">
        <f t="shared" si="0"/>
        <v>0</v>
      </c>
      <c r="H26" s="31"/>
      <c r="I26" s="324"/>
      <c r="J26" s="334"/>
      <c r="K26" s="334"/>
      <c r="L26" s="335"/>
    </row>
    <row r="27" spans="1:12" ht="12.75" customHeight="1" x14ac:dyDescent="0.25">
      <c r="A27" s="155"/>
      <c r="B27" s="321" t="str">
        <f>'PROTO SPEC'!B27</f>
        <v>20. Sleeve length (SNP to cuff) (Long Sleeve)</v>
      </c>
      <c r="C27" s="322"/>
      <c r="D27" s="322"/>
      <c r="E27" s="33">
        <f>'PP1 SPEC'!I27</f>
        <v>0</v>
      </c>
      <c r="F27" s="2"/>
      <c r="G27" s="34">
        <f t="shared" si="0"/>
        <v>0</v>
      </c>
      <c r="H27" s="31"/>
      <c r="I27" s="27"/>
      <c r="J27" s="28"/>
      <c r="K27" s="28"/>
      <c r="L27" s="29"/>
    </row>
    <row r="28" spans="1:12" ht="12.75" customHeight="1" x14ac:dyDescent="0.35">
      <c r="A28" s="155">
        <f>'PROTO SPEC'!A28</f>
        <v>0</v>
      </c>
      <c r="B28" s="321" t="str">
        <f>'PROTO SPEC'!B28</f>
        <v>21. Underarm length</v>
      </c>
      <c r="C28" s="322"/>
      <c r="D28" s="322"/>
      <c r="E28" s="33">
        <f>'PP1 SPEC'!I28</f>
        <v>0</v>
      </c>
      <c r="F28" s="2"/>
      <c r="G28" s="34">
        <f t="shared" si="0"/>
        <v>0</v>
      </c>
      <c r="H28" s="31"/>
      <c r="I28" s="324"/>
      <c r="J28" s="325"/>
      <c r="K28" s="325"/>
      <c r="L28" s="326"/>
    </row>
    <row r="29" spans="1:12" ht="12.75" customHeight="1" x14ac:dyDescent="0.35">
      <c r="A29" s="155">
        <f>'PROTO SPEC'!A29</f>
        <v>0</v>
      </c>
      <c r="B29" s="321" t="str">
        <f>'PROTO SPEC'!B29</f>
        <v>22. 1/2 Bicep width - 2.5cm down from underarm</v>
      </c>
      <c r="C29" s="322"/>
      <c r="D29" s="322"/>
      <c r="E29" s="33">
        <f>'PP1 SPEC'!I29</f>
        <v>0</v>
      </c>
      <c r="F29" s="3"/>
      <c r="G29" s="34">
        <f t="shared" si="0"/>
        <v>0</v>
      </c>
      <c r="H29" s="31"/>
      <c r="I29" s="324"/>
      <c r="J29" s="325"/>
      <c r="K29" s="325"/>
      <c r="L29" s="326"/>
    </row>
    <row r="30" spans="1:12" ht="12.75" customHeight="1" x14ac:dyDescent="0.35">
      <c r="A30" s="155">
        <f>'PROTO SPEC'!A30</f>
        <v>0</v>
      </c>
      <c r="B30" s="321" t="str">
        <f>'PROTO SPEC'!B30</f>
        <v>23. 1/2 Elbow width - 21cm down from underarm</v>
      </c>
      <c r="C30" s="322"/>
      <c r="D30" s="322"/>
      <c r="E30" s="33">
        <f>'PP1 SPEC'!I30</f>
        <v>0</v>
      </c>
      <c r="F30" s="2"/>
      <c r="G30" s="34">
        <f t="shared" si="0"/>
        <v>0</v>
      </c>
      <c r="H30" s="31"/>
      <c r="I30" s="324"/>
      <c r="J30" s="325"/>
      <c r="K30" s="325"/>
      <c r="L30" s="326"/>
    </row>
    <row r="31" spans="1:12" ht="12.75" customHeight="1" x14ac:dyDescent="0.25">
      <c r="A31" s="155"/>
      <c r="B31" s="321" t="str">
        <f>'PROTO SPEC'!B31</f>
        <v>24. 1/2 Cuff width - Short Sleeve</v>
      </c>
      <c r="C31" s="322"/>
      <c r="D31" s="322"/>
      <c r="E31" s="33">
        <f>'PP1 SPEC'!I31</f>
        <v>0</v>
      </c>
      <c r="F31" s="2"/>
      <c r="G31" s="34">
        <f t="shared" si="0"/>
        <v>0</v>
      </c>
      <c r="H31" s="31"/>
      <c r="I31" s="324"/>
      <c r="J31" s="334"/>
      <c r="K31" s="334"/>
      <c r="L31" s="335"/>
    </row>
    <row r="32" spans="1:12" ht="12.75" customHeight="1" x14ac:dyDescent="0.25">
      <c r="A32" s="155"/>
      <c r="B32" s="321" t="str">
        <f>'PROTO SPEC'!B32</f>
        <v>25. 1/2 Cuff width - Long Sleeve</v>
      </c>
      <c r="C32" s="322"/>
      <c r="D32" s="322"/>
      <c r="E32" s="33">
        <f>'PP1 SPEC'!I32</f>
        <v>0</v>
      </c>
      <c r="F32" s="2"/>
      <c r="G32" s="34">
        <f t="shared" si="0"/>
        <v>0</v>
      </c>
      <c r="H32" s="31"/>
      <c r="I32" s="324"/>
      <c r="J32" s="334"/>
      <c r="K32" s="334"/>
      <c r="L32" s="335"/>
    </row>
    <row r="33" spans="1:12" ht="12.75" customHeight="1" x14ac:dyDescent="0.25">
      <c r="A33" s="155"/>
      <c r="B33" s="321" t="str">
        <f>'PROTO SPEC'!B33</f>
        <v>26. Cuff depth</v>
      </c>
      <c r="C33" s="322"/>
      <c r="D33" s="322"/>
      <c r="E33" s="33">
        <f>'PP1 SPEC'!I33</f>
        <v>0</v>
      </c>
      <c r="F33" s="2"/>
      <c r="G33" s="34">
        <f t="shared" si="0"/>
        <v>0</v>
      </c>
      <c r="H33" s="31"/>
      <c r="I33" s="27"/>
      <c r="J33" s="28"/>
      <c r="K33" s="28"/>
      <c r="L33" s="29"/>
    </row>
    <row r="34" spans="1:12" ht="12.75" customHeight="1" x14ac:dyDescent="0.25">
      <c r="A34" s="155"/>
      <c r="B34" s="321" t="str">
        <f>'PROTO SPEC'!B34</f>
        <v>27. Position of front raglan from HSP</v>
      </c>
      <c r="C34" s="322"/>
      <c r="D34" s="322"/>
      <c r="E34" s="33">
        <f>'PP1 SPEC'!I34</f>
        <v>0</v>
      </c>
      <c r="F34" s="2"/>
      <c r="G34" s="34">
        <f t="shared" si="0"/>
        <v>0</v>
      </c>
      <c r="H34" s="31"/>
      <c r="I34" s="27"/>
      <c r="J34" s="28"/>
      <c r="K34" s="28"/>
      <c r="L34" s="29"/>
    </row>
    <row r="35" spans="1:12" ht="12.75" customHeight="1" x14ac:dyDescent="0.25">
      <c r="A35" s="155"/>
      <c r="B35" s="321" t="str">
        <f>'PROTO SPEC'!B35</f>
        <v>28. Position of back raglan from HSP</v>
      </c>
      <c r="C35" s="322"/>
      <c r="D35" s="322"/>
      <c r="E35" s="33">
        <f>'PP1 SPEC'!I35</f>
        <v>0</v>
      </c>
      <c r="F35" s="2"/>
      <c r="G35" s="34">
        <f t="shared" si="0"/>
        <v>0</v>
      </c>
      <c r="H35" s="31"/>
      <c r="I35" s="27"/>
      <c r="J35" s="28"/>
      <c r="K35" s="28"/>
      <c r="L35" s="29"/>
    </row>
    <row r="36" spans="1:12" ht="12.75" customHeight="1" x14ac:dyDescent="0.25">
      <c r="A36" s="155"/>
      <c r="B36" s="321" t="str">
        <f>'PROTO SPEC'!B36</f>
        <v>29. Distance between raglan seams at back neck</v>
      </c>
      <c r="C36" s="322"/>
      <c r="D36" s="322"/>
      <c r="E36" s="33">
        <f>'PP1 SPEC'!I36</f>
        <v>0</v>
      </c>
      <c r="F36" s="2"/>
      <c r="G36" s="34">
        <f t="shared" si="0"/>
        <v>0</v>
      </c>
      <c r="H36" s="31"/>
      <c r="I36" s="27"/>
      <c r="J36" s="28"/>
      <c r="K36" s="28"/>
      <c r="L36" s="29"/>
    </row>
    <row r="37" spans="1:12" ht="12.75" customHeight="1" x14ac:dyDescent="0.25">
      <c r="A37" s="155"/>
      <c r="B37" s="321" t="str">
        <f>'PROTO SPEC'!B37</f>
        <v>30. Pocket position from HSP</v>
      </c>
      <c r="C37" s="322"/>
      <c r="D37" s="322"/>
      <c r="E37" s="33">
        <f>'PP1 SPEC'!I37</f>
        <v>0</v>
      </c>
      <c r="F37" s="2"/>
      <c r="G37" s="34">
        <f t="shared" si="0"/>
        <v>0</v>
      </c>
      <c r="H37" s="31"/>
      <c r="I37" s="324"/>
      <c r="J37" s="334"/>
      <c r="K37" s="334"/>
      <c r="L37" s="335"/>
    </row>
    <row r="38" spans="1:12" ht="12.75" customHeight="1" x14ac:dyDescent="0.25">
      <c r="A38" s="155"/>
      <c r="B38" s="321" t="str">
        <f>'PROTO SPEC'!B38</f>
        <v>31. Pocket position from CF</v>
      </c>
      <c r="C38" s="322"/>
      <c r="D38" s="322"/>
      <c r="E38" s="33">
        <f>'PP1 SPEC'!I38</f>
        <v>0</v>
      </c>
      <c r="F38" s="2"/>
      <c r="G38" s="34">
        <f t="shared" si="0"/>
        <v>0</v>
      </c>
      <c r="H38" s="31"/>
      <c r="I38" s="324"/>
      <c r="J38" s="334"/>
      <c r="K38" s="334"/>
      <c r="L38" s="335"/>
    </row>
    <row r="39" spans="1:12" ht="12.75" customHeight="1" x14ac:dyDescent="0.25">
      <c r="A39" s="155"/>
      <c r="B39" s="321" t="str">
        <f>'PROTO SPEC'!B39</f>
        <v>32. Pocket Length</v>
      </c>
      <c r="C39" s="322"/>
      <c r="D39" s="322"/>
      <c r="E39" s="33">
        <f>'PP1 SPEC'!I39</f>
        <v>0</v>
      </c>
      <c r="F39" s="2"/>
      <c r="G39" s="34">
        <f t="shared" si="0"/>
        <v>0</v>
      </c>
      <c r="H39" s="31"/>
      <c r="I39" s="324"/>
      <c r="J39" s="334"/>
      <c r="K39" s="334"/>
      <c r="L39" s="335"/>
    </row>
    <row r="40" spans="1:12" ht="12.75" customHeight="1" x14ac:dyDescent="0.25">
      <c r="A40" s="155">
        <f>'PROTO SPEC'!A40</f>
        <v>0</v>
      </c>
      <c r="B40" s="321" t="str">
        <f>'PROTO SPEC'!B40</f>
        <v>33. Pocket width</v>
      </c>
      <c r="C40" s="322"/>
      <c r="D40" s="322"/>
      <c r="E40" s="33">
        <f>'PP1 SPEC'!I40</f>
        <v>0</v>
      </c>
      <c r="F40" s="2"/>
      <c r="G40" s="34">
        <f t="shared" si="0"/>
        <v>0</v>
      </c>
      <c r="H40" s="31"/>
      <c r="I40" s="324"/>
      <c r="J40" s="334"/>
      <c r="K40" s="334"/>
      <c r="L40" s="335"/>
    </row>
    <row r="41" spans="1:12" ht="12.75" customHeight="1" x14ac:dyDescent="0.25">
      <c r="A41" s="267"/>
      <c r="B41" s="321" t="str">
        <f>'PROTO SPEC'!B41</f>
        <v>34. Minimum neck stretch</v>
      </c>
      <c r="C41" s="322"/>
      <c r="D41" s="322"/>
      <c r="E41" s="33">
        <f>'PP1 SPEC'!I41</f>
        <v>0</v>
      </c>
      <c r="F41" s="270"/>
      <c r="G41" s="34">
        <f t="shared" si="0"/>
        <v>0</v>
      </c>
      <c r="H41" s="30"/>
      <c r="I41" s="28"/>
      <c r="J41" s="28"/>
      <c r="K41" s="28"/>
      <c r="L41" s="29"/>
    </row>
    <row r="42" spans="1:12" ht="12.5" customHeight="1" x14ac:dyDescent="0.25">
      <c r="A42" s="83"/>
      <c r="B42" s="81" t="s">
        <v>108</v>
      </c>
      <c r="C42" s="81"/>
      <c r="D42" s="81"/>
      <c r="E42" s="81"/>
      <c r="F42" s="81"/>
      <c r="G42" s="81"/>
      <c r="H42" s="81"/>
      <c r="I42" s="81"/>
      <c r="J42" s="81"/>
      <c r="K42" s="81"/>
      <c r="L42" s="82"/>
    </row>
    <row r="43" spans="1:12" ht="12.75" customHeight="1" x14ac:dyDescent="0.35">
      <c r="A43" s="155">
        <f>'PROTO SPEC'!A43</f>
        <v>0</v>
      </c>
      <c r="B43" s="378" t="str">
        <f>'PROTO SPEC'!B43</f>
        <v>35. Front McLaren print position from CF neck seam</v>
      </c>
      <c r="C43" s="379"/>
      <c r="D43" s="379"/>
      <c r="E43" s="32">
        <f>'PP1 SPEC'!I43</f>
        <v>0</v>
      </c>
      <c r="F43" s="2"/>
      <c r="G43" s="34">
        <f t="shared" ref="G43:G58" si="1">F43+(-E43)</f>
        <v>0</v>
      </c>
      <c r="H43" s="30"/>
      <c r="I43" s="324"/>
      <c r="J43" s="325"/>
      <c r="K43" s="325"/>
      <c r="L43" s="326"/>
    </row>
    <row r="44" spans="1:12" ht="12.75" customHeight="1" x14ac:dyDescent="0.35">
      <c r="A44" s="155">
        <f>'PROTO SPEC'!A44</f>
        <v>0</v>
      </c>
      <c r="B44" s="378" t="str">
        <f>'PROTO SPEC'!B44</f>
        <v>36. Front chest print positions from HSP</v>
      </c>
      <c r="C44" s="379"/>
      <c r="D44" s="379"/>
      <c r="E44" s="32">
        <f>'PP1 SPEC'!I44</f>
        <v>0</v>
      </c>
      <c r="F44" s="2"/>
      <c r="G44" s="34">
        <f t="shared" si="1"/>
        <v>0</v>
      </c>
      <c r="H44" s="30"/>
      <c r="I44" s="324"/>
      <c r="J44" s="325"/>
      <c r="K44" s="325"/>
      <c r="L44" s="326"/>
    </row>
    <row r="45" spans="1:12" ht="12.75" customHeight="1" x14ac:dyDescent="0.35">
      <c r="A45" s="155">
        <f>'PROTO SPEC'!A45</f>
        <v>0</v>
      </c>
      <c r="B45" s="378" t="str">
        <f>'PROTO SPEC'!B45</f>
        <v>37. Back speedmark print position from CB neck seam</v>
      </c>
      <c r="C45" s="379"/>
      <c r="D45" s="379"/>
      <c r="E45" s="32">
        <f>'PP1 SPEC'!I45</f>
        <v>0</v>
      </c>
      <c r="F45" s="2"/>
      <c r="G45" s="34">
        <f t="shared" si="1"/>
        <v>0</v>
      </c>
      <c r="H45" s="30"/>
      <c r="I45" s="324"/>
      <c r="J45" s="325"/>
      <c r="K45" s="325"/>
      <c r="L45" s="326"/>
    </row>
    <row r="46" spans="1:12" ht="12.75" customHeight="1" x14ac:dyDescent="0.35">
      <c r="A46" s="155" t="e">
        <f>'PROTO SPEC'!#REF!</f>
        <v>#REF!</v>
      </c>
      <c r="B46" s="378" t="str">
        <f>'PROTO SPEC'!B46</f>
        <v>38. Back driver print position from CB neck seam</v>
      </c>
      <c r="C46" s="379"/>
      <c r="D46" s="379"/>
      <c r="E46" s="32">
        <f>'PP1 SPEC'!I46</f>
        <v>0</v>
      </c>
      <c r="F46" s="2"/>
      <c r="G46" s="34">
        <f t="shared" si="1"/>
        <v>0</v>
      </c>
      <c r="H46" s="30"/>
      <c r="I46" s="324"/>
      <c r="J46" s="325"/>
      <c r="K46" s="325"/>
      <c r="L46" s="326"/>
    </row>
    <row r="47" spans="1:12" ht="12.75" customHeight="1" x14ac:dyDescent="0.35">
      <c r="A47" s="155">
        <f>'PROTO SPEC'!A47</f>
        <v>0</v>
      </c>
      <c r="B47" s="378">
        <f>'PROTO SPEC'!B47</f>
        <v>0</v>
      </c>
      <c r="C47" s="379"/>
      <c r="D47" s="379"/>
      <c r="E47" s="32">
        <f>'PP1 SPEC'!I47</f>
        <v>0</v>
      </c>
      <c r="F47" s="2"/>
      <c r="G47" s="34">
        <f t="shared" si="1"/>
        <v>0</v>
      </c>
      <c r="H47" s="30"/>
      <c r="I47" s="324"/>
      <c r="J47" s="325"/>
      <c r="K47" s="325"/>
      <c r="L47" s="326"/>
    </row>
    <row r="48" spans="1:12" ht="12.75" customHeight="1" x14ac:dyDescent="0.35">
      <c r="A48" s="155">
        <f>'PROTO SPEC'!A48</f>
        <v>0</v>
      </c>
      <c r="B48" s="378">
        <f>'PROTO SPEC'!B48</f>
        <v>0</v>
      </c>
      <c r="C48" s="379"/>
      <c r="D48" s="379"/>
      <c r="E48" s="32">
        <f>'PP1 SPEC'!I48</f>
        <v>0</v>
      </c>
      <c r="F48" s="2"/>
      <c r="G48" s="34">
        <f t="shared" si="1"/>
        <v>0</v>
      </c>
      <c r="H48" s="30"/>
      <c r="I48" s="324"/>
      <c r="J48" s="325"/>
      <c r="K48" s="325"/>
      <c r="L48" s="326"/>
    </row>
    <row r="49" spans="1:12" ht="12.75" customHeight="1" x14ac:dyDescent="0.35">
      <c r="A49" s="155">
        <f>'PROTO SPEC'!A49</f>
        <v>0</v>
      </c>
      <c r="B49" s="378">
        <f>'PROTO SPEC'!B49</f>
        <v>0</v>
      </c>
      <c r="C49" s="379"/>
      <c r="D49" s="379"/>
      <c r="E49" s="32">
        <f>'PP1 SPEC'!I49</f>
        <v>0</v>
      </c>
      <c r="F49" s="2"/>
      <c r="G49" s="34">
        <f t="shared" si="1"/>
        <v>0</v>
      </c>
      <c r="H49" s="30"/>
      <c r="I49" s="324"/>
      <c r="J49" s="325"/>
      <c r="K49" s="325"/>
      <c r="L49" s="326"/>
    </row>
    <row r="50" spans="1:12" ht="12.75" customHeight="1" x14ac:dyDescent="0.35">
      <c r="A50" s="155">
        <f>'PROTO SPEC'!A50</f>
        <v>0</v>
      </c>
      <c r="B50" s="378">
        <f>'PROTO SPEC'!B50</f>
        <v>0</v>
      </c>
      <c r="C50" s="379"/>
      <c r="D50" s="379"/>
      <c r="E50" s="32">
        <f>'PP1 SPEC'!I50</f>
        <v>0</v>
      </c>
      <c r="F50" s="2"/>
      <c r="G50" s="34">
        <f t="shared" si="1"/>
        <v>0</v>
      </c>
      <c r="H50" s="30"/>
      <c r="I50" s="324"/>
      <c r="J50" s="325"/>
      <c r="K50" s="325"/>
      <c r="L50" s="326"/>
    </row>
    <row r="51" spans="1:12" ht="12.75" customHeight="1" x14ac:dyDescent="0.35">
      <c r="A51" s="155">
        <f>'PROTO SPEC'!A51</f>
        <v>0</v>
      </c>
      <c r="B51" s="378">
        <f>'PROTO SPEC'!B51</f>
        <v>0</v>
      </c>
      <c r="C51" s="379"/>
      <c r="D51" s="379"/>
      <c r="E51" s="32">
        <f>'PP1 SPEC'!I51</f>
        <v>0</v>
      </c>
      <c r="F51" s="2"/>
      <c r="G51" s="34">
        <f t="shared" si="1"/>
        <v>0</v>
      </c>
      <c r="H51" s="30"/>
      <c r="I51" s="324"/>
      <c r="J51" s="325"/>
      <c r="K51" s="325"/>
      <c r="L51" s="326"/>
    </row>
    <row r="52" spans="1:12" ht="12.75" customHeight="1" x14ac:dyDescent="0.35">
      <c r="A52" s="155">
        <f>'PROTO SPEC'!A52</f>
        <v>0</v>
      </c>
      <c r="B52" s="378">
        <f>'PROTO SPEC'!B52</f>
        <v>0</v>
      </c>
      <c r="C52" s="379"/>
      <c r="D52" s="379"/>
      <c r="E52" s="32">
        <f>'PP1 SPEC'!I52</f>
        <v>0</v>
      </c>
      <c r="F52" s="2"/>
      <c r="G52" s="34">
        <f t="shared" si="1"/>
        <v>0</v>
      </c>
      <c r="H52" s="30"/>
      <c r="I52" s="324"/>
      <c r="J52" s="325"/>
      <c r="K52" s="325"/>
      <c r="L52" s="326"/>
    </row>
    <row r="53" spans="1:12" ht="12.75" customHeight="1" x14ac:dyDescent="0.35">
      <c r="A53" s="155">
        <f>'PROTO SPEC'!A53</f>
        <v>0</v>
      </c>
      <c r="B53" s="378">
        <f>'PROTO SPEC'!B53</f>
        <v>0</v>
      </c>
      <c r="C53" s="379"/>
      <c r="D53" s="379"/>
      <c r="E53" s="32">
        <f>'PP1 SPEC'!I53</f>
        <v>0</v>
      </c>
      <c r="F53" s="2"/>
      <c r="G53" s="34">
        <f t="shared" si="1"/>
        <v>0</v>
      </c>
      <c r="H53" s="30"/>
      <c r="I53" s="324"/>
      <c r="J53" s="325"/>
      <c r="K53" s="325"/>
      <c r="L53" s="326"/>
    </row>
    <row r="54" spans="1:12" ht="12.75" customHeight="1" x14ac:dyDescent="0.35">
      <c r="A54" s="155">
        <f>'PROTO SPEC'!A54</f>
        <v>0</v>
      </c>
      <c r="B54" s="378">
        <f>'PROTO SPEC'!B54</f>
        <v>0</v>
      </c>
      <c r="C54" s="379"/>
      <c r="D54" s="379"/>
      <c r="E54" s="32">
        <f>'PP1 SPEC'!I54</f>
        <v>0</v>
      </c>
      <c r="F54" s="2"/>
      <c r="G54" s="34">
        <f t="shared" si="1"/>
        <v>0</v>
      </c>
      <c r="H54" s="30"/>
      <c r="I54" s="324"/>
      <c r="J54" s="325"/>
      <c r="K54" s="325"/>
      <c r="L54" s="326"/>
    </row>
    <row r="55" spans="1:12" ht="12.75" customHeight="1" x14ac:dyDescent="0.35">
      <c r="A55" s="155">
        <f>'PROTO SPEC'!A55</f>
        <v>0</v>
      </c>
      <c r="B55" s="378">
        <f>'PROTO SPEC'!B55</f>
        <v>0</v>
      </c>
      <c r="C55" s="379"/>
      <c r="D55" s="379"/>
      <c r="E55" s="32">
        <f>'PP1 SPEC'!I55</f>
        <v>0</v>
      </c>
      <c r="F55" s="2"/>
      <c r="G55" s="34">
        <f t="shared" si="1"/>
        <v>0</v>
      </c>
      <c r="H55" s="30"/>
      <c r="I55" s="324"/>
      <c r="J55" s="325"/>
      <c r="K55" s="325"/>
      <c r="L55" s="326"/>
    </row>
    <row r="56" spans="1:12" ht="12.75" customHeight="1" x14ac:dyDescent="0.35">
      <c r="A56" s="155">
        <f>'PROTO SPEC'!A56</f>
        <v>0</v>
      </c>
      <c r="B56" s="378">
        <f>'PROTO SPEC'!B56</f>
        <v>0</v>
      </c>
      <c r="C56" s="379"/>
      <c r="D56" s="379"/>
      <c r="E56" s="32">
        <f>'PP1 SPEC'!I56</f>
        <v>0</v>
      </c>
      <c r="F56" s="2"/>
      <c r="G56" s="34">
        <f t="shared" si="1"/>
        <v>0</v>
      </c>
      <c r="H56" s="30"/>
      <c r="I56" s="324"/>
      <c r="J56" s="325"/>
      <c r="K56" s="325"/>
      <c r="L56" s="326"/>
    </row>
    <row r="57" spans="1:12" ht="12.75" customHeight="1" x14ac:dyDescent="0.35">
      <c r="A57" s="155">
        <f>'PROTO SPEC'!A57</f>
        <v>0</v>
      </c>
      <c r="B57" s="378">
        <f>'PROTO SPEC'!B57</f>
        <v>0</v>
      </c>
      <c r="C57" s="379"/>
      <c r="D57" s="379"/>
      <c r="E57" s="32">
        <f>'PP1 SPEC'!I57</f>
        <v>0</v>
      </c>
      <c r="F57" s="2"/>
      <c r="G57" s="34">
        <f t="shared" si="1"/>
        <v>0</v>
      </c>
      <c r="H57" s="30"/>
      <c r="I57" s="324"/>
      <c r="J57" s="325"/>
      <c r="K57" s="325"/>
      <c r="L57" s="326"/>
    </row>
    <row r="58" spans="1:12" ht="12.75" customHeight="1" x14ac:dyDescent="0.35">
      <c r="A58" s="155">
        <f>'PROTO SPEC'!A58</f>
        <v>0</v>
      </c>
      <c r="B58" s="378">
        <f>'PROTO SPEC'!B58</f>
        <v>0</v>
      </c>
      <c r="C58" s="379"/>
      <c r="D58" s="379"/>
      <c r="E58" s="32">
        <f>'PP1 SPEC'!I58</f>
        <v>0</v>
      </c>
      <c r="F58" s="2"/>
      <c r="G58" s="34">
        <f t="shared" si="1"/>
        <v>0</v>
      </c>
      <c r="H58" s="30"/>
      <c r="I58" s="324"/>
      <c r="J58" s="325"/>
      <c r="K58" s="325"/>
      <c r="L58" s="326"/>
    </row>
  </sheetData>
  <mergeCells count="111">
    <mergeCell ref="I37:L37"/>
    <mergeCell ref="I38:L38"/>
    <mergeCell ref="I39:L39"/>
    <mergeCell ref="B36:D36"/>
    <mergeCell ref="A1:B2"/>
    <mergeCell ref="A3:B3"/>
    <mergeCell ref="A4:B4"/>
    <mergeCell ref="A5:B5"/>
    <mergeCell ref="A6:L6"/>
    <mergeCell ref="C1:L2"/>
    <mergeCell ref="C3:D3"/>
    <mergeCell ref="J3:L3"/>
    <mergeCell ref="C4:D4"/>
    <mergeCell ref="J4:L4"/>
    <mergeCell ref="F3:H3"/>
    <mergeCell ref="F4:H4"/>
    <mergeCell ref="C5:D5"/>
    <mergeCell ref="J5:L5"/>
    <mergeCell ref="B11:D11"/>
    <mergeCell ref="B12:D12"/>
    <mergeCell ref="B13:D13"/>
    <mergeCell ref="B22:D22"/>
    <mergeCell ref="B21:D21"/>
    <mergeCell ref="B14:D14"/>
    <mergeCell ref="B16:D16"/>
    <mergeCell ref="B18:D18"/>
    <mergeCell ref="B19:D19"/>
    <mergeCell ref="B15:D15"/>
    <mergeCell ref="I20:L20"/>
    <mergeCell ref="B29:D29"/>
    <mergeCell ref="B40:D40"/>
    <mergeCell ref="B30:D30"/>
    <mergeCell ref="B28:D28"/>
    <mergeCell ref="B31:D31"/>
    <mergeCell ref="B32:D32"/>
    <mergeCell ref="B33:D33"/>
    <mergeCell ref="B34:D34"/>
    <mergeCell ref="B35:D35"/>
    <mergeCell ref="B37:D37"/>
    <mergeCell ref="I28:L28"/>
    <mergeCell ref="I24:L24"/>
    <mergeCell ref="I29:L29"/>
    <mergeCell ref="I30:L30"/>
    <mergeCell ref="I25:L25"/>
    <mergeCell ref="I26:L26"/>
    <mergeCell ref="B24:D24"/>
    <mergeCell ref="B25:D25"/>
    <mergeCell ref="B26:D26"/>
    <mergeCell ref="B38:D38"/>
    <mergeCell ref="B39:D39"/>
    <mergeCell ref="I31:L31"/>
    <mergeCell ref="I32:L32"/>
    <mergeCell ref="B45:D45"/>
    <mergeCell ref="I45:L45"/>
    <mergeCell ref="I8:L8"/>
    <mergeCell ref="B10:D10"/>
    <mergeCell ref="F5:H5"/>
    <mergeCell ref="I9:L9"/>
    <mergeCell ref="I7:L7"/>
    <mergeCell ref="B7:D7"/>
    <mergeCell ref="B9:D9"/>
    <mergeCell ref="B8:D8"/>
    <mergeCell ref="I12:L12"/>
    <mergeCell ref="I14:L14"/>
    <mergeCell ref="I15:L15"/>
    <mergeCell ref="I16:L16"/>
    <mergeCell ref="I18:L18"/>
    <mergeCell ref="I19:L19"/>
    <mergeCell ref="I10:L10"/>
    <mergeCell ref="I11:L11"/>
    <mergeCell ref="I13:L13"/>
    <mergeCell ref="I21:L21"/>
    <mergeCell ref="I22:L22"/>
    <mergeCell ref="B20:D20"/>
    <mergeCell ref="I17:L17"/>
    <mergeCell ref="B17:D17"/>
    <mergeCell ref="B57:D57"/>
    <mergeCell ref="I57:L57"/>
    <mergeCell ref="B58:D58"/>
    <mergeCell ref="I58:L58"/>
    <mergeCell ref="B54:D54"/>
    <mergeCell ref="I54:L54"/>
    <mergeCell ref="B55:D55"/>
    <mergeCell ref="I55:L55"/>
    <mergeCell ref="B56:D56"/>
    <mergeCell ref="I56:L56"/>
    <mergeCell ref="B27:D27"/>
    <mergeCell ref="I23:L23"/>
    <mergeCell ref="B23:D23"/>
    <mergeCell ref="B51:D51"/>
    <mergeCell ref="I51:L51"/>
    <mergeCell ref="B52:D52"/>
    <mergeCell ref="I52:L52"/>
    <mergeCell ref="B53:D53"/>
    <mergeCell ref="I53:L53"/>
    <mergeCell ref="B48:D48"/>
    <mergeCell ref="I40:L40"/>
    <mergeCell ref="B43:D43"/>
    <mergeCell ref="I43:L43"/>
    <mergeCell ref="B44:D44"/>
    <mergeCell ref="I44:L44"/>
    <mergeCell ref="I48:L48"/>
    <mergeCell ref="B49:D49"/>
    <mergeCell ref="I49:L49"/>
    <mergeCell ref="B50:D50"/>
    <mergeCell ref="I50:L50"/>
    <mergeCell ref="B46:D46"/>
    <mergeCell ref="I46:L46"/>
    <mergeCell ref="B47:D47"/>
    <mergeCell ref="I47:L47"/>
    <mergeCell ref="B41:D41"/>
  </mergeCells>
  <conditionalFormatting sqref="K5:L5">
    <cfRule type="containsText" dxfId="15" priority="1" operator="containsText" text=" ">
      <formula>NOT(ISERROR(SEARCH(" ",K5)))</formula>
    </cfRule>
  </conditionalFormatting>
  <printOptions horizontalCentered="1" gridLines="1"/>
  <pageMargins left="0.23622047244094491" right="0.23622047244094491" top="0.74803149606299213" bottom="0" header="0.31496062992125984" footer="0"/>
  <pageSetup paperSize="9" scale="74" orientation="portrait" verticalDpi="300" r:id="rId1"/>
  <headerFooter>
    <oddHeader>&amp;CREISS</oddHeader>
  </headerFooter>
  <customProperties>
    <customPr name="layoutContexts" r:id="rId2"/>
    <customPr name="pages" r:id="rId3"/>
    <customPr name="screen" r:id="rId4"/>
  </customProperties>
  <drawing r:id="rId5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CC29FD-7507-4535-85E6-E94478AFA260}">
  <sheetPr codeName="Sheet14">
    <tabColor theme="1"/>
  </sheetPr>
  <dimension ref="A1:K306"/>
  <sheetViews>
    <sheetView view="pageBreakPreview" zoomScaleNormal="100" zoomScaleSheetLayoutView="100" workbookViewId="0">
      <selection activeCell="J5" sqref="J5:K5"/>
    </sheetView>
  </sheetViews>
  <sheetFormatPr defaultColWidth="8.81640625" defaultRowHeight="14.5" x14ac:dyDescent="0.35"/>
  <cols>
    <col min="1" max="1" width="7.453125" style="1" customWidth="1"/>
    <col min="2" max="2" width="13.81640625" style="1" customWidth="1"/>
    <col min="3" max="3" width="7.1796875" style="1" customWidth="1"/>
    <col min="4" max="4" width="11.6328125" style="1" customWidth="1"/>
    <col min="5" max="5" width="8.1796875" style="1" customWidth="1"/>
    <col min="6" max="6" width="6.453125" style="1" customWidth="1"/>
    <col min="7" max="7" width="5.1796875" style="1" customWidth="1"/>
    <col min="8" max="8" width="15.453125" style="1" customWidth="1"/>
    <col min="9" max="9" width="9.453125" style="1" customWidth="1"/>
    <col min="10" max="10" width="5" style="1" customWidth="1"/>
    <col min="11" max="11" width="6.81640625" style="1" customWidth="1"/>
  </cols>
  <sheetData>
    <row r="1" spans="1:11" s="1" customFormat="1" ht="13.75" customHeight="1" x14ac:dyDescent="0.25">
      <c r="A1" s="296"/>
      <c r="B1" s="296"/>
      <c r="C1" s="311" t="s">
        <v>307</v>
      </c>
      <c r="D1" s="312"/>
      <c r="E1" s="312"/>
      <c r="F1" s="312"/>
      <c r="G1" s="312"/>
      <c r="H1" s="312"/>
      <c r="I1" s="312"/>
      <c r="J1" s="312"/>
      <c r="K1" s="312"/>
    </row>
    <row r="2" spans="1:11" s="1" customFormat="1" ht="13.75" customHeight="1" x14ac:dyDescent="0.25">
      <c r="A2" s="296"/>
      <c r="B2" s="296"/>
      <c r="C2" s="313"/>
      <c r="D2" s="314"/>
      <c r="E2" s="314"/>
      <c r="F2" s="314"/>
      <c r="G2" s="314"/>
      <c r="H2" s="314"/>
      <c r="I2" s="314"/>
      <c r="J2" s="314"/>
      <c r="K2" s="314"/>
    </row>
    <row r="3" spans="1:11" s="1" customFormat="1" ht="13.75" customHeight="1" x14ac:dyDescent="0.25">
      <c r="A3" s="382" t="s">
        <v>48</v>
      </c>
      <c r="B3" s="382"/>
      <c r="C3" s="298" t="str">
        <f>'DESIGN FRONT SHEET'!B3</f>
        <v>MCLAREN SEASON 3</v>
      </c>
      <c r="D3" s="299"/>
      <c r="E3" s="37" t="s">
        <v>49</v>
      </c>
      <c r="F3" s="381" t="str">
        <f>'DESIGN FRONT SHEET'!E3</f>
        <v>UNAVAILABLE</v>
      </c>
      <c r="G3" s="298"/>
      <c r="H3" s="298"/>
      <c r="I3" s="37" t="s">
        <v>50</v>
      </c>
      <c r="J3" s="306" t="str">
        <f>'DESIGN FRONT SHEET'!G3</f>
        <v>FRAN</v>
      </c>
      <c r="K3" s="306"/>
    </row>
    <row r="4" spans="1:11" s="1" customFormat="1" ht="13.75" customHeight="1" x14ac:dyDescent="0.25">
      <c r="A4" s="382" t="s">
        <v>51</v>
      </c>
      <c r="B4" s="382"/>
      <c r="C4" s="298" t="str">
        <f>'DESIGN FRONT SHEET'!B4</f>
        <v>DEXOR</v>
      </c>
      <c r="D4" s="299"/>
      <c r="E4" s="37" t="s">
        <v>52</v>
      </c>
      <c r="F4" s="381" t="str">
        <f>'DESIGN FRONT SHEET'!E4</f>
        <v>VIETNAM</v>
      </c>
      <c r="G4" s="298"/>
      <c r="H4" s="298"/>
      <c r="I4" s="37" t="s">
        <v>53</v>
      </c>
      <c r="J4" s="306"/>
      <c r="K4" s="306"/>
    </row>
    <row r="5" spans="1:11" s="1" customFormat="1" ht="13.75" customHeight="1" x14ac:dyDescent="0.25">
      <c r="A5" s="382" t="s">
        <v>54</v>
      </c>
      <c r="B5" s="382" t="s">
        <v>54</v>
      </c>
      <c r="C5" s="298" t="str">
        <f>'DESIGN FRONT SHEET'!B5</f>
        <v>SHORT SLEEVE CONTRST T-SHIRT</v>
      </c>
      <c r="D5" s="299"/>
      <c r="E5" s="37" t="s">
        <v>193</v>
      </c>
      <c r="F5" s="381" t="str">
        <f>'DESIGN FRONT SHEET'!E5</f>
        <v>PALACE SAMPLE - FACTORY REFERENCE</v>
      </c>
      <c r="G5" s="298"/>
      <c r="H5" s="298"/>
      <c r="I5" s="37" t="s">
        <v>130</v>
      </c>
      <c r="J5" s="390"/>
      <c r="K5" s="390"/>
    </row>
    <row r="6" spans="1:11" ht="13.75" customHeight="1" x14ac:dyDescent="0.35">
      <c r="A6" s="427" t="s">
        <v>142</v>
      </c>
      <c r="B6" s="383"/>
      <c r="C6" s="383"/>
      <c r="D6" s="383"/>
      <c r="E6" s="383"/>
      <c r="F6" s="383"/>
      <c r="G6" s="383"/>
      <c r="H6" s="383"/>
      <c r="I6" s="383"/>
      <c r="J6" s="383"/>
      <c r="K6" s="384"/>
    </row>
    <row r="7" spans="1:11" ht="13.75" customHeight="1" x14ac:dyDescent="0.35">
      <c r="A7" s="419" t="s">
        <v>117</v>
      </c>
      <c r="B7" s="419"/>
      <c r="C7" s="428"/>
      <c r="D7" s="428"/>
      <c r="E7" s="428"/>
      <c r="F7" s="428"/>
      <c r="G7" s="428"/>
      <c r="H7" s="428"/>
      <c r="I7" s="428"/>
      <c r="J7" s="428"/>
      <c r="K7" s="428"/>
    </row>
    <row r="8" spans="1:11" ht="13.75" customHeight="1" x14ac:dyDescent="0.35">
      <c r="A8" s="419" t="s">
        <v>132</v>
      </c>
      <c r="B8" s="419"/>
      <c r="C8" s="420"/>
      <c r="D8" s="420"/>
      <c r="E8" s="420"/>
      <c r="F8" s="420"/>
      <c r="G8" s="420"/>
      <c r="H8" s="420"/>
      <c r="I8" s="420"/>
      <c r="J8" s="420"/>
      <c r="K8" s="420"/>
    </row>
    <row r="9" spans="1:11" ht="13.75" customHeight="1" x14ac:dyDescent="0.35">
      <c r="A9" s="419" t="s">
        <v>133</v>
      </c>
      <c r="B9" s="419"/>
      <c r="C9" s="420"/>
      <c r="D9" s="420"/>
      <c r="E9" s="420"/>
      <c r="F9" s="420"/>
      <c r="G9" s="420"/>
      <c r="H9" s="420"/>
      <c r="I9" s="420"/>
      <c r="J9" s="420"/>
      <c r="K9" s="420"/>
    </row>
    <row r="10" spans="1:11" ht="13.75" customHeight="1" x14ac:dyDescent="0.35">
      <c r="A10" s="419" t="s">
        <v>118</v>
      </c>
      <c r="B10" s="419"/>
      <c r="C10" s="420"/>
      <c r="D10" s="420"/>
      <c r="E10" s="420"/>
      <c r="F10" s="420"/>
      <c r="G10" s="420"/>
      <c r="H10" s="420"/>
      <c r="I10" s="420"/>
      <c r="J10" s="420"/>
      <c r="K10" s="420"/>
    </row>
    <row r="11" spans="1:11" ht="269.5" customHeight="1" x14ac:dyDescent="0.35">
      <c r="A11" s="429"/>
      <c r="B11" s="430"/>
      <c r="C11" s="430"/>
      <c r="D11" s="430"/>
      <c r="E11" s="430"/>
      <c r="F11" s="430"/>
      <c r="G11" s="430"/>
      <c r="H11" s="430"/>
      <c r="I11" s="430"/>
      <c r="J11" s="430"/>
      <c r="K11" s="431"/>
    </row>
    <row r="12" spans="1:11" x14ac:dyDescent="0.35">
      <c r="A12" s="421"/>
      <c r="B12" s="422"/>
      <c r="C12" s="422"/>
      <c r="D12" s="422"/>
      <c r="E12" s="422"/>
      <c r="F12" s="422"/>
      <c r="G12" s="422"/>
      <c r="H12" s="422"/>
      <c r="I12" s="422"/>
      <c r="J12" s="422"/>
      <c r="K12" s="423"/>
    </row>
    <row r="13" spans="1:11" x14ac:dyDescent="0.35">
      <c r="A13" s="412"/>
      <c r="B13" s="417"/>
      <c r="C13" s="417"/>
      <c r="D13" s="417"/>
      <c r="E13" s="417"/>
      <c r="F13" s="417"/>
      <c r="G13" s="417"/>
      <c r="H13" s="417"/>
      <c r="I13" s="417"/>
      <c r="J13" s="417"/>
      <c r="K13" s="418"/>
    </row>
    <row r="14" spans="1:11" x14ac:dyDescent="0.35">
      <c r="A14" s="412"/>
      <c r="B14" s="417"/>
      <c r="C14" s="417"/>
      <c r="D14" s="417"/>
      <c r="E14" s="417"/>
      <c r="F14" s="417"/>
      <c r="G14" s="417"/>
      <c r="H14" s="417"/>
      <c r="I14" s="417"/>
      <c r="J14" s="417"/>
      <c r="K14" s="418"/>
    </row>
    <row r="15" spans="1:11" x14ac:dyDescent="0.35">
      <c r="A15" s="412"/>
      <c r="B15" s="417"/>
      <c r="C15" s="417"/>
      <c r="D15" s="417"/>
      <c r="E15" s="417"/>
      <c r="F15" s="417"/>
      <c r="G15" s="417"/>
      <c r="H15" s="417"/>
      <c r="I15" s="417"/>
      <c r="J15" s="417"/>
      <c r="K15" s="418"/>
    </row>
    <row r="16" spans="1:11" x14ac:dyDescent="0.35">
      <c r="A16" s="412"/>
      <c r="B16" s="417"/>
      <c r="C16" s="417"/>
      <c r="D16" s="417"/>
      <c r="E16" s="417"/>
      <c r="F16" s="417"/>
      <c r="G16" s="417"/>
      <c r="H16" s="417"/>
      <c r="I16" s="417"/>
      <c r="J16" s="417"/>
      <c r="K16" s="418"/>
    </row>
    <row r="17" spans="1:11" x14ac:dyDescent="0.35">
      <c r="A17" s="412"/>
      <c r="B17" s="417"/>
      <c r="C17" s="417"/>
      <c r="D17" s="417"/>
      <c r="E17" s="417"/>
      <c r="F17" s="417"/>
      <c r="G17" s="417"/>
      <c r="H17" s="417"/>
      <c r="I17" s="417"/>
      <c r="J17" s="417"/>
      <c r="K17" s="418"/>
    </row>
    <row r="18" spans="1:11" x14ac:dyDescent="0.35">
      <c r="A18" s="412"/>
      <c r="B18" s="417"/>
      <c r="C18" s="417"/>
      <c r="D18" s="417"/>
      <c r="E18" s="417"/>
      <c r="F18" s="417"/>
      <c r="G18" s="417"/>
      <c r="H18" s="417"/>
      <c r="I18" s="417"/>
      <c r="J18" s="417"/>
      <c r="K18" s="418"/>
    </row>
    <row r="19" spans="1:11" x14ac:dyDescent="0.35">
      <c r="A19" s="412"/>
      <c r="B19" s="417"/>
      <c r="C19" s="417"/>
      <c r="D19" s="417"/>
      <c r="E19" s="417"/>
      <c r="F19" s="417"/>
      <c r="G19" s="417"/>
      <c r="H19" s="417"/>
      <c r="I19" s="417"/>
      <c r="J19" s="417"/>
      <c r="K19" s="418"/>
    </row>
    <row r="20" spans="1:11" x14ac:dyDescent="0.35">
      <c r="A20" s="412"/>
      <c r="B20" s="417"/>
      <c r="C20" s="417"/>
      <c r="D20" s="417"/>
      <c r="E20" s="417"/>
      <c r="F20" s="417"/>
      <c r="G20" s="417"/>
      <c r="H20" s="417"/>
      <c r="I20" s="417"/>
      <c r="J20" s="417"/>
      <c r="K20" s="418"/>
    </row>
    <row r="21" spans="1:11" x14ac:dyDescent="0.35">
      <c r="A21" s="412"/>
      <c r="B21" s="417"/>
      <c r="C21" s="417"/>
      <c r="D21" s="417"/>
      <c r="E21" s="417"/>
      <c r="F21" s="417"/>
      <c r="G21" s="417"/>
      <c r="H21" s="417"/>
      <c r="I21" s="417"/>
      <c r="J21" s="417"/>
      <c r="K21" s="418"/>
    </row>
    <row r="22" spans="1:11" x14ac:dyDescent="0.35">
      <c r="A22" s="412"/>
      <c r="B22" s="417"/>
      <c r="C22" s="417"/>
      <c r="D22" s="417"/>
      <c r="E22" s="417"/>
      <c r="F22" s="417"/>
      <c r="G22" s="417"/>
      <c r="H22" s="417"/>
      <c r="I22" s="417"/>
      <c r="J22" s="417"/>
      <c r="K22" s="418"/>
    </row>
    <row r="23" spans="1:11" x14ac:dyDescent="0.35">
      <c r="A23" s="412"/>
      <c r="B23" s="417"/>
      <c r="C23" s="417"/>
      <c r="D23" s="417"/>
      <c r="E23" s="417"/>
      <c r="F23" s="417"/>
      <c r="G23" s="417"/>
      <c r="H23" s="417"/>
      <c r="I23" s="417"/>
      <c r="J23" s="417"/>
      <c r="K23" s="418"/>
    </row>
    <row r="24" spans="1:11" x14ac:dyDescent="0.35">
      <c r="A24" s="412"/>
      <c r="B24" s="417"/>
      <c r="C24" s="417"/>
      <c r="D24" s="417"/>
      <c r="E24" s="417"/>
      <c r="F24" s="417"/>
      <c r="G24" s="417"/>
      <c r="H24" s="417"/>
      <c r="I24" s="417"/>
      <c r="J24" s="417"/>
      <c r="K24" s="418"/>
    </row>
    <row r="25" spans="1:11" x14ac:dyDescent="0.35">
      <c r="A25" s="412"/>
      <c r="B25" s="417"/>
      <c r="C25" s="417"/>
      <c r="D25" s="417"/>
      <c r="E25" s="417"/>
      <c r="F25" s="417"/>
      <c r="G25" s="417"/>
      <c r="H25" s="417"/>
      <c r="I25" s="417"/>
      <c r="J25" s="417"/>
      <c r="K25" s="418"/>
    </row>
    <row r="26" spans="1:11" x14ac:dyDescent="0.35">
      <c r="A26" s="412"/>
      <c r="B26" s="417"/>
      <c r="C26" s="417"/>
      <c r="D26" s="417"/>
      <c r="E26" s="417"/>
      <c r="F26" s="417"/>
      <c r="G26" s="417"/>
      <c r="H26" s="417"/>
      <c r="I26" s="417"/>
      <c r="J26" s="417"/>
      <c r="K26" s="418"/>
    </row>
    <row r="27" spans="1:11" x14ac:dyDescent="0.35">
      <c r="A27" s="412"/>
      <c r="B27" s="417"/>
      <c r="C27" s="417"/>
      <c r="D27" s="417"/>
      <c r="E27" s="417"/>
      <c r="F27" s="417"/>
      <c r="G27" s="417"/>
      <c r="H27" s="417"/>
      <c r="I27" s="417"/>
      <c r="J27" s="417"/>
      <c r="K27" s="418"/>
    </row>
    <row r="28" spans="1:11" x14ac:dyDescent="0.35">
      <c r="A28" s="412"/>
      <c r="B28" s="417"/>
      <c r="C28" s="417"/>
      <c r="D28" s="417"/>
      <c r="E28" s="417"/>
      <c r="F28" s="417"/>
      <c r="G28" s="417"/>
      <c r="H28" s="417"/>
      <c r="I28" s="417"/>
      <c r="J28" s="417"/>
      <c r="K28" s="418"/>
    </row>
    <row r="29" spans="1:11" x14ac:dyDescent="0.35">
      <c r="A29" s="412"/>
      <c r="B29" s="417"/>
      <c r="C29" s="417"/>
      <c r="D29" s="417"/>
      <c r="E29" s="417"/>
      <c r="F29" s="417"/>
      <c r="G29" s="417"/>
      <c r="H29" s="417"/>
      <c r="I29" s="417"/>
      <c r="J29" s="417"/>
      <c r="K29" s="418"/>
    </row>
    <row r="30" spans="1:11" x14ac:dyDescent="0.35">
      <c r="A30" s="412"/>
      <c r="B30" s="417"/>
      <c r="C30" s="417"/>
      <c r="D30" s="417"/>
      <c r="E30" s="417"/>
      <c r="F30" s="417"/>
      <c r="G30" s="417"/>
      <c r="H30" s="417"/>
      <c r="I30" s="417"/>
      <c r="J30" s="417"/>
      <c r="K30" s="418"/>
    </row>
    <row r="31" spans="1:11" x14ac:dyDescent="0.35">
      <c r="A31" s="412"/>
      <c r="B31" s="417"/>
      <c r="C31" s="417"/>
      <c r="D31" s="417"/>
      <c r="E31" s="417"/>
      <c r="F31" s="417"/>
      <c r="G31" s="417"/>
      <c r="H31" s="417"/>
      <c r="I31" s="417"/>
      <c r="J31" s="417"/>
      <c r="K31" s="418"/>
    </row>
    <row r="32" spans="1:11" x14ac:dyDescent="0.35">
      <c r="A32" s="412"/>
      <c r="B32" s="417"/>
      <c r="C32" s="417"/>
      <c r="D32" s="417"/>
      <c r="E32" s="417"/>
      <c r="F32" s="417"/>
      <c r="G32" s="417"/>
      <c r="H32" s="417"/>
      <c r="I32" s="417"/>
      <c r="J32" s="417"/>
      <c r="K32" s="418"/>
    </row>
    <row r="33" spans="1:11" x14ac:dyDescent="0.35">
      <c r="A33" s="412"/>
      <c r="B33" s="415"/>
      <c r="C33" s="415"/>
      <c r="D33" s="415"/>
      <c r="E33" s="415"/>
      <c r="F33" s="415"/>
      <c r="G33" s="415"/>
      <c r="H33" s="415"/>
      <c r="I33" s="415"/>
      <c r="J33" s="415"/>
      <c r="K33" s="416"/>
    </row>
    <row r="34" spans="1:11" x14ac:dyDescent="0.35">
      <c r="A34" s="412"/>
      <c r="B34" s="415"/>
      <c r="C34" s="415"/>
      <c r="D34" s="415"/>
      <c r="E34" s="415"/>
      <c r="F34" s="415"/>
      <c r="G34" s="415"/>
      <c r="H34" s="415"/>
      <c r="I34" s="415"/>
      <c r="J34" s="415"/>
      <c r="K34" s="416"/>
    </row>
    <row r="35" spans="1:11" x14ac:dyDescent="0.35">
      <c r="A35" s="412"/>
      <c r="B35" s="415"/>
      <c r="C35" s="415"/>
      <c r="D35" s="415"/>
      <c r="E35" s="415"/>
      <c r="F35" s="415"/>
      <c r="G35" s="415"/>
      <c r="H35" s="415"/>
      <c r="I35" s="415"/>
      <c r="J35" s="415"/>
      <c r="K35" s="416"/>
    </row>
    <row r="36" spans="1:11" x14ac:dyDescent="0.35">
      <c r="A36" s="412"/>
      <c r="B36" s="415"/>
      <c r="C36" s="415"/>
      <c r="D36" s="415"/>
      <c r="E36" s="415"/>
      <c r="F36" s="415"/>
      <c r="G36" s="415"/>
      <c r="H36" s="415"/>
      <c r="I36" s="415"/>
      <c r="J36" s="415"/>
      <c r="K36" s="416"/>
    </row>
    <row r="37" spans="1:11" x14ac:dyDescent="0.35">
      <c r="A37" s="412"/>
      <c r="B37" s="415"/>
      <c r="C37" s="415"/>
      <c r="D37" s="415"/>
      <c r="E37" s="415"/>
      <c r="F37" s="415"/>
      <c r="G37" s="415"/>
      <c r="H37" s="415"/>
      <c r="I37" s="415"/>
      <c r="J37" s="415"/>
      <c r="K37" s="416"/>
    </row>
    <row r="38" spans="1:11" x14ac:dyDescent="0.35">
      <c r="A38" s="412"/>
      <c r="B38" s="415"/>
      <c r="C38" s="415"/>
      <c r="D38" s="415"/>
      <c r="E38" s="415"/>
      <c r="F38" s="415"/>
      <c r="G38" s="415"/>
      <c r="H38" s="415"/>
      <c r="I38" s="415"/>
      <c r="J38" s="415"/>
      <c r="K38" s="416"/>
    </row>
    <row r="39" spans="1:11" x14ac:dyDescent="0.35">
      <c r="A39" s="412"/>
      <c r="B39" s="415"/>
      <c r="C39" s="415"/>
      <c r="D39" s="415"/>
      <c r="E39" s="415"/>
      <c r="F39" s="415"/>
      <c r="G39" s="415"/>
      <c r="H39" s="415"/>
      <c r="I39" s="415"/>
      <c r="J39" s="415"/>
      <c r="K39" s="416"/>
    </row>
    <row r="40" spans="1:11" x14ac:dyDescent="0.35">
      <c r="A40" s="412"/>
      <c r="B40" s="415"/>
      <c r="C40" s="415"/>
      <c r="D40" s="415"/>
      <c r="E40" s="415"/>
      <c r="F40" s="415"/>
      <c r="G40" s="415"/>
      <c r="H40" s="415"/>
      <c r="I40" s="415"/>
      <c r="J40" s="415"/>
      <c r="K40" s="416"/>
    </row>
    <row r="41" spans="1:11" x14ac:dyDescent="0.35">
      <c r="A41" s="412"/>
      <c r="B41" s="415"/>
      <c r="C41" s="415"/>
      <c r="D41" s="415"/>
      <c r="E41" s="415"/>
      <c r="F41" s="415"/>
      <c r="G41" s="415"/>
      <c r="H41" s="415"/>
      <c r="I41" s="415"/>
      <c r="J41" s="415"/>
      <c r="K41" s="416"/>
    </row>
    <row r="42" spans="1:11" x14ac:dyDescent="0.35">
      <c r="A42" s="412"/>
      <c r="B42" s="415"/>
      <c r="C42" s="415"/>
      <c r="D42" s="415"/>
      <c r="E42" s="415"/>
      <c r="F42" s="415"/>
      <c r="G42" s="415"/>
      <c r="H42" s="415"/>
      <c r="I42" s="415"/>
      <c r="J42" s="415"/>
      <c r="K42" s="416"/>
    </row>
    <row r="43" spans="1:11" x14ac:dyDescent="0.35">
      <c r="A43" s="412"/>
      <c r="B43" s="415"/>
      <c r="C43" s="415"/>
      <c r="D43" s="415"/>
      <c r="E43" s="415"/>
      <c r="F43" s="415"/>
      <c r="G43" s="415"/>
      <c r="H43" s="415"/>
      <c r="I43" s="415"/>
      <c r="J43" s="415"/>
      <c r="K43" s="416"/>
    </row>
    <row r="44" spans="1:11" x14ac:dyDescent="0.35">
      <c r="A44" s="412"/>
      <c r="B44" s="415"/>
      <c r="C44" s="415"/>
      <c r="D44" s="415"/>
      <c r="E44" s="415"/>
      <c r="F44" s="415"/>
      <c r="G44" s="415"/>
      <c r="H44" s="415"/>
      <c r="I44" s="415"/>
      <c r="J44" s="415"/>
      <c r="K44" s="416"/>
    </row>
    <row r="45" spans="1:11" x14ac:dyDescent="0.35">
      <c r="A45" s="412"/>
      <c r="B45" s="415"/>
      <c r="C45" s="415"/>
      <c r="D45" s="415"/>
      <c r="E45" s="415"/>
      <c r="F45" s="415"/>
      <c r="G45" s="415"/>
      <c r="H45" s="415"/>
      <c r="I45" s="415"/>
      <c r="J45" s="415"/>
      <c r="K45" s="416"/>
    </row>
    <row r="46" spans="1:11" x14ac:dyDescent="0.35">
      <c r="A46" s="412"/>
      <c r="B46" s="415"/>
      <c r="C46" s="415"/>
      <c r="D46" s="415"/>
      <c r="E46" s="415"/>
      <c r="F46" s="415"/>
      <c r="G46" s="415"/>
      <c r="H46" s="415"/>
      <c r="I46" s="415"/>
      <c r="J46" s="415"/>
      <c r="K46" s="416"/>
    </row>
    <row r="47" spans="1:11" x14ac:dyDescent="0.35">
      <c r="A47" s="412"/>
      <c r="B47" s="415"/>
      <c r="C47" s="415"/>
      <c r="D47" s="415"/>
      <c r="E47" s="415"/>
      <c r="F47" s="415"/>
      <c r="G47" s="415"/>
      <c r="H47" s="415"/>
      <c r="I47" s="415"/>
      <c r="J47" s="415"/>
      <c r="K47" s="416"/>
    </row>
    <row r="48" spans="1:11" x14ac:dyDescent="0.35">
      <c r="A48" s="412"/>
      <c r="B48" s="415"/>
      <c r="C48" s="415"/>
      <c r="D48" s="415"/>
      <c r="E48" s="415"/>
      <c r="F48" s="415"/>
      <c r="G48" s="415"/>
      <c r="H48" s="415"/>
      <c r="I48" s="415"/>
      <c r="J48" s="415"/>
      <c r="K48" s="416"/>
    </row>
    <row r="49" spans="1:11" x14ac:dyDescent="0.35">
      <c r="A49" s="412"/>
      <c r="B49" s="415"/>
      <c r="C49" s="415"/>
      <c r="D49" s="415"/>
      <c r="E49" s="415"/>
      <c r="F49" s="415"/>
      <c r="G49" s="415"/>
      <c r="H49" s="415"/>
      <c r="I49" s="415"/>
      <c r="J49" s="415"/>
      <c r="K49" s="416"/>
    </row>
    <row r="50" spans="1:11" x14ac:dyDescent="0.35">
      <c r="A50" s="412"/>
      <c r="B50" s="415"/>
      <c r="C50" s="415"/>
      <c r="D50" s="415"/>
      <c r="E50" s="415"/>
      <c r="F50" s="415"/>
      <c r="G50" s="415"/>
      <c r="H50" s="415"/>
      <c r="I50" s="415"/>
      <c r="J50" s="415"/>
      <c r="K50" s="416"/>
    </row>
    <row r="51" spans="1:11" x14ac:dyDescent="0.35">
      <c r="A51" s="412"/>
      <c r="B51" s="415"/>
      <c r="C51" s="415"/>
      <c r="D51" s="415"/>
      <c r="E51" s="415"/>
      <c r="F51" s="415"/>
      <c r="G51" s="415"/>
      <c r="H51" s="415"/>
      <c r="I51" s="415"/>
      <c r="J51" s="415"/>
      <c r="K51" s="416"/>
    </row>
    <row r="52" spans="1:11" x14ac:dyDescent="0.35">
      <c r="A52" s="412"/>
      <c r="B52" s="415"/>
      <c r="C52" s="415"/>
      <c r="D52" s="415"/>
      <c r="E52" s="415"/>
      <c r="F52" s="415"/>
      <c r="G52" s="415"/>
      <c r="H52" s="415"/>
      <c r="I52" s="415"/>
      <c r="J52" s="415"/>
      <c r="K52" s="416"/>
    </row>
    <row r="53" spans="1:11" x14ac:dyDescent="0.35">
      <c r="A53" s="412"/>
      <c r="B53" s="413"/>
      <c r="C53" s="413"/>
      <c r="D53" s="413"/>
      <c r="E53" s="413"/>
      <c r="F53" s="413"/>
      <c r="G53" s="413"/>
      <c r="H53" s="413"/>
      <c r="I53" s="413"/>
      <c r="J53" s="413"/>
      <c r="K53" s="414"/>
    </row>
    <row r="54" spans="1:11" x14ac:dyDescent="0.35">
      <c r="A54" s="412"/>
      <c r="B54" s="413"/>
      <c r="C54" s="413"/>
      <c r="D54" s="413"/>
      <c r="E54" s="413"/>
      <c r="F54" s="413"/>
      <c r="G54" s="413"/>
      <c r="H54" s="413"/>
      <c r="I54" s="413"/>
      <c r="J54" s="413"/>
      <c r="K54" s="414"/>
    </row>
    <row r="55" spans="1:11" x14ac:dyDescent="0.35">
      <c r="A55" s="412"/>
      <c r="B55" s="413"/>
      <c r="C55" s="413"/>
      <c r="D55" s="413"/>
      <c r="E55" s="413"/>
      <c r="F55" s="413"/>
      <c r="G55" s="413"/>
      <c r="H55" s="413"/>
      <c r="I55" s="413"/>
      <c r="J55" s="413"/>
      <c r="K55" s="414"/>
    </row>
    <row r="56" spans="1:11" x14ac:dyDescent="0.35">
      <c r="A56" s="412"/>
      <c r="B56" s="413"/>
      <c r="C56" s="413"/>
      <c r="D56" s="413"/>
      <c r="E56" s="413"/>
      <c r="F56" s="413"/>
      <c r="G56" s="413"/>
      <c r="H56" s="413"/>
      <c r="I56" s="413"/>
      <c r="J56" s="413"/>
      <c r="K56" s="414"/>
    </row>
    <row r="57" spans="1:11" ht="18.5" x14ac:dyDescent="0.35">
      <c r="A57" s="146"/>
      <c r="B57" s="147"/>
      <c r="C57" s="147"/>
      <c r="D57" s="147"/>
      <c r="E57" s="147"/>
      <c r="F57" s="147"/>
      <c r="G57" s="147"/>
      <c r="H57" s="147"/>
      <c r="I57" s="147"/>
      <c r="J57" s="147"/>
      <c r="K57" s="148"/>
    </row>
    <row r="58" spans="1:11" ht="18.5" x14ac:dyDescent="0.35">
      <c r="A58" s="146"/>
      <c r="B58" s="147"/>
      <c r="C58" s="147"/>
      <c r="D58" s="147"/>
      <c r="E58" s="147"/>
      <c r="F58" s="147"/>
      <c r="G58" s="147"/>
      <c r="H58" s="147"/>
      <c r="I58" s="147"/>
      <c r="J58" s="147"/>
      <c r="K58" s="148"/>
    </row>
    <row r="59" spans="1:11" ht="18.5" x14ac:dyDescent="0.35">
      <c r="A59" s="146"/>
      <c r="B59" s="147"/>
      <c r="C59" s="147"/>
      <c r="D59" s="147"/>
      <c r="E59" s="147"/>
      <c r="F59" s="147"/>
      <c r="G59" s="147"/>
      <c r="H59" s="147"/>
      <c r="I59" s="147"/>
      <c r="J59" s="147"/>
      <c r="K59" s="148"/>
    </row>
    <row r="60" spans="1:11" ht="18.5" x14ac:dyDescent="0.35">
      <c r="A60" s="146"/>
      <c r="B60" s="147"/>
      <c r="C60" s="147"/>
      <c r="D60" s="147"/>
      <c r="E60" s="147"/>
      <c r="F60" s="147"/>
      <c r="G60" s="147"/>
      <c r="H60" s="147"/>
      <c r="I60" s="147"/>
      <c r="J60" s="147"/>
      <c r="K60" s="148"/>
    </row>
    <row r="61" spans="1:11" ht="18.5" x14ac:dyDescent="0.35">
      <c r="A61" s="146"/>
      <c r="B61" s="147"/>
      <c r="C61" s="147"/>
      <c r="D61" s="147"/>
      <c r="E61" s="147"/>
      <c r="F61" s="147"/>
      <c r="G61" s="147"/>
      <c r="H61" s="147"/>
      <c r="I61" s="147"/>
      <c r="J61" s="147"/>
      <c r="K61" s="148"/>
    </row>
    <row r="62" spans="1:11" ht="18.5" x14ac:dyDescent="0.35">
      <c r="A62" s="146"/>
      <c r="B62" s="147"/>
      <c r="C62" s="147"/>
      <c r="D62" s="147"/>
      <c r="E62" s="147"/>
      <c r="F62" s="147"/>
      <c r="G62" s="147"/>
      <c r="H62" s="147"/>
      <c r="I62" s="147"/>
      <c r="J62" s="147"/>
      <c r="K62" s="148"/>
    </row>
    <row r="63" spans="1:11" ht="18.5" x14ac:dyDescent="0.35">
      <c r="A63" s="146"/>
      <c r="B63" s="147"/>
      <c r="C63" s="147"/>
      <c r="D63" s="147"/>
      <c r="E63" s="147"/>
      <c r="F63" s="147"/>
      <c r="G63" s="147"/>
      <c r="H63" s="147"/>
      <c r="I63" s="147"/>
      <c r="J63" s="147"/>
      <c r="K63" s="148"/>
    </row>
    <row r="64" spans="1:11" ht="18.5" x14ac:dyDescent="0.35">
      <c r="A64" s="146"/>
      <c r="B64" s="147"/>
      <c r="C64" s="147"/>
      <c r="D64" s="147"/>
      <c r="E64" s="147"/>
      <c r="F64" s="147"/>
      <c r="G64" s="147"/>
      <c r="H64" s="147"/>
      <c r="I64" s="147"/>
      <c r="J64" s="147"/>
      <c r="K64" s="148"/>
    </row>
    <row r="65" spans="1:11" ht="18.5" x14ac:dyDescent="0.35">
      <c r="A65" s="146"/>
      <c r="B65" s="147"/>
      <c r="C65" s="147"/>
      <c r="D65" s="147"/>
      <c r="E65" s="147"/>
      <c r="F65" s="147"/>
      <c r="G65" s="147"/>
      <c r="H65" s="147"/>
      <c r="I65" s="147"/>
      <c r="J65" s="147"/>
      <c r="K65" s="148"/>
    </row>
    <row r="66" spans="1:11" ht="18.5" x14ac:dyDescent="0.35">
      <c r="A66" s="146"/>
      <c r="B66" s="147"/>
      <c r="C66" s="147"/>
      <c r="D66" s="147"/>
      <c r="E66" s="147"/>
      <c r="F66" s="147"/>
      <c r="G66" s="147"/>
      <c r="H66" s="147"/>
      <c r="I66" s="147"/>
      <c r="J66" s="147"/>
      <c r="K66" s="148"/>
    </row>
    <row r="67" spans="1:11" ht="18.5" x14ac:dyDescent="0.35">
      <c r="A67" s="146"/>
      <c r="B67" s="147"/>
      <c r="C67" s="147"/>
      <c r="D67" s="147"/>
      <c r="E67" s="147"/>
      <c r="F67" s="147"/>
      <c r="G67" s="147"/>
      <c r="H67" s="147"/>
      <c r="I67" s="147"/>
      <c r="J67" s="147"/>
      <c r="K67" s="148"/>
    </row>
    <row r="68" spans="1:11" ht="18.5" x14ac:dyDescent="0.35">
      <c r="A68" s="146"/>
      <c r="B68" s="147"/>
      <c r="C68" s="147"/>
      <c r="D68" s="147"/>
      <c r="E68" s="147"/>
      <c r="F68" s="147"/>
      <c r="G68" s="147"/>
      <c r="H68" s="147"/>
      <c r="I68" s="147"/>
      <c r="J68" s="147"/>
      <c r="K68" s="148"/>
    </row>
    <row r="69" spans="1:11" x14ac:dyDescent="0.35">
      <c r="A69" s="412"/>
      <c r="B69" s="413"/>
      <c r="C69" s="413"/>
      <c r="D69" s="413"/>
      <c r="E69" s="413"/>
      <c r="F69" s="413"/>
      <c r="G69" s="413"/>
      <c r="H69" s="413"/>
      <c r="I69" s="413"/>
      <c r="J69" s="413"/>
      <c r="K69" s="414"/>
    </row>
    <row r="70" spans="1:11" x14ac:dyDescent="0.35">
      <c r="A70" s="412"/>
      <c r="B70" s="413"/>
      <c r="C70" s="413"/>
      <c r="D70" s="413"/>
      <c r="E70" s="413"/>
      <c r="F70" s="413"/>
      <c r="G70" s="413"/>
      <c r="H70" s="413"/>
      <c r="I70" s="413"/>
      <c r="J70" s="413"/>
      <c r="K70" s="414"/>
    </row>
    <row r="71" spans="1:11" ht="18.5" x14ac:dyDescent="0.35">
      <c r="A71" s="146"/>
      <c r="B71" s="147"/>
      <c r="C71" s="147"/>
      <c r="D71" s="147"/>
      <c r="E71" s="147"/>
      <c r="F71" s="147"/>
      <c r="G71" s="147"/>
      <c r="H71" s="147"/>
      <c r="I71" s="147"/>
      <c r="J71" s="147"/>
      <c r="K71" s="148"/>
    </row>
    <row r="72" spans="1:11" ht="18.5" x14ac:dyDescent="0.35">
      <c r="A72" s="146"/>
      <c r="B72" s="147"/>
      <c r="C72" s="147"/>
      <c r="D72" s="147"/>
      <c r="E72" s="147"/>
      <c r="F72" s="147"/>
      <c r="G72" s="147"/>
      <c r="H72" s="147"/>
      <c r="I72" s="147"/>
      <c r="J72" s="147"/>
      <c r="K72" s="148"/>
    </row>
    <row r="73" spans="1:11" ht="18.5" x14ac:dyDescent="0.35">
      <c r="A73" s="146"/>
      <c r="B73" s="147"/>
      <c r="C73" s="147"/>
      <c r="D73" s="147"/>
      <c r="E73" s="147"/>
      <c r="F73" s="147"/>
      <c r="G73" s="147"/>
      <c r="H73" s="147"/>
      <c r="I73" s="147"/>
      <c r="J73" s="147"/>
      <c r="K73" s="148"/>
    </row>
    <row r="74" spans="1:11" ht="18.5" x14ac:dyDescent="0.35">
      <c r="A74" s="146"/>
      <c r="B74" s="147"/>
      <c r="C74" s="147"/>
      <c r="D74" s="147"/>
      <c r="E74" s="147"/>
      <c r="F74" s="147"/>
      <c r="G74" s="147"/>
      <c r="H74" s="147"/>
      <c r="I74" s="147"/>
      <c r="J74" s="147"/>
      <c r="K74" s="148"/>
    </row>
    <row r="75" spans="1:11" ht="18.5" x14ac:dyDescent="0.35">
      <c r="A75" s="146"/>
      <c r="B75" s="147"/>
      <c r="C75" s="147"/>
      <c r="D75" s="147"/>
      <c r="E75" s="147"/>
      <c r="F75" s="147"/>
      <c r="G75" s="147"/>
      <c r="H75" s="147"/>
      <c r="I75" s="147"/>
      <c r="J75" s="147"/>
      <c r="K75" s="148"/>
    </row>
    <row r="76" spans="1:11" ht="18.5" x14ac:dyDescent="0.35">
      <c r="A76" s="146"/>
      <c r="B76" s="147"/>
      <c r="C76" s="147"/>
      <c r="D76" s="147"/>
      <c r="E76" s="147"/>
      <c r="F76" s="147"/>
      <c r="G76" s="147"/>
      <c r="H76" s="147"/>
      <c r="I76" s="147"/>
      <c r="J76" s="147"/>
      <c r="K76" s="148"/>
    </row>
    <row r="77" spans="1:11" ht="18.5" x14ac:dyDescent="0.35">
      <c r="A77" s="146"/>
      <c r="B77" s="147"/>
      <c r="C77" s="147"/>
      <c r="D77" s="147"/>
      <c r="E77" s="147"/>
      <c r="F77" s="147"/>
      <c r="G77" s="147"/>
      <c r="H77" s="147"/>
      <c r="I77" s="147"/>
      <c r="J77" s="147"/>
      <c r="K77" s="148"/>
    </row>
    <row r="78" spans="1:11" ht="18.5" x14ac:dyDescent="0.35">
      <c r="A78" s="146"/>
      <c r="B78" s="147"/>
      <c r="C78" s="147"/>
      <c r="D78" s="147"/>
      <c r="E78" s="147"/>
      <c r="F78" s="147"/>
      <c r="G78" s="147"/>
      <c r="H78" s="147"/>
      <c r="I78" s="147"/>
      <c r="J78" s="147"/>
      <c r="K78" s="148"/>
    </row>
    <row r="79" spans="1:11" ht="18.5" x14ac:dyDescent="0.35">
      <c r="A79" s="146"/>
      <c r="B79" s="147"/>
      <c r="C79" s="147"/>
      <c r="D79" s="147"/>
      <c r="E79" s="147"/>
      <c r="F79" s="147"/>
      <c r="G79" s="147"/>
      <c r="H79" s="147"/>
      <c r="I79" s="147"/>
      <c r="J79" s="147"/>
      <c r="K79" s="148"/>
    </row>
    <row r="80" spans="1:11" ht="18.5" x14ac:dyDescent="0.35">
      <c r="A80" s="146"/>
      <c r="B80" s="147"/>
      <c r="C80" s="147"/>
      <c r="D80" s="147"/>
      <c r="E80" s="147"/>
      <c r="F80" s="147"/>
      <c r="G80" s="147"/>
      <c r="H80" s="147"/>
      <c r="I80" s="147"/>
      <c r="J80" s="147"/>
      <c r="K80" s="148"/>
    </row>
    <row r="81" spans="1:11" ht="18.5" x14ac:dyDescent="0.35">
      <c r="A81" s="146"/>
      <c r="B81" s="147"/>
      <c r="C81" s="147"/>
      <c r="D81" s="147"/>
      <c r="E81" s="147"/>
      <c r="F81" s="147"/>
      <c r="G81" s="147"/>
      <c r="H81" s="147"/>
      <c r="I81" s="147"/>
      <c r="J81" s="147"/>
      <c r="K81" s="148"/>
    </row>
    <row r="82" spans="1:11" ht="18.5" x14ac:dyDescent="0.35">
      <c r="A82" s="146"/>
      <c r="B82" s="147"/>
      <c r="C82" s="147"/>
      <c r="D82" s="147"/>
      <c r="E82" s="147"/>
      <c r="F82" s="147"/>
      <c r="G82" s="147"/>
      <c r="H82" s="147"/>
      <c r="I82" s="147"/>
      <c r="J82" s="147"/>
      <c r="K82" s="148"/>
    </row>
    <row r="83" spans="1:11" ht="18.5" x14ac:dyDescent="0.35">
      <c r="A83" s="146"/>
      <c r="B83" s="147"/>
      <c r="C83" s="147"/>
      <c r="D83" s="147"/>
      <c r="E83" s="147"/>
      <c r="F83" s="147"/>
      <c r="G83" s="147"/>
      <c r="H83" s="147"/>
      <c r="I83" s="147"/>
      <c r="J83" s="147"/>
      <c r="K83" s="148"/>
    </row>
    <row r="84" spans="1:11" ht="18.5" x14ac:dyDescent="0.35">
      <c r="A84" s="146"/>
      <c r="B84" s="147"/>
      <c r="C84" s="147"/>
      <c r="D84" s="147"/>
      <c r="E84" s="147"/>
      <c r="F84" s="147"/>
      <c r="G84" s="147"/>
      <c r="H84" s="147"/>
      <c r="I84" s="147"/>
      <c r="J84" s="147"/>
      <c r="K84" s="148"/>
    </row>
    <row r="85" spans="1:11" ht="18.5" x14ac:dyDescent="0.35">
      <c r="A85" s="146"/>
      <c r="B85" s="147"/>
      <c r="C85" s="147"/>
      <c r="D85" s="147"/>
      <c r="E85" s="147"/>
      <c r="F85" s="147"/>
      <c r="G85" s="147"/>
      <c r="H85" s="147"/>
      <c r="I85" s="147"/>
      <c r="J85" s="147"/>
      <c r="K85" s="148"/>
    </row>
    <row r="86" spans="1:11" ht="18.5" x14ac:dyDescent="0.35">
      <c r="A86" s="146"/>
      <c r="B86" s="147"/>
      <c r="C86" s="147"/>
      <c r="D86" s="147"/>
      <c r="E86" s="147"/>
      <c r="F86" s="147"/>
      <c r="G86" s="147"/>
      <c r="H86" s="147"/>
      <c r="I86" s="147"/>
      <c r="J86" s="147"/>
      <c r="K86" s="148"/>
    </row>
    <row r="87" spans="1:11" ht="18.5" x14ac:dyDescent="0.35">
      <c r="A87" s="146"/>
      <c r="B87" s="147"/>
      <c r="C87" s="147"/>
      <c r="D87" s="147"/>
      <c r="E87" s="147"/>
      <c r="F87" s="147"/>
      <c r="G87" s="147"/>
      <c r="H87" s="147"/>
      <c r="I87" s="147"/>
      <c r="J87" s="147"/>
      <c r="K87" s="148"/>
    </row>
    <row r="88" spans="1:11" ht="18.5" x14ac:dyDescent="0.35">
      <c r="A88" s="146"/>
      <c r="B88" s="147"/>
      <c r="C88" s="147"/>
      <c r="D88" s="147"/>
      <c r="E88" s="147"/>
      <c r="F88" s="147"/>
      <c r="G88" s="147"/>
      <c r="H88" s="147"/>
      <c r="I88" s="147"/>
      <c r="J88" s="147"/>
      <c r="K88" s="148"/>
    </row>
    <row r="89" spans="1:11" ht="18.5" x14ac:dyDescent="0.35">
      <c r="A89" s="146"/>
      <c r="B89" s="147"/>
      <c r="C89" s="147"/>
      <c r="D89" s="147"/>
      <c r="E89" s="147"/>
      <c r="F89" s="147"/>
      <c r="G89" s="147"/>
      <c r="H89" s="147"/>
      <c r="I89" s="147"/>
      <c r="J89" s="147"/>
      <c r="K89" s="148"/>
    </row>
    <row r="90" spans="1:11" ht="18.5" x14ac:dyDescent="0.35">
      <c r="A90" s="146"/>
      <c r="B90" s="147"/>
      <c r="C90" s="147"/>
      <c r="D90" s="147"/>
      <c r="E90" s="147"/>
      <c r="F90" s="147"/>
      <c r="G90" s="147"/>
      <c r="H90" s="147"/>
      <c r="I90" s="147"/>
      <c r="J90" s="147"/>
      <c r="K90" s="148"/>
    </row>
    <row r="91" spans="1:11" ht="18.5" x14ac:dyDescent="0.35">
      <c r="A91" s="146"/>
      <c r="B91" s="147"/>
      <c r="C91" s="147"/>
      <c r="D91" s="147"/>
      <c r="E91" s="147"/>
      <c r="F91" s="147"/>
      <c r="G91" s="147"/>
      <c r="H91" s="147"/>
      <c r="I91" s="147"/>
      <c r="J91" s="147"/>
      <c r="K91" s="148"/>
    </row>
    <row r="92" spans="1:11" ht="18.5" x14ac:dyDescent="0.35">
      <c r="A92" s="146"/>
      <c r="B92" s="147"/>
      <c r="C92" s="147"/>
      <c r="D92" s="147"/>
      <c r="E92" s="147"/>
      <c r="F92" s="147"/>
      <c r="G92" s="147"/>
      <c r="H92" s="147"/>
      <c r="I92" s="147"/>
      <c r="J92" s="147"/>
      <c r="K92" s="148"/>
    </row>
    <row r="93" spans="1:11" ht="18.5" x14ac:dyDescent="0.35">
      <c r="A93" s="146"/>
      <c r="B93" s="147"/>
      <c r="C93" s="147"/>
      <c r="D93" s="147"/>
      <c r="E93" s="147"/>
      <c r="F93" s="147"/>
      <c r="G93" s="147"/>
      <c r="H93" s="147"/>
      <c r="I93" s="147"/>
      <c r="J93" s="147"/>
      <c r="K93" s="148"/>
    </row>
    <row r="94" spans="1:11" ht="18.5" x14ac:dyDescent="0.35">
      <c r="A94" s="146"/>
      <c r="B94" s="147"/>
      <c r="C94" s="147"/>
      <c r="D94" s="147"/>
      <c r="E94" s="147"/>
      <c r="F94" s="147"/>
      <c r="G94" s="147"/>
      <c r="H94" s="147"/>
      <c r="I94" s="147"/>
      <c r="J94" s="147"/>
      <c r="K94" s="148"/>
    </row>
    <row r="95" spans="1:11" ht="18.5" x14ac:dyDescent="0.35">
      <c r="A95" s="146"/>
      <c r="B95" s="147"/>
      <c r="C95" s="147"/>
      <c r="D95" s="147"/>
      <c r="E95" s="147"/>
      <c r="F95" s="147"/>
      <c r="G95" s="147"/>
      <c r="H95" s="147"/>
      <c r="I95" s="147"/>
      <c r="J95" s="147"/>
      <c r="K95" s="148"/>
    </row>
    <row r="96" spans="1:11" ht="18.5" x14ac:dyDescent="0.35">
      <c r="A96" s="146"/>
      <c r="B96" s="147"/>
      <c r="C96" s="147"/>
      <c r="D96" s="147"/>
      <c r="E96" s="147"/>
      <c r="F96" s="147"/>
      <c r="G96" s="147"/>
      <c r="H96" s="147"/>
      <c r="I96" s="147"/>
      <c r="J96" s="147"/>
      <c r="K96" s="148"/>
    </row>
    <row r="97" spans="1:11" ht="18.5" x14ac:dyDescent="0.35">
      <c r="A97" s="146"/>
      <c r="B97" s="147"/>
      <c r="C97" s="147"/>
      <c r="D97" s="147"/>
      <c r="E97" s="147"/>
      <c r="F97" s="147"/>
      <c r="G97" s="147"/>
      <c r="H97" s="147"/>
      <c r="I97" s="147"/>
      <c r="J97" s="147"/>
      <c r="K97" s="148"/>
    </row>
    <row r="98" spans="1:11" ht="18.5" x14ac:dyDescent="0.35">
      <c r="A98" s="146"/>
      <c r="B98" s="147"/>
      <c r="C98" s="147"/>
      <c r="D98" s="147"/>
      <c r="E98" s="147"/>
      <c r="F98" s="147"/>
      <c r="G98" s="147"/>
      <c r="H98" s="147"/>
      <c r="I98" s="147"/>
      <c r="J98" s="147"/>
      <c r="K98" s="148"/>
    </row>
    <row r="99" spans="1:11" ht="18.5" x14ac:dyDescent="0.35">
      <c r="A99" s="146"/>
      <c r="B99" s="147"/>
      <c r="C99" s="147"/>
      <c r="D99" s="147"/>
      <c r="E99" s="147"/>
      <c r="F99" s="147"/>
      <c r="G99" s="147"/>
      <c r="H99" s="147"/>
      <c r="I99" s="147"/>
      <c r="J99" s="147"/>
      <c r="K99" s="148"/>
    </row>
    <row r="100" spans="1:11" ht="18.5" x14ac:dyDescent="0.35">
      <c r="A100" s="146"/>
      <c r="B100" s="147"/>
      <c r="C100" s="147"/>
      <c r="D100" s="147"/>
      <c r="E100" s="147"/>
      <c r="F100" s="147"/>
      <c r="G100" s="147"/>
      <c r="H100" s="147"/>
      <c r="I100" s="147"/>
      <c r="J100" s="147"/>
      <c r="K100" s="148"/>
    </row>
    <row r="101" spans="1:11" ht="18.5" x14ac:dyDescent="0.35">
      <c r="A101" s="146"/>
      <c r="B101" s="147"/>
      <c r="C101" s="147"/>
      <c r="D101" s="147"/>
      <c r="E101" s="147"/>
      <c r="F101" s="147"/>
      <c r="G101" s="147"/>
      <c r="H101" s="147"/>
      <c r="I101" s="147"/>
      <c r="J101" s="147"/>
      <c r="K101" s="148"/>
    </row>
    <row r="102" spans="1:11" ht="18.5" x14ac:dyDescent="0.35">
      <c r="A102" s="146"/>
      <c r="B102" s="147"/>
      <c r="C102" s="147"/>
      <c r="D102" s="147"/>
      <c r="E102" s="147"/>
      <c r="F102" s="147"/>
      <c r="G102" s="147"/>
      <c r="H102" s="147"/>
      <c r="I102" s="147"/>
      <c r="J102" s="147"/>
      <c r="K102" s="148"/>
    </row>
    <row r="103" spans="1:11" ht="18.5" x14ac:dyDescent="0.35">
      <c r="A103" s="146"/>
      <c r="B103" s="147"/>
      <c r="C103" s="147"/>
      <c r="D103" s="147"/>
      <c r="E103" s="147"/>
      <c r="F103" s="147"/>
      <c r="G103" s="147"/>
      <c r="H103" s="147"/>
      <c r="I103" s="147"/>
      <c r="J103" s="147"/>
      <c r="K103" s="148"/>
    </row>
    <row r="104" spans="1:11" ht="18.5" x14ac:dyDescent="0.35">
      <c r="A104" s="146"/>
      <c r="B104" s="147"/>
      <c r="C104" s="147"/>
      <c r="D104" s="147"/>
      <c r="E104" s="147"/>
      <c r="F104" s="147"/>
      <c r="G104" s="147"/>
      <c r="H104" s="147"/>
      <c r="I104" s="147"/>
      <c r="J104" s="147"/>
      <c r="K104" s="148"/>
    </row>
    <row r="105" spans="1:11" ht="18.5" x14ac:dyDescent="0.35">
      <c r="A105" s="146"/>
      <c r="B105" s="147"/>
      <c r="C105" s="147"/>
      <c r="D105" s="147"/>
      <c r="E105" s="147"/>
      <c r="F105" s="147"/>
      <c r="G105" s="147"/>
      <c r="H105" s="147"/>
      <c r="I105" s="147"/>
      <c r="J105" s="147"/>
      <c r="K105" s="148"/>
    </row>
    <row r="106" spans="1:11" ht="18.5" x14ac:dyDescent="0.35">
      <c r="A106" s="146"/>
      <c r="B106" s="147"/>
      <c r="C106" s="147"/>
      <c r="D106" s="147"/>
      <c r="E106" s="147"/>
      <c r="F106" s="147"/>
      <c r="G106" s="147"/>
      <c r="H106" s="147"/>
      <c r="I106" s="147"/>
      <c r="J106" s="147"/>
      <c r="K106" s="148"/>
    </row>
    <row r="107" spans="1:11" ht="18.5" x14ac:dyDescent="0.35">
      <c r="A107" s="146"/>
      <c r="B107" s="147"/>
      <c r="C107" s="147"/>
      <c r="D107" s="147"/>
      <c r="E107" s="147"/>
      <c r="F107" s="147"/>
      <c r="G107" s="147"/>
      <c r="H107" s="147"/>
      <c r="I107" s="147"/>
      <c r="J107" s="147"/>
      <c r="K107" s="148"/>
    </row>
    <row r="108" spans="1:11" ht="18.5" x14ac:dyDescent="0.35">
      <c r="A108" s="146"/>
      <c r="B108" s="147"/>
      <c r="C108" s="147"/>
      <c r="D108" s="147"/>
      <c r="E108" s="147"/>
      <c r="F108" s="147"/>
      <c r="G108" s="147"/>
      <c r="H108" s="147"/>
      <c r="I108" s="147"/>
      <c r="J108" s="147"/>
      <c r="K108" s="148"/>
    </row>
    <row r="109" spans="1:11" ht="18.5" x14ac:dyDescent="0.35">
      <c r="A109" s="146"/>
      <c r="B109" s="147"/>
      <c r="C109" s="147"/>
      <c r="D109" s="147"/>
      <c r="E109" s="147"/>
      <c r="F109" s="147"/>
      <c r="G109" s="147"/>
      <c r="H109" s="147"/>
      <c r="I109" s="147"/>
      <c r="J109" s="147"/>
      <c r="K109" s="148"/>
    </row>
    <row r="110" spans="1:11" ht="18.5" x14ac:dyDescent="0.35">
      <c r="A110" s="146"/>
      <c r="B110" s="147"/>
      <c r="C110" s="147"/>
      <c r="D110" s="147"/>
      <c r="E110" s="147"/>
      <c r="F110" s="147"/>
      <c r="G110" s="147"/>
      <c r="H110" s="147"/>
      <c r="I110" s="147"/>
      <c r="J110" s="147"/>
      <c r="K110" s="148"/>
    </row>
    <row r="111" spans="1:11" ht="18.5" x14ac:dyDescent="0.35">
      <c r="A111" s="146"/>
      <c r="B111" s="147"/>
      <c r="C111" s="147"/>
      <c r="D111" s="147"/>
      <c r="E111" s="147"/>
      <c r="F111" s="147"/>
      <c r="G111" s="147"/>
      <c r="H111" s="147"/>
      <c r="I111" s="147"/>
      <c r="J111" s="147"/>
      <c r="K111" s="148"/>
    </row>
    <row r="112" spans="1:11" ht="18.5" x14ac:dyDescent="0.35">
      <c r="A112" s="146"/>
      <c r="B112" s="147"/>
      <c r="C112" s="147"/>
      <c r="D112" s="147"/>
      <c r="E112" s="147"/>
      <c r="F112" s="147"/>
      <c r="G112" s="147"/>
      <c r="H112" s="147"/>
      <c r="I112" s="147"/>
      <c r="J112" s="147"/>
      <c r="K112" s="148"/>
    </row>
    <row r="113" spans="1:11" ht="18.5" x14ac:dyDescent="0.35">
      <c r="A113" s="146"/>
      <c r="B113" s="147"/>
      <c r="C113" s="147"/>
      <c r="D113" s="147"/>
      <c r="E113" s="147"/>
      <c r="F113" s="147"/>
      <c r="G113" s="147"/>
      <c r="H113" s="147"/>
      <c r="I113" s="147"/>
      <c r="J113" s="147"/>
      <c r="K113" s="148"/>
    </row>
    <row r="114" spans="1:11" ht="18.5" x14ac:dyDescent="0.35">
      <c r="A114" s="146"/>
      <c r="B114" s="147"/>
      <c r="C114" s="147"/>
      <c r="D114" s="147"/>
      <c r="E114" s="147"/>
      <c r="F114" s="147"/>
      <c r="G114" s="147"/>
      <c r="H114" s="147"/>
      <c r="I114" s="147"/>
      <c r="J114" s="147"/>
      <c r="K114" s="148"/>
    </row>
    <row r="115" spans="1:11" ht="18.5" x14ac:dyDescent="0.35">
      <c r="A115" s="146"/>
      <c r="B115" s="147"/>
      <c r="C115" s="147"/>
      <c r="D115" s="147"/>
      <c r="E115" s="147"/>
      <c r="F115" s="147"/>
      <c r="G115" s="147"/>
      <c r="H115" s="147"/>
      <c r="I115" s="147"/>
      <c r="J115" s="147"/>
      <c r="K115" s="148"/>
    </row>
    <row r="116" spans="1:11" ht="18.5" x14ac:dyDescent="0.35">
      <c r="A116" s="146"/>
      <c r="B116" s="147"/>
      <c r="C116" s="147"/>
      <c r="D116" s="147"/>
      <c r="E116" s="147"/>
      <c r="F116" s="147"/>
      <c r="G116" s="147"/>
      <c r="H116" s="147"/>
      <c r="I116" s="147"/>
      <c r="J116" s="147"/>
      <c r="K116" s="148"/>
    </row>
    <row r="117" spans="1:11" ht="18.5" x14ac:dyDescent="0.35">
      <c r="A117" s="146"/>
      <c r="B117" s="147"/>
      <c r="C117" s="147"/>
      <c r="D117" s="147"/>
      <c r="E117" s="147"/>
      <c r="F117" s="147"/>
      <c r="G117" s="147"/>
      <c r="H117" s="147"/>
      <c r="I117" s="147"/>
      <c r="J117" s="147"/>
      <c r="K117" s="148"/>
    </row>
    <row r="118" spans="1:11" ht="18.5" x14ac:dyDescent="0.35">
      <c r="A118" s="146"/>
      <c r="B118" s="147"/>
      <c r="C118" s="147"/>
      <c r="D118" s="147"/>
      <c r="E118" s="147"/>
      <c r="F118" s="147"/>
      <c r="G118" s="147"/>
      <c r="H118" s="147"/>
      <c r="I118" s="147"/>
      <c r="J118" s="147"/>
      <c r="K118" s="148"/>
    </row>
    <row r="119" spans="1:11" ht="18.5" x14ac:dyDescent="0.35">
      <c r="A119" s="146"/>
      <c r="B119" s="147"/>
      <c r="C119" s="147"/>
      <c r="D119" s="147"/>
      <c r="E119" s="147"/>
      <c r="F119" s="147"/>
      <c r="G119" s="147"/>
      <c r="H119" s="147"/>
      <c r="I119" s="147"/>
      <c r="J119" s="147"/>
      <c r="K119" s="148"/>
    </row>
    <row r="120" spans="1:11" ht="18.5" x14ac:dyDescent="0.35">
      <c r="A120" s="146"/>
      <c r="B120" s="147"/>
      <c r="C120" s="147"/>
      <c r="D120" s="147"/>
      <c r="E120" s="147"/>
      <c r="F120" s="147"/>
      <c r="G120" s="147"/>
      <c r="H120" s="147"/>
      <c r="I120" s="147"/>
      <c r="J120" s="147"/>
      <c r="K120" s="148"/>
    </row>
    <row r="121" spans="1:11" ht="18.5" x14ac:dyDescent="0.35">
      <c r="A121" s="146"/>
      <c r="B121" s="147"/>
      <c r="C121" s="147"/>
      <c r="D121" s="147"/>
      <c r="E121" s="147"/>
      <c r="F121" s="147"/>
      <c r="G121" s="147"/>
      <c r="H121" s="147"/>
      <c r="I121" s="147"/>
      <c r="J121" s="147"/>
      <c r="K121" s="148"/>
    </row>
    <row r="122" spans="1:11" ht="18.5" x14ac:dyDescent="0.35">
      <c r="A122" s="146"/>
      <c r="B122" s="147"/>
      <c r="C122" s="147"/>
      <c r="D122" s="147"/>
      <c r="E122" s="147"/>
      <c r="F122" s="147"/>
      <c r="G122" s="147"/>
      <c r="H122" s="147"/>
      <c r="I122" s="147"/>
      <c r="J122" s="147"/>
      <c r="K122" s="148"/>
    </row>
    <row r="123" spans="1:11" ht="18.5" x14ac:dyDescent="0.35">
      <c r="A123" s="146"/>
      <c r="B123" s="147"/>
      <c r="C123" s="147"/>
      <c r="D123" s="147"/>
      <c r="E123" s="147"/>
      <c r="F123" s="147"/>
      <c r="G123" s="147"/>
      <c r="H123" s="147"/>
      <c r="I123" s="147"/>
      <c r="J123" s="147"/>
      <c r="K123" s="148"/>
    </row>
    <row r="124" spans="1:11" ht="18.5" x14ac:dyDescent="0.35">
      <c r="A124" s="146"/>
      <c r="B124" s="147"/>
      <c r="C124" s="147"/>
      <c r="D124" s="147"/>
      <c r="E124" s="147"/>
      <c r="F124" s="147"/>
      <c r="G124" s="147"/>
      <c r="H124" s="147"/>
      <c r="I124" s="147"/>
      <c r="J124" s="147"/>
      <c r="K124" s="148"/>
    </row>
    <row r="125" spans="1:11" ht="18.5" x14ac:dyDescent="0.35">
      <c r="A125" s="146"/>
      <c r="B125" s="147"/>
      <c r="C125" s="147"/>
      <c r="D125" s="147"/>
      <c r="E125" s="147"/>
      <c r="F125" s="147"/>
      <c r="G125" s="147"/>
      <c r="H125" s="147"/>
      <c r="I125" s="147"/>
      <c r="J125" s="147"/>
      <c r="K125" s="148"/>
    </row>
    <row r="126" spans="1:11" ht="18.5" x14ac:dyDescent="0.35">
      <c r="A126" s="146"/>
      <c r="B126" s="147"/>
      <c r="C126" s="147"/>
      <c r="D126" s="147"/>
      <c r="E126" s="147"/>
      <c r="F126" s="147"/>
      <c r="G126" s="147"/>
      <c r="H126" s="147"/>
      <c r="I126" s="147"/>
      <c r="J126" s="147"/>
      <c r="K126" s="148"/>
    </row>
    <row r="127" spans="1:11" ht="18.5" x14ac:dyDescent="0.35">
      <c r="A127" s="146"/>
      <c r="B127" s="147"/>
      <c r="C127" s="147"/>
      <c r="D127" s="147"/>
      <c r="E127" s="147"/>
      <c r="F127" s="147"/>
      <c r="G127" s="147"/>
      <c r="H127" s="147"/>
      <c r="I127" s="147"/>
      <c r="J127" s="147"/>
      <c r="K127" s="148"/>
    </row>
    <row r="128" spans="1:11" ht="18.5" x14ac:dyDescent="0.35">
      <c r="A128" s="146"/>
      <c r="B128" s="147"/>
      <c r="C128" s="147"/>
      <c r="D128" s="147"/>
      <c r="E128" s="147"/>
      <c r="F128" s="147"/>
      <c r="G128" s="147"/>
      <c r="H128" s="147"/>
      <c r="I128" s="147"/>
      <c r="J128" s="147"/>
      <c r="K128" s="148"/>
    </row>
    <row r="129" spans="1:11" ht="18.5" x14ac:dyDescent="0.35">
      <c r="A129" s="146"/>
      <c r="B129" s="147"/>
      <c r="C129" s="147"/>
      <c r="D129" s="147"/>
      <c r="E129" s="147"/>
      <c r="F129" s="147"/>
      <c r="G129" s="147"/>
      <c r="H129" s="147"/>
      <c r="I129" s="147"/>
      <c r="J129" s="147"/>
      <c r="K129" s="148"/>
    </row>
    <row r="130" spans="1:11" x14ac:dyDescent="0.35">
      <c r="A130" s="149"/>
      <c r="B130" s="140"/>
      <c r="C130" s="140"/>
      <c r="D130" s="140"/>
      <c r="E130" s="140"/>
      <c r="F130" s="140"/>
      <c r="G130" s="140"/>
      <c r="H130" s="140"/>
      <c r="I130" s="140"/>
      <c r="J130" s="140"/>
      <c r="K130" s="150"/>
    </row>
    <row r="131" spans="1:11" x14ac:dyDescent="0.35">
      <c r="A131" s="149"/>
      <c r="B131" s="140"/>
      <c r="C131" s="140"/>
      <c r="D131" s="140"/>
      <c r="E131" s="140"/>
      <c r="F131" s="140"/>
      <c r="G131" s="140"/>
      <c r="H131" s="140"/>
      <c r="I131" s="140"/>
      <c r="J131" s="140"/>
      <c r="K131" s="150"/>
    </row>
    <row r="132" spans="1:11" x14ac:dyDescent="0.35">
      <c r="A132" s="149"/>
      <c r="B132" s="140"/>
      <c r="C132" s="140"/>
      <c r="D132" s="140"/>
      <c r="E132" s="140"/>
      <c r="F132" s="140"/>
      <c r="G132" s="140"/>
      <c r="H132" s="140"/>
      <c r="I132" s="140"/>
      <c r="J132" s="140"/>
      <c r="K132" s="150"/>
    </row>
    <row r="133" spans="1:11" x14ac:dyDescent="0.35">
      <c r="A133" s="149"/>
      <c r="B133" s="140"/>
      <c r="C133" s="140"/>
      <c r="D133" s="140"/>
      <c r="E133" s="140"/>
      <c r="F133" s="140"/>
      <c r="G133" s="140"/>
      <c r="H133" s="140"/>
      <c r="I133" s="140"/>
      <c r="J133" s="140"/>
      <c r="K133" s="150"/>
    </row>
    <row r="134" spans="1:11" x14ac:dyDescent="0.35">
      <c r="A134" s="149"/>
      <c r="B134" s="140"/>
      <c r="C134" s="140"/>
      <c r="D134" s="140"/>
      <c r="E134" s="140"/>
      <c r="F134" s="140"/>
      <c r="G134" s="140"/>
      <c r="H134" s="140"/>
      <c r="I134" s="140"/>
      <c r="J134" s="140"/>
      <c r="K134" s="150"/>
    </row>
    <row r="135" spans="1:11" x14ac:dyDescent="0.35">
      <c r="A135" s="149"/>
      <c r="B135" s="140"/>
      <c r="C135" s="140"/>
      <c r="D135" s="140"/>
      <c r="E135" s="140"/>
      <c r="F135" s="140"/>
      <c r="G135" s="140"/>
      <c r="H135" s="140"/>
      <c r="I135" s="140"/>
      <c r="J135" s="140"/>
      <c r="K135" s="150"/>
    </row>
    <row r="136" spans="1:11" x14ac:dyDescent="0.35">
      <c r="A136" s="149"/>
      <c r="B136" s="140"/>
      <c r="C136" s="140"/>
      <c r="D136" s="140"/>
      <c r="E136" s="140"/>
      <c r="F136" s="140"/>
      <c r="G136" s="140"/>
      <c r="H136" s="140"/>
      <c r="I136" s="140"/>
      <c r="J136" s="140"/>
      <c r="K136" s="150"/>
    </row>
    <row r="137" spans="1:11" x14ac:dyDescent="0.35">
      <c r="A137" s="149"/>
      <c r="B137" s="140"/>
      <c r="C137" s="140"/>
      <c r="D137" s="140"/>
      <c r="E137" s="140"/>
      <c r="F137" s="140"/>
      <c r="G137" s="140"/>
      <c r="H137" s="140"/>
      <c r="I137" s="140"/>
      <c r="J137" s="140"/>
      <c r="K137" s="150"/>
    </row>
    <row r="138" spans="1:11" x14ac:dyDescent="0.35">
      <c r="A138" s="149"/>
      <c r="B138" s="140"/>
      <c r="C138" s="140"/>
      <c r="D138" s="140"/>
      <c r="E138" s="140"/>
      <c r="F138" s="140"/>
      <c r="G138" s="140"/>
      <c r="H138" s="140"/>
      <c r="I138" s="140"/>
      <c r="J138" s="140"/>
      <c r="K138" s="150"/>
    </row>
    <row r="139" spans="1:11" x14ac:dyDescent="0.35">
      <c r="A139" s="149"/>
      <c r="B139" s="140"/>
      <c r="C139" s="140"/>
      <c r="D139" s="140"/>
      <c r="E139" s="140"/>
      <c r="F139" s="140"/>
      <c r="G139" s="140"/>
      <c r="H139" s="140"/>
      <c r="I139" s="140"/>
      <c r="J139" s="140"/>
      <c r="K139" s="150"/>
    </row>
    <row r="140" spans="1:11" x14ac:dyDescent="0.35">
      <c r="A140" s="149"/>
      <c r="B140" s="140"/>
      <c r="C140" s="140"/>
      <c r="D140" s="140"/>
      <c r="E140" s="140"/>
      <c r="F140" s="140"/>
      <c r="G140" s="140"/>
      <c r="H140" s="140"/>
      <c r="I140" s="140"/>
      <c r="J140" s="140"/>
      <c r="K140" s="150"/>
    </row>
    <row r="141" spans="1:11" x14ac:dyDescent="0.35">
      <c r="A141" s="149"/>
      <c r="B141" s="140"/>
      <c r="C141" s="140"/>
      <c r="D141" s="140"/>
      <c r="E141" s="140"/>
      <c r="F141" s="140"/>
      <c r="G141" s="140"/>
      <c r="H141" s="140"/>
      <c r="I141" s="140"/>
      <c r="J141" s="140"/>
      <c r="K141" s="150"/>
    </row>
    <row r="142" spans="1:11" x14ac:dyDescent="0.35">
      <c r="A142" s="149"/>
      <c r="B142" s="140"/>
      <c r="C142" s="140"/>
      <c r="D142" s="140"/>
      <c r="E142" s="140"/>
      <c r="F142" s="140"/>
      <c r="G142" s="140"/>
      <c r="H142" s="140"/>
      <c r="I142" s="140"/>
      <c r="J142" s="140"/>
      <c r="K142" s="150"/>
    </row>
    <row r="143" spans="1:11" x14ac:dyDescent="0.35">
      <c r="A143" s="149"/>
      <c r="B143" s="140"/>
      <c r="C143" s="140"/>
      <c r="D143" s="140"/>
      <c r="E143" s="140"/>
      <c r="F143" s="140"/>
      <c r="G143" s="140"/>
      <c r="H143" s="140"/>
      <c r="I143" s="140"/>
      <c r="J143" s="140"/>
      <c r="K143" s="150"/>
    </row>
    <row r="144" spans="1:11" x14ac:dyDescent="0.35">
      <c r="A144" s="149"/>
      <c r="B144" s="140"/>
      <c r="C144" s="140"/>
      <c r="D144" s="140"/>
      <c r="E144" s="140"/>
      <c r="F144" s="140"/>
      <c r="G144" s="140"/>
      <c r="H144" s="140"/>
      <c r="I144" s="140"/>
      <c r="J144" s="140"/>
      <c r="K144" s="150"/>
    </row>
    <row r="145" spans="1:11" x14ac:dyDescent="0.35">
      <c r="A145" s="149"/>
      <c r="B145" s="140"/>
      <c r="C145" s="140"/>
      <c r="D145" s="140"/>
      <c r="E145" s="140"/>
      <c r="F145" s="140"/>
      <c r="G145" s="140"/>
      <c r="H145" s="140"/>
      <c r="I145" s="140"/>
      <c r="J145" s="140"/>
      <c r="K145" s="150"/>
    </row>
    <row r="146" spans="1:11" x14ac:dyDescent="0.35">
      <c r="A146" s="149"/>
      <c r="B146" s="140"/>
      <c r="C146" s="140"/>
      <c r="D146" s="140"/>
      <c r="E146" s="140"/>
      <c r="F146" s="140"/>
      <c r="G146" s="140"/>
      <c r="H146" s="140"/>
      <c r="I146" s="140"/>
      <c r="J146" s="140"/>
      <c r="K146" s="150"/>
    </row>
    <row r="147" spans="1:11" x14ac:dyDescent="0.35">
      <c r="A147" s="149"/>
      <c r="B147" s="140"/>
      <c r="C147" s="140"/>
      <c r="D147" s="140"/>
      <c r="E147" s="140"/>
      <c r="F147" s="140"/>
      <c r="G147" s="140"/>
      <c r="H147" s="140"/>
      <c r="I147" s="140"/>
      <c r="J147" s="140"/>
      <c r="K147" s="150"/>
    </row>
    <row r="148" spans="1:11" x14ac:dyDescent="0.35">
      <c r="A148" s="149"/>
      <c r="B148" s="140"/>
      <c r="C148" s="140"/>
      <c r="D148" s="140"/>
      <c r="E148" s="140"/>
      <c r="F148" s="140"/>
      <c r="G148" s="140"/>
      <c r="H148" s="140"/>
      <c r="I148" s="140"/>
      <c r="J148" s="140"/>
      <c r="K148" s="150"/>
    </row>
    <row r="149" spans="1:11" x14ac:dyDescent="0.35">
      <c r="A149" s="149"/>
      <c r="B149" s="140"/>
      <c r="C149" s="140"/>
      <c r="D149" s="140"/>
      <c r="E149" s="140"/>
      <c r="F149" s="140"/>
      <c r="G149" s="140"/>
      <c r="H149" s="140"/>
      <c r="I149" s="140"/>
      <c r="J149" s="140"/>
      <c r="K149" s="150"/>
    </row>
    <row r="150" spans="1:11" x14ac:dyDescent="0.35">
      <c r="A150" s="149"/>
      <c r="B150" s="140"/>
      <c r="C150" s="140"/>
      <c r="D150" s="140"/>
      <c r="E150" s="140"/>
      <c r="F150" s="140"/>
      <c r="G150" s="140"/>
      <c r="H150" s="140"/>
      <c r="I150" s="140"/>
      <c r="J150" s="140"/>
      <c r="K150" s="150"/>
    </row>
    <row r="151" spans="1:11" x14ac:dyDescent="0.35">
      <c r="A151" s="149"/>
      <c r="B151" s="140"/>
      <c r="C151" s="140"/>
      <c r="D151" s="140"/>
      <c r="E151" s="140"/>
      <c r="F151" s="140"/>
      <c r="G151" s="140"/>
      <c r="H151" s="140"/>
      <c r="I151" s="140"/>
      <c r="J151" s="140"/>
      <c r="K151" s="150"/>
    </row>
    <row r="152" spans="1:11" x14ac:dyDescent="0.35">
      <c r="A152" s="149"/>
      <c r="B152" s="140"/>
      <c r="C152" s="140"/>
      <c r="D152" s="140"/>
      <c r="E152" s="140"/>
      <c r="F152" s="140"/>
      <c r="G152" s="140"/>
      <c r="H152" s="140"/>
      <c r="I152" s="140"/>
      <c r="J152" s="140"/>
      <c r="K152" s="150"/>
    </row>
    <row r="153" spans="1:11" x14ac:dyDescent="0.35">
      <c r="A153" s="149"/>
      <c r="B153" s="140"/>
      <c r="C153" s="140"/>
      <c r="D153" s="140"/>
      <c r="E153" s="140"/>
      <c r="F153" s="140"/>
      <c r="G153" s="140"/>
      <c r="H153" s="140"/>
      <c r="I153" s="140"/>
      <c r="J153" s="140"/>
      <c r="K153" s="150"/>
    </row>
    <row r="154" spans="1:11" x14ac:dyDescent="0.35">
      <c r="A154" s="149"/>
      <c r="B154" s="140"/>
      <c r="C154" s="140"/>
      <c r="D154" s="140"/>
      <c r="E154" s="140"/>
      <c r="F154" s="140"/>
      <c r="G154" s="140"/>
      <c r="H154" s="140"/>
      <c r="I154" s="140"/>
      <c r="J154" s="140"/>
      <c r="K154" s="150"/>
    </row>
    <row r="155" spans="1:11" x14ac:dyDescent="0.35">
      <c r="A155" s="149"/>
      <c r="B155" s="140"/>
      <c r="C155" s="140"/>
      <c r="D155" s="140"/>
      <c r="E155" s="140"/>
      <c r="F155" s="140"/>
      <c r="G155" s="140"/>
      <c r="H155" s="140"/>
      <c r="I155" s="140"/>
      <c r="J155" s="140"/>
      <c r="K155" s="150"/>
    </row>
    <row r="156" spans="1:11" x14ac:dyDescent="0.35">
      <c r="A156" s="149"/>
      <c r="B156" s="140"/>
      <c r="C156" s="140"/>
      <c r="D156" s="140"/>
      <c r="E156" s="140"/>
      <c r="F156" s="140"/>
      <c r="G156" s="140"/>
      <c r="H156" s="140"/>
      <c r="I156" s="140"/>
      <c r="J156" s="140"/>
      <c r="K156" s="150"/>
    </row>
    <row r="157" spans="1:11" x14ac:dyDescent="0.35">
      <c r="A157" s="149"/>
      <c r="B157" s="140"/>
      <c r="C157" s="140"/>
      <c r="D157" s="140"/>
      <c r="E157" s="140"/>
      <c r="F157" s="140"/>
      <c r="G157" s="140"/>
      <c r="H157" s="140"/>
      <c r="I157" s="140"/>
      <c r="J157" s="140"/>
      <c r="K157" s="150"/>
    </row>
    <row r="158" spans="1:11" x14ac:dyDescent="0.35">
      <c r="A158" s="149"/>
      <c r="B158" s="140"/>
      <c r="C158" s="140"/>
      <c r="D158" s="140"/>
      <c r="E158" s="140"/>
      <c r="F158" s="140"/>
      <c r="G158" s="140"/>
      <c r="H158" s="140"/>
      <c r="I158" s="140"/>
      <c r="J158" s="140"/>
      <c r="K158" s="150"/>
    </row>
    <row r="159" spans="1:11" x14ac:dyDescent="0.35">
      <c r="A159" s="149"/>
      <c r="B159" s="140"/>
      <c r="C159" s="140"/>
      <c r="D159" s="140"/>
      <c r="E159" s="140"/>
      <c r="F159" s="140"/>
      <c r="G159" s="140"/>
      <c r="H159" s="140"/>
      <c r="I159" s="140"/>
      <c r="J159" s="140"/>
      <c r="K159" s="150"/>
    </row>
    <row r="160" spans="1:11" x14ac:dyDescent="0.35">
      <c r="A160" s="149"/>
      <c r="B160" s="140"/>
      <c r="C160" s="140"/>
      <c r="D160" s="140"/>
      <c r="E160" s="140"/>
      <c r="F160" s="140"/>
      <c r="G160" s="140"/>
      <c r="H160" s="140"/>
      <c r="I160" s="140"/>
      <c r="J160" s="140"/>
      <c r="K160" s="150"/>
    </row>
    <row r="161" spans="1:11" x14ac:dyDescent="0.35">
      <c r="A161" s="149"/>
      <c r="B161" s="140"/>
      <c r="C161" s="140"/>
      <c r="D161" s="140"/>
      <c r="E161" s="140"/>
      <c r="F161" s="140"/>
      <c r="G161" s="140"/>
      <c r="H161" s="140"/>
      <c r="I161" s="140"/>
      <c r="J161" s="140"/>
      <c r="K161" s="150"/>
    </row>
    <row r="162" spans="1:11" x14ac:dyDescent="0.35">
      <c r="A162" s="149"/>
      <c r="B162" s="140"/>
      <c r="C162" s="140"/>
      <c r="D162" s="140"/>
      <c r="E162" s="140"/>
      <c r="F162" s="140"/>
      <c r="G162" s="140"/>
      <c r="H162" s="140"/>
      <c r="I162" s="140"/>
      <c r="J162" s="140"/>
      <c r="K162" s="150"/>
    </row>
    <row r="163" spans="1:11" x14ac:dyDescent="0.35">
      <c r="A163" s="149"/>
      <c r="B163" s="140"/>
      <c r="C163" s="140"/>
      <c r="D163" s="140"/>
      <c r="E163" s="140"/>
      <c r="F163" s="140"/>
      <c r="G163" s="140"/>
      <c r="H163" s="140"/>
      <c r="I163" s="140"/>
      <c r="J163" s="140"/>
      <c r="K163" s="150"/>
    </row>
    <row r="164" spans="1:11" x14ac:dyDescent="0.35">
      <c r="A164" s="149"/>
      <c r="B164" s="140"/>
      <c r="C164" s="140"/>
      <c r="D164" s="140"/>
      <c r="E164" s="140"/>
      <c r="F164" s="140"/>
      <c r="G164" s="140"/>
      <c r="H164" s="140"/>
      <c r="I164" s="140"/>
      <c r="J164" s="140"/>
      <c r="K164" s="150"/>
    </row>
    <row r="165" spans="1:11" x14ac:dyDescent="0.35">
      <c r="A165" s="149"/>
      <c r="B165" s="140"/>
      <c r="C165" s="140"/>
      <c r="D165" s="140"/>
      <c r="E165" s="140"/>
      <c r="F165" s="140"/>
      <c r="G165" s="140"/>
      <c r="H165" s="140"/>
      <c r="I165" s="140"/>
      <c r="J165" s="140"/>
      <c r="K165" s="150"/>
    </row>
    <row r="166" spans="1:11" x14ac:dyDescent="0.35">
      <c r="A166" s="149"/>
      <c r="B166" s="140"/>
      <c r="C166" s="140"/>
      <c r="D166" s="140"/>
      <c r="E166" s="140"/>
      <c r="F166" s="140"/>
      <c r="G166" s="140"/>
      <c r="H166" s="140"/>
      <c r="I166" s="140"/>
      <c r="J166" s="140"/>
      <c r="K166" s="150"/>
    </row>
    <row r="167" spans="1:11" x14ac:dyDescent="0.35">
      <c r="A167" s="149"/>
      <c r="B167" s="140"/>
      <c r="C167" s="140"/>
      <c r="D167" s="140"/>
      <c r="E167" s="140"/>
      <c r="F167" s="140"/>
      <c r="G167" s="140"/>
      <c r="H167" s="140"/>
      <c r="I167" s="140"/>
      <c r="J167" s="140"/>
      <c r="K167" s="150"/>
    </row>
    <row r="168" spans="1:11" x14ac:dyDescent="0.35">
      <c r="A168" s="149"/>
      <c r="B168" s="140"/>
      <c r="C168" s="140"/>
      <c r="D168" s="140"/>
      <c r="E168" s="140"/>
      <c r="F168" s="140"/>
      <c r="G168" s="140"/>
      <c r="H168" s="140"/>
      <c r="I168" s="140"/>
      <c r="J168" s="140"/>
      <c r="K168" s="150"/>
    </row>
    <row r="169" spans="1:11" x14ac:dyDescent="0.35">
      <c r="A169" s="149"/>
      <c r="B169" s="140"/>
      <c r="C169" s="140"/>
      <c r="D169" s="140"/>
      <c r="E169" s="140"/>
      <c r="F169" s="140"/>
      <c r="G169" s="140"/>
      <c r="H169" s="140"/>
      <c r="I169" s="140"/>
      <c r="J169" s="140"/>
      <c r="K169" s="150"/>
    </row>
    <row r="170" spans="1:11" x14ac:dyDescent="0.35">
      <c r="A170" s="149"/>
      <c r="B170" s="140"/>
      <c r="C170" s="140"/>
      <c r="D170" s="140"/>
      <c r="E170" s="140"/>
      <c r="F170" s="140"/>
      <c r="G170" s="140"/>
      <c r="H170" s="140"/>
      <c r="I170" s="140"/>
      <c r="J170" s="140"/>
      <c r="K170" s="150"/>
    </row>
    <row r="171" spans="1:11" x14ac:dyDescent="0.35">
      <c r="A171" s="149"/>
      <c r="B171" s="140"/>
      <c r="C171" s="140"/>
      <c r="D171" s="140"/>
      <c r="E171" s="140"/>
      <c r="F171" s="140"/>
      <c r="G171" s="140"/>
      <c r="H171" s="140"/>
      <c r="I171" s="140"/>
      <c r="J171" s="140"/>
      <c r="K171" s="150"/>
    </row>
    <row r="172" spans="1:11" x14ac:dyDescent="0.35">
      <c r="A172" s="149"/>
      <c r="B172" s="140"/>
      <c r="C172" s="140"/>
      <c r="D172" s="140"/>
      <c r="E172" s="140"/>
      <c r="F172" s="140"/>
      <c r="G172" s="140"/>
      <c r="H172" s="140"/>
      <c r="I172" s="140"/>
      <c r="J172" s="140"/>
      <c r="K172" s="150"/>
    </row>
    <row r="173" spans="1:11" x14ac:dyDescent="0.35">
      <c r="A173" s="149"/>
      <c r="B173" s="140"/>
      <c r="C173" s="140"/>
      <c r="D173" s="140"/>
      <c r="E173" s="140"/>
      <c r="F173" s="140"/>
      <c r="G173" s="140"/>
      <c r="H173" s="140"/>
      <c r="I173" s="140"/>
      <c r="J173" s="140"/>
      <c r="K173" s="150"/>
    </row>
    <row r="174" spans="1:11" x14ac:dyDescent="0.35">
      <c r="A174" s="149"/>
      <c r="B174" s="140"/>
      <c r="C174" s="140"/>
      <c r="D174" s="140"/>
      <c r="E174" s="140"/>
      <c r="F174" s="140"/>
      <c r="G174" s="140"/>
      <c r="H174" s="140"/>
      <c r="I174" s="140"/>
      <c r="J174" s="140"/>
      <c r="K174" s="150"/>
    </row>
    <row r="175" spans="1:11" x14ac:dyDescent="0.35">
      <c r="A175" s="149"/>
      <c r="B175" s="140"/>
      <c r="C175" s="140"/>
      <c r="D175" s="140"/>
      <c r="E175" s="140"/>
      <c r="F175" s="140"/>
      <c r="G175" s="140"/>
      <c r="H175" s="140"/>
      <c r="I175" s="140"/>
      <c r="J175" s="140"/>
      <c r="K175" s="150"/>
    </row>
    <row r="176" spans="1:11" x14ac:dyDescent="0.35">
      <c r="A176" s="149"/>
      <c r="B176" s="140"/>
      <c r="C176" s="140"/>
      <c r="D176" s="140"/>
      <c r="E176" s="140"/>
      <c r="F176" s="140"/>
      <c r="G176" s="140"/>
      <c r="H176" s="140"/>
      <c r="I176" s="140"/>
      <c r="J176" s="140"/>
      <c r="K176" s="150"/>
    </row>
    <row r="177" spans="1:11" x14ac:dyDescent="0.35">
      <c r="A177" s="149"/>
      <c r="B177" s="140"/>
      <c r="C177" s="140"/>
      <c r="D177" s="140"/>
      <c r="E177" s="140"/>
      <c r="F177" s="140"/>
      <c r="G177" s="140"/>
      <c r="H177" s="140"/>
      <c r="I177" s="140"/>
      <c r="J177" s="140"/>
      <c r="K177" s="150"/>
    </row>
    <row r="178" spans="1:11" x14ac:dyDescent="0.35">
      <c r="A178" s="149"/>
      <c r="B178" s="140"/>
      <c r="C178" s="140"/>
      <c r="D178" s="140"/>
      <c r="E178" s="140"/>
      <c r="F178" s="140"/>
      <c r="G178" s="140"/>
      <c r="H178" s="140"/>
      <c r="I178" s="140"/>
      <c r="J178" s="140"/>
      <c r="K178" s="150"/>
    </row>
    <row r="179" spans="1:11" x14ac:dyDescent="0.35">
      <c r="A179" s="149"/>
      <c r="B179" s="140"/>
      <c r="C179" s="140"/>
      <c r="D179" s="140"/>
      <c r="E179" s="140"/>
      <c r="F179" s="140"/>
      <c r="G179" s="140"/>
      <c r="H179" s="140"/>
      <c r="I179" s="140"/>
      <c r="J179" s="140"/>
      <c r="K179" s="150"/>
    </row>
    <row r="180" spans="1:11" x14ac:dyDescent="0.35">
      <c r="A180" s="149"/>
      <c r="B180" s="140"/>
      <c r="C180" s="140"/>
      <c r="D180" s="140"/>
      <c r="E180" s="140"/>
      <c r="F180" s="140"/>
      <c r="G180" s="140"/>
      <c r="H180" s="140"/>
      <c r="I180" s="140"/>
      <c r="J180" s="140"/>
      <c r="K180" s="150"/>
    </row>
    <row r="181" spans="1:11" x14ac:dyDescent="0.35">
      <c r="A181" s="149"/>
      <c r="B181" s="140"/>
      <c r="C181" s="140"/>
      <c r="D181" s="140"/>
      <c r="E181" s="140"/>
      <c r="F181" s="140"/>
      <c r="G181" s="140"/>
      <c r="H181" s="140"/>
      <c r="I181" s="140"/>
      <c r="J181" s="140"/>
      <c r="K181" s="150"/>
    </row>
    <row r="182" spans="1:11" x14ac:dyDescent="0.35">
      <c r="A182" s="149"/>
      <c r="B182" s="140"/>
      <c r="C182" s="140"/>
      <c r="D182" s="140"/>
      <c r="E182" s="140"/>
      <c r="F182" s="140"/>
      <c r="G182" s="140"/>
      <c r="H182" s="140"/>
      <c r="I182" s="140"/>
      <c r="J182" s="140"/>
      <c r="K182" s="150"/>
    </row>
    <row r="183" spans="1:11" x14ac:dyDescent="0.35">
      <c r="A183" s="149"/>
      <c r="B183" s="140"/>
      <c r="C183" s="140"/>
      <c r="D183" s="140"/>
      <c r="E183" s="140"/>
      <c r="F183" s="140"/>
      <c r="G183" s="140"/>
      <c r="H183" s="140"/>
      <c r="I183" s="140"/>
      <c r="J183" s="140"/>
      <c r="K183" s="150"/>
    </row>
    <row r="184" spans="1:11" x14ac:dyDescent="0.35">
      <c r="A184" s="149"/>
      <c r="B184" s="140"/>
      <c r="C184" s="140"/>
      <c r="D184" s="140"/>
      <c r="E184" s="140"/>
      <c r="F184" s="140"/>
      <c r="G184" s="140"/>
      <c r="H184" s="140"/>
      <c r="I184" s="140"/>
      <c r="J184" s="140"/>
      <c r="K184" s="150"/>
    </row>
    <row r="185" spans="1:11" x14ac:dyDescent="0.35">
      <c r="A185" s="149"/>
      <c r="B185" s="140"/>
      <c r="C185" s="140"/>
      <c r="D185" s="140"/>
      <c r="E185" s="140"/>
      <c r="F185" s="140"/>
      <c r="G185" s="140"/>
      <c r="H185" s="140"/>
      <c r="I185" s="140"/>
      <c r="J185" s="140"/>
      <c r="K185" s="150"/>
    </row>
    <row r="186" spans="1:11" x14ac:dyDescent="0.35">
      <c r="A186" s="149"/>
      <c r="B186" s="140"/>
      <c r="C186" s="140"/>
      <c r="D186" s="140"/>
      <c r="E186" s="140"/>
      <c r="F186" s="140"/>
      <c r="G186" s="140"/>
      <c r="H186" s="140"/>
      <c r="I186" s="140"/>
      <c r="J186" s="140"/>
      <c r="K186" s="150"/>
    </row>
    <row r="187" spans="1:11" x14ac:dyDescent="0.35">
      <c r="A187" s="149"/>
      <c r="B187" s="140"/>
      <c r="C187" s="140"/>
      <c r="D187" s="140"/>
      <c r="E187" s="140"/>
      <c r="F187" s="140"/>
      <c r="G187" s="140"/>
      <c r="H187" s="140"/>
      <c r="I187" s="140"/>
      <c r="J187" s="140"/>
      <c r="K187" s="150"/>
    </row>
    <row r="188" spans="1:11" x14ac:dyDescent="0.35">
      <c r="A188" s="149"/>
      <c r="B188" s="140"/>
      <c r="C188" s="140"/>
      <c r="D188" s="140"/>
      <c r="E188" s="140"/>
      <c r="F188" s="140"/>
      <c r="G188" s="140"/>
      <c r="H188" s="140"/>
      <c r="I188" s="140"/>
      <c r="J188" s="140"/>
      <c r="K188" s="150"/>
    </row>
    <row r="189" spans="1:11" x14ac:dyDescent="0.35">
      <c r="A189" s="149"/>
      <c r="B189" s="140"/>
      <c r="C189" s="140"/>
      <c r="D189" s="140"/>
      <c r="E189" s="140"/>
      <c r="F189" s="140"/>
      <c r="G189" s="140"/>
      <c r="H189" s="140"/>
      <c r="I189" s="140"/>
      <c r="J189" s="140"/>
      <c r="K189" s="150"/>
    </row>
    <row r="190" spans="1:11" x14ac:dyDescent="0.35">
      <c r="A190" s="149"/>
      <c r="B190" s="140"/>
      <c r="C190" s="140"/>
      <c r="D190" s="140"/>
      <c r="E190" s="140"/>
      <c r="F190" s="140"/>
      <c r="G190" s="140"/>
      <c r="H190" s="140"/>
      <c r="I190" s="140"/>
      <c r="J190" s="140"/>
      <c r="K190" s="150"/>
    </row>
    <row r="191" spans="1:11" x14ac:dyDescent="0.35">
      <c r="A191" s="149"/>
      <c r="B191" s="140"/>
      <c r="C191" s="140"/>
      <c r="D191" s="140"/>
      <c r="E191" s="140"/>
      <c r="F191" s="140"/>
      <c r="G191" s="140"/>
      <c r="H191" s="140"/>
      <c r="I191" s="140"/>
      <c r="J191" s="140"/>
      <c r="K191" s="150"/>
    </row>
    <row r="192" spans="1:11" x14ac:dyDescent="0.35">
      <c r="A192" s="149"/>
      <c r="B192" s="140"/>
      <c r="C192" s="140"/>
      <c r="D192" s="140"/>
      <c r="E192" s="140"/>
      <c r="F192" s="140"/>
      <c r="G192" s="140"/>
      <c r="H192" s="140"/>
      <c r="I192" s="140"/>
      <c r="J192" s="140"/>
      <c r="K192" s="150"/>
    </row>
    <row r="193" spans="1:11" x14ac:dyDescent="0.35">
      <c r="A193" s="149"/>
      <c r="B193" s="140"/>
      <c r="C193" s="140"/>
      <c r="D193" s="140"/>
      <c r="E193" s="140"/>
      <c r="F193" s="140"/>
      <c r="G193" s="140"/>
      <c r="H193" s="140"/>
      <c r="I193" s="140"/>
      <c r="J193" s="140"/>
      <c r="K193" s="150"/>
    </row>
    <row r="194" spans="1:11" x14ac:dyDescent="0.35">
      <c r="A194" s="149"/>
      <c r="B194" s="140"/>
      <c r="C194" s="140"/>
      <c r="D194" s="140"/>
      <c r="E194" s="140"/>
      <c r="F194" s="140"/>
      <c r="G194" s="140"/>
      <c r="H194" s="140"/>
      <c r="I194" s="140"/>
      <c r="J194" s="140"/>
      <c r="K194" s="150"/>
    </row>
    <row r="195" spans="1:11" x14ac:dyDescent="0.35">
      <c r="A195" s="149"/>
      <c r="B195" s="140"/>
      <c r="C195" s="140"/>
      <c r="D195" s="140"/>
      <c r="E195" s="140"/>
      <c r="F195" s="140"/>
      <c r="G195" s="140"/>
      <c r="H195" s="140"/>
      <c r="I195" s="140"/>
      <c r="J195" s="140"/>
      <c r="K195" s="150"/>
    </row>
    <row r="196" spans="1:11" x14ac:dyDescent="0.35">
      <c r="A196" s="149"/>
      <c r="B196" s="140"/>
      <c r="C196" s="140"/>
      <c r="D196" s="140"/>
      <c r="E196" s="140"/>
      <c r="F196" s="140"/>
      <c r="G196" s="140"/>
      <c r="H196" s="140"/>
      <c r="I196" s="140"/>
      <c r="J196" s="140"/>
      <c r="K196" s="150"/>
    </row>
    <row r="197" spans="1:11" x14ac:dyDescent="0.35">
      <c r="A197" s="149"/>
      <c r="B197" s="140"/>
      <c r="C197" s="140"/>
      <c r="D197" s="140"/>
      <c r="E197" s="140"/>
      <c r="F197" s="140"/>
      <c r="G197" s="140"/>
      <c r="H197" s="140"/>
      <c r="I197" s="140"/>
      <c r="J197" s="140"/>
      <c r="K197" s="150"/>
    </row>
    <row r="198" spans="1:11" x14ac:dyDescent="0.35">
      <c r="A198" s="149"/>
      <c r="B198" s="140"/>
      <c r="C198" s="140"/>
      <c r="D198" s="140"/>
      <c r="E198" s="140"/>
      <c r="F198" s="140"/>
      <c r="G198" s="140"/>
      <c r="H198" s="140"/>
      <c r="I198" s="140"/>
      <c r="J198" s="140"/>
      <c r="K198" s="150"/>
    </row>
    <row r="199" spans="1:11" x14ac:dyDescent="0.35">
      <c r="A199" s="149"/>
      <c r="B199" s="140"/>
      <c r="C199" s="140"/>
      <c r="D199" s="140"/>
      <c r="E199" s="140"/>
      <c r="F199" s="140"/>
      <c r="G199" s="140"/>
      <c r="H199" s="140"/>
      <c r="I199" s="140"/>
      <c r="J199" s="140"/>
      <c r="K199" s="150"/>
    </row>
    <row r="200" spans="1:11" x14ac:dyDescent="0.35">
      <c r="A200" s="149"/>
      <c r="B200" s="140"/>
      <c r="C200" s="140"/>
      <c r="D200" s="140"/>
      <c r="E200" s="140"/>
      <c r="F200" s="140"/>
      <c r="G200" s="140"/>
      <c r="H200" s="140"/>
      <c r="I200" s="140"/>
      <c r="J200" s="140"/>
      <c r="K200" s="150"/>
    </row>
    <row r="201" spans="1:11" x14ac:dyDescent="0.35">
      <c r="A201" s="149"/>
      <c r="B201" s="140"/>
      <c r="C201" s="140"/>
      <c r="D201" s="140"/>
      <c r="E201" s="140"/>
      <c r="F201" s="140"/>
      <c r="G201" s="140"/>
      <c r="H201" s="140"/>
      <c r="I201" s="140"/>
      <c r="J201" s="140"/>
      <c r="K201" s="150"/>
    </row>
    <row r="202" spans="1:11" x14ac:dyDescent="0.35">
      <c r="A202" s="149"/>
      <c r="B202" s="140"/>
      <c r="C202" s="140"/>
      <c r="D202" s="140"/>
      <c r="E202" s="140"/>
      <c r="F202" s="140"/>
      <c r="G202" s="140"/>
      <c r="H202" s="140"/>
      <c r="I202" s="140"/>
      <c r="J202" s="140"/>
      <c r="K202" s="150"/>
    </row>
    <row r="203" spans="1:11" x14ac:dyDescent="0.35">
      <c r="A203" s="149"/>
      <c r="B203" s="140"/>
      <c r="C203" s="140"/>
      <c r="D203" s="140"/>
      <c r="E203" s="140"/>
      <c r="F203" s="140"/>
      <c r="G203" s="140"/>
      <c r="H203" s="140"/>
      <c r="I203" s="140"/>
      <c r="J203" s="140"/>
      <c r="K203" s="150"/>
    </row>
    <row r="204" spans="1:11" x14ac:dyDescent="0.35">
      <c r="A204" s="149"/>
      <c r="B204" s="140"/>
      <c r="C204" s="140"/>
      <c r="D204" s="140"/>
      <c r="E204" s="140"/>
      <c r="F204" s="140"/>
      <c r="G204" s="140"/>
      <c r="H204" s="140"/>
      <c r="I204" s="140"/>
      <c r="J204" s="140"/>
      <c r="K204" s="150"/>
    </row>
    <row r="205" spans="1:11" x14ac:dyDescent="0.35">
      <c r="A205" s="149"/>
      <c r="B205" s="140"/>
      <c r="C205" s="140"/>
      <c r="D205" s="140"/>
      <c r="E205" s="140"/>
      <c r="F205" s="140"/>
      <c r="G205" s="140"/>
      <c r="H205" s="140"/>
      <c r="I205" s="140"/>
      <c r="J205" s="140"/>
      <c r="K205" s="150"/>
    </row>
    <row r="206" spans="1:11" x14ac:dyDescent="0.35">
      <c r="A206" s="149"/>
      <c r="B206" s="140"/>
      <c r="C206" s="140"/>
      <c r="D206" s="140"/>
      <c r="E206" s="140"/>
      <c r="F206" s="140"/>
      <c r="G206" s="140"/>
      <c r="H206" s="140"/>
      <c r="I206" s="140"/>
      <c r="J206" s="140"/>
      <c r="K206" s="150"/>
    </row>
    <row r="207" spans="1:11" x14ac:dyDescent="0.35">
      <c r="A207" s="149"/>
      <c r="B207" s="140"/>
      <c r="C207" s="140"/>
      <c r="D207" s="140"/>
      <c r="E207" s="140"/>
      <c r="F207" s="140"/>
      <c r="G207" s="140"/>
      <c r="H207" s="140"/>
      <c r="I207" s="140"/>
      <c r="J207" s="140"/>
      <c r="K207" s="150"/>
    </row>
    <row r="208" spans="1:11" x14ac:dyDescent="0.35">
      <c r="A208" s="149"/>
      <c r="B208" s="140"/>
      <c r="C208" s="140"/>
      <c r="D208" s="140"/>
      <c r="E208" s="140"/>
      <c r="F208" s="140"/>
      <c r="G208" s="140"/>
      <c r="H208" s="140"/>
      <c r="I208" s="140"/>
      <c r="J208" s="140"/>
      <c r="K208" s="150"/>
    </row>
    <row r="209" spans="1:11" x14ac:dyDescent="0.35">
      <c r="A209" s="149"/>
      <c r="B209" s="140"/>
      <c r="C209" s="140"/>
      <c r="D209" s="140"/>
      <c r="E209" s="140"/>
      <c r="F209" s="140"/>
      <c r="G209" s="140"/>
      <c r="H209" s="140"/>
      <c r="I209" s="140"/>
      <c r="J209" s="140"/>
      <c r="K209" s="150"/>
    </row>
    <row r="210" spans="1:11" x14ac:dyDescent="0.35">
      <c r="A210" s="149"/>
      <c r="B210" s="140"/>
      <c r="C210" s="140"/>
      <c r="D210" s="140"/>
      <c r="E210" s="140"/>
      <c r="F210" s="140"/>
      <c r="G210" s="140"/>
      <c r="H210" s="140"/>
      <c r="I210" s="140"/>
      <c r="J210" s="140"/>
      <c r="K210" s="150"/>
    </row>
    <row r="211" spans="1:11" x14ac:dyDescent="0.35">
      <c r="A211" s="149"/>
      <c r="B211" s="140"/>
      <c r="C211" s="140"/>
      <c r="D211" s="140"/>
      <c r="E211" s="140"/>
      <c r="F211" s="140"/>
      <c r="G211" s="140"/>
      <c r="H211" s="140"/>
      <c r="I211" s="140"/>
      <c r="J211" s="140"/>
      <c r="K211" s="150"/>
    </row>
    <row r="212" spans="1:11" x14ac:dyDescent="0.35">
      <c r="A212" s="149"/>
      <c r="B212" s="140"/>
      <c r="C212" s="140"/>
      <c r="D212" s="140"/>
      <c r="E212" s="140"/>
      <c r="F212" s="140"/>
      <c r="G212" s="140"/>
      <c r="H212" s="140"/>
      <c r="I212" s="140"/>
      <c r="J212" s="140"/>
      <c r="K212" s="150"/>
    </row>
    <row r="213" spans="1:11" x14ac:dyDescent="0.35">
      <c r="A213" s="149"/>
      <c r="B213" s="140"/>
      <c r="C213" s="140"/>
      <c r="D213" s="140"/>
      <c r="E213" s="140"/>
      <c r="F213" s="140"/>
      <c r="G213" s="140"/>
      <c r="H213" s="140"/>
      <c r="I213" s="140"/>
      <c r="J213" s="140"/>
      <c r="K213" s="150"/>
    </row>
    <row r="214" spans="1:11" x14ac:dyDescent="0.35">
      <c r="A214" s="149"/>
      <c r="B214" s="140"/>
      <c r="C214" s="140"/>
      <c r="D214" s="140"/>
      <c r="E214" s="140"/>
      <c r="F214" s="140"/>
      <c r="G214" s="140"/>
      <c r="H214" s="140"/>
      <c r="I214" s="140"/>
      <c r="J214" s="140"/>
      <c r="K214" s="150"/>
    </row>
    <row r="215" spans="1:11" x14ac:dyDescent="0.35">
      <c r="A215" s="149"/>
      <c r="B215" s="140"/>
      <c r="C215" s="140"/>
      <c r="D215" s="140"/>
      <c r="E215" s="140"/>
      <c r="F215" s="140"/>
      <c r="G215" s="140"/>
      <c r="H215" s="140"/>
      <c r="I215" s="140"/>
      <c r="J215" s="140"/>
      <c r="K215" s="150"/>
    </row>
    <row r="216" spans="1:11" x14ac:dyDescent="0.35">
      <c r="A216" s="149"/>
      <c r="B216" s="140"/>
      <c r="C216" s="140"/>
      <c r="D216" s="140"/>
      <c r="E216" s="140"/>
      <c r="F216" s="140"/>
      <c r="G216" s="140"/>
      <c r="H216" s="140"/>
      <c r="I216" s="140"/>
      <c r="J216" s="140"/>
      <c r="K216" s="150"/>
    </row>
    <row r="217" spans="1:11" x14ac:dyDescent="0.35">
      <c r="A217" s="149"/>
      <c r="B217" s="140"/>
      <c r="C217" s="140"/>
      <c r="D217" s="140"/>
      <c r="E217" s="140"/>
      <c r="F217" s="140"/>
      <c r="G217" s="140"/>
      <c r="H217" s="140"/>
      <c r="I217" s="140"/>
      <c r="J217" s="140"/>
      <c r="K217" s="150"/>
    </row>
    <row r="218" spans="1:11" x14ac:dyDescent="0.35">
      <c r="A218" s="149"/>
      <c r="B218" s="140"/>
      <c r="C218" s="140"/>
      <c r="D218" s="140"/>
      <c r="E218" s="140"/>
      <c r="F218" s="140"/>
      <c r="G218" s="140"/>
      <c r="H218" s="140"/>
      <c r="I218" s="140"/>
      <c r="J218" s="140"/>
      <c r="K218" s="150"/>
    </row>
    <row r="219" spans="1:11" x14ac:dyDescent="0.35">
      <c r="A219" s="149"/>
      <c r="B219" s="140"/>
      <c r="C219" s="140"/>
      <c r="D219" s="140"/>
      <c r="E219" s="140"/>
      <c r="F219" s="140"/>
      <c r="G219" s="140"/>
      <c r="H219" s="140"/>
      <c r="I219" s="140"/>
      <c r="J219" s="140"/>
      <c r="K219" s="150"/>
    </row>
    <row r="220" spans="1:11" x14ac:dyDescent="0.35">
      <c r="A220" s="149"/>
      <c r="B220" s="140"/>
      <c r="C220" s="140"/>
      <c r="D220" s="140"/>
      <c r="E220" s="140"/>
      <c r="F220" s="140"/>
      <c r="G220" s="140"/>
      <c r="H220" s="140"/>
      <c r="I220" s="140"/>
      <c r="J220" s="140"/>
      <c r="K220" s="150"/>
    </row>
    <row r="221" spans="1:11" x14ac:dyDescent="0.35">
      <c r="A221" s="149"/>
      <c r="B221" s="140"/>
      <c r="C221" s="140"/>
      <c r="D221" s="140"/>
      <c r="E221" s="140"/>
      <c r="F221" s="140"/>
      <c r="G221" s="140"/>
      <c r="H221" s="140"/>
      <c r="I221" s="140"/>
      <c r="J221" s="140"/>
      <c r="K221" s="150"/>
    </row>
    <row r="222" spans="1:11" x14ac:dyDescent="0.35">
      <c r="A222" s="149"/>
      <c r="B222" s="140"/>
      <c r="C222" s="140"/>
      <c r="D222" s="140"/>
      <c r="E222" s="140"/>
      <c r="F222" s="140"/>
      <c r="G222" s="140"/>
      <c r="H222" s="140"/>
      <c r="I222" s="140"/>
      <c r="J222" s="140"/>
      <c r="K222" s="150"/>
    </row>
    <row r="223" spans="1:11" x14ac:dyDescent="0.35">
      <c r="A223" s="149"/>
      <c r="B223" s="140"/>
      <c r="C223" s="140"/>
      <c r="D223" s="140"/>
      <c r="E223" s="140"/>
      <c r="F223" s="140"/>
      <c r="G223" s="140"/>
      <c r="H223" s="140"/>
      <c r="I223" s="140"/>
      <c r="J223" s="140"/>
      <c r="K223" s="150"/>
    </row>
    <row r="224" spans="1:11" x14ac:dyDescent="0.35">
      <c r="A224" s="149"/>
      <c r="B224" s="140"/>
      <c r="C224" s="140"/>
      <c r="D224" s="140"/>
      <c r="E224" s="140"/>
      <c r="F224" s="140"/>
      <c r="G224" s="140"/>
      <c r="H224" s="140"/>
      <c r="I224" s="140"/>
      <c r="J224" s="140"/>
      <c r="K224" s="150"/>
    </row>
    <row r="225" spans="1:11" x14ac:dyDescent="0.35">
      <c r="A225" s="149"/>
      <c r="B225" s="140"/>
      <c r="C225" s="140"/>
      <c r="D225" s="140"/>
      <c r="E225" s="140"/>
      <c r="F225" s="140"/>
      <c r="G225" s="140"/>
      <c r="H225" s="140"/>
      <c r="I225" s="140"/>
      <c r="J225" s="140"/>
      <c r="K225" s="150"/>
    </row>
    <row r="226" spans="1:11" x14ac:dyDescent="0.35">
      <c r="A226" s="149"/>
      <c r="B226" s="140"/>
      <c r="C226" s="140"/>
      <c r="D226" s="140"/>
      <c r="E226" s="140"/>
      <c r="F226" s="140"/>
      <c r="G226" s="140"/>
      <c r="H226" s="140"/>
      <c r="I226" s="140"/>
      <c r="J226" s="140"/>
      <c r="K226" s="150"/>
    </row>
    <row r="227" spans="1:11" x14ac:dyDescent="0.35">
      <c r="A227" s="149"/>
      <c r="B227" s="140"/>
      <c r="C227" s="140"/>
      <c r="D227" s="140"/>
      <c r="E227" s="140"/>
      <c r="F227" s="140"/>
      <c r="G227" s="140"/>
      <c r="H227" s="140"/>
      <c r="I227" s="140"/>
      <c r="J227" s="140"/>
      <c r="K227" s="150"/>
    </row>
    <row r="228" spans="1:11" x14ac:dyDescent="0.35">
      <c r="A228" s="149"/>
      <c r="B228" s="140"/>
      <c r="C228" s="140"/>
      <c r="D228" s="140"/>
      <c r="E228" s="140"/>
      <c r="F228" s="140"/>
      <c r="G228" s="140"/>
      <c r="H228" s="140"/>
      <c r="I228" s="140"/>
      <c r="J228" s="140"/>
      <c r="K228" s="150"/>
    </row>
    <row r="229" spans="1:11" x14ac:dyDescent="0.35">
      <c r="A229" s="149"/>
      <c r="B229" s="140"/>
      <c r="C229" s="140"/>
      <c r="D229" s="140"/>
      <c r="E229" s="140"/>
      <c r="F229" s="140"/>
      <c r="G229" s="140"/>
      <c r="H229" s="140"/>
      <c r="I229" s="140"/>
      <c r="J229" s="140"/>
      <c r="K229" s="150"/>
    </row>
    <row r="230" spans="1:11" x14ac:dyDescent="0.35">
      <c r="A230" s="149"/>
      <c r="B230" s="140"/>
      <c r="C230" s="140"/>
      <c r="D230" s="140"/>
      <c r="E230" s="140"/>
      <c r="F230" s="140"/>
      <c r="G230" s="140"/>
      <c r="H230" s="140"/>
      <c r="I230" s="140"/>
      <c r="J230" s="140"/>
      <c r="K230" s="150"/>
    </row>
    <row r="231" spans="1:11" x14ac:dyDescent="0.35">
      <c r="A231" s="149"/>
      <c r="B231" s="140"/>
      <c r="C231" s="140"/>
      <c r="D231" s="140"/>
      <c r="E231" s="140"/>
      <c r="F231" s="140"/>
      <c r="G231" s="140"/>
      <c r="H231" s="140"/>
      <c r="I231" s="140"/>
      <c r="J231" s="140"/>
      <c r="K231" s="150"/>
    </row>
    <row r="232" spans="1:11" x14ac:dyDescent="0.35">
      <c r="A232" s="149"/>
      <c r="B232" s="140"/>
      <c r="C232" s="140"/>
      <c r="D232" s="140"/>
      <c r="E232" s="140"/>
      <c r="F232" s="140"/>
      <c r="G232" s="140"/>
      <c r="H232" s="140"/>
      <c r="I232" s="140"/>
      <c r="J232" s="140"/>
      <c r="K232" s="150"/>
    </row>
    <row r="233" spans="1:11" x14ac:dyDescent="0.35">
      <c r="A233" s="149"/>
      <c r="B233" s="140"/>
      <c r="C233" s="140"/>
      <c r="D233" s="140"/>
      <c r="E233" s="140"/>
      <c r="F233" s="140"/>
      <c r="G233" s="140"/>
      <c r="H233" s="140"/>
      <c r="I233" s="140"/>
      <c r="J233" s="140"/>
      <c r="K233" s="150"/>
    </row>
    <row r="234" spans="1:11" x14ac:dyDescent="0.35">
      <c r="A234" s="149"/>
      <c r="B234" s="140"/>
      <c r="C234" s="140"/>
      <c r="D234" s="140"/>
      <c r="E234" s="140"/>
      <c r="F234" s="140"/>
      <c r="G234" s="140"/>
      <c r="H234" s="140"/>
      <c r="I234" s="140"/>
      <c r="J234" s="140"/>
      <c r="K234" s="150"/>
    </row>
    <row r="235" spans="1:11" x14ac:dyDescent="0.35">
      <c r="A235" s="149"/>
      <c r="B235" s="140"/>
      <c r="C235" s="140"/>
      <c r="D235" s="140"/>
      <c r="E235" s="140"/>
      <c r="F235" s="140"/>
      <c r="G235" s="140"/>
      <c r="H235" s="140"/>
      <c r="I235" s="140"/>
      <c r="J235" s="140"/>
      <c r="K235" s="150"/>
    </row>
    <row r="236" spans="1:11" x14ac:dyDescent="0.35">
      <c r="A236" s="149"/>
      <c r="B236" s="140"/>
      <c r="C236" s="140"/>
      <c r="D236" s="140"/>
      <c r="E236" s="140"/>
      <c r="F236" s="140"/>
      <c r="G236" s="140"/>
      <c r="H236" s="140"/>
      <c r="I236" s="140"/>
      <c r="J236" s="140"/>
      <c r="K236" s="150"/>
    </row>
    <row r="237" spans="1:11" x14ac:dyDescent="0.35">
      <c r="A237" s="149"/>
      <c r="B237" s="140"/>
      <c r="C237" s="140"/>
      <c r="D237" s="140"/>
      <c r="E237" s="140"/>
      <c r="F237" s="140"/>
      <c r="G237" s="140"/>
      <c r="H237" s="140"/>
      <c r="I237" s="140"/>
      <c r="J237" s="140"/>
      <c r="K237" s="150"/>
    </row>
    <row r="238" spans="1:11" x14ac:dyDescent="0.35">
      <c r="A238" s="149"/>
      <c r="B238" s="140"/>
      <c r="C238" s="140"/>
      <c r="D238" s="140"/>
      <c r="E238" s="140"/>
      <c r="F238" s="140"/>
      <c r="G238" s="140"/>
      <c r="H238" s="140"/>
      <c r="I238" s="140"/>
      <c r="J238" s="140"/>
      <c r="K238" s="150"/>
    </row>
    <row r="239" spans="1:11" x14ac:dyDescent="0.35">
      <c r="A239" s="149"/>
      <c r="B239" s="140"/>
      <c r="C239" s="140"/>
      <c r="D239" s="140"/>
      <c r="E239" s="140"/>
      <c r="F239" s="140"/>
      <c r="G239" s="140"/>
      <c r="H239" s="140"/>
      <c r="I239" s="140"/>
      <c r="J239" s="140"/>
      <c r="K239" s="150"/>
    </row>
    <row r="240" spans="1:11" x14ac:dyDescent="0.35">
      <c r="A240" s="149"/>
      <c r="B240" s="140"/>
      <c r="C240" s="140"/>
      <c r="D240" s="140"/>
      <c r="E240" s="140"/>
      <c r="F240" s="140"/>
      <c r="G240" s="140"/>
      <c r="H240" s="140"/>
      <c r="I240" s="140"/>
      <c r="J240" s="140"/>
      <c r="K240" s="150"/>
    </row>
    <row r="241" spans="1:11" x14ac:dyDescent="0.35">
      <c r="A241" s="149"/>
      <c r="B241" s="140"/>
      <c r="C241" s="140"/>
      <c r="D241" s="140"/>
      <c r="E241" s="140"/>
      <c r="F241" s="140"/>
      <c r="G241" s="140"/>
      <c r="H241" s="140"/>
      <c r="I241" s="140"/>
      <c r="J241" s="140"/>
      <c r="K241" s="150"/>
    </row>
    <row r="242" spans="1:11" x14ac:dyDescent="0.35">
      <c r="A242" s="149"/>
      <c r="B242" s="140"/>
      <c r="C242" s="140"/>
      <c r="D242" s="140"/>
      <c r="E242" s="140"/>
      <c r="F242" s="140"/>
      <c r="G242" s="140"/>
      <c r="H242" s="140"/>
      <c r="I242" s="140"/>
      <c r="J242" s="140"/>
      <c r="K242" s="150"/>
    </row>
    <row r="243" spans="1:11" x14ac:dyDescent="0.35">
      <c r="A243" s="149"/>
      <c r="B243" s="140"/>
      <c r="C243" s="140"/>
      <c r="D243" s="140"/>
      <c r="E243" s="140"/>
      <c r="F243" s="140"/>
      <c r="G243" s="140"/>
      <c r="H243" s="140"/>
      <c r="I243" s="140"/>
      <c r="J243" s="140"/>
      <c r="K243" s="150"/>
    </row>
    <row r="244" spans="1:11" x14ac:dyDescent="0.35">
      <c r="A244" s="149"/>
      <c r="B244" s="140"/>
      <c r="C244" s="140"/>
      <c r="D244" s="140"/>
      <c r="E244" s="140"/>
      <c r="F244" s="140"/>
      <c r="G244" s="140"/>
      <c r="H244" s="140"/>
      <c r="I244" s="140"/>
      <c r="J244" s="140"/>
      <c r="K244" s="150"/>
    </row>
    <row r="245" spans="1:11" x14ac:dyDescent="0.35">
      <c r="A245" s="149"/>
      <c r="B245" s="140"/>
      <c r="C245" s="140"/>
      <c r="D245" s="140"/>
      <c r="E245" s="140"/>
      <c r="F245" s="140"/>
      <c r="G245" s="140"/>
      <c r="H245" s="140"/>
      <c r="I245" s="140"/>
      <c r="J245" s="140"/>
      <c r="K245" s="150"/>
    </row>
    <row r="246" spans="1:11" x14ac:dyDescent="0.35">
      <c r="A246" s="149"/>
      <c r="B246" s="140"/>
      <c r="C246" s="140"/>
      <c r="D246" s="140"/>
      <c r="E246" s="140"/>
      <c r="F246" s="140"/>
      <c r="G246" s="140"/>
      <c r="H246" s="140"/>
      <c r="I246" s="140"/>
      <c r="J246" s="140"/>
      <c r="K246" s="150"/>
    </row>
    <row r="247" spans="1:11" x14ac:dyDescent="0.35">
      <c r="A247" s="149"/>
      <c r="B247" s="140"/>
      <c r="C247" s="140"/>
      <c r="D247" s="140"/>
      <c r="E247" s="140"/>
      <c r="F247" s="140"/>
      <c r="G247" s="140"/>
      <c r="H247" s="140"/>
      <c r="I247" s="140"/>
      <c r="J247" s="140"/>
      <c r="K247" s="150"/>
    </row>
    <row r="248" spans="1:11" x14ac:dyDescent="0.35">
      <c r="A248" s="149"/>
      <c r="B248" s="140"/>
      <c r="C248" s="140"/>
      <c r="D248" s="140"/>
      <c r="E248" s="140"/>
      <c r="F248" s="140"/>
      <c r="G248" s="140"/>
      <c r="H248" s="140"/>
      <c r="I248" s="140"/>
      <c r="J248" s="140"/>
      <c r="K248" s="150"/>
    </row>
    <row r="249" spans="1:11" x14ac:dyDescent="0.35">
      <c r="A249" s="149"/>
      <c r="B249" s="140"/>
      <c r="C249" s="140"/>
      <c r="D249" s="140"/>
      <c r="E249" s="140"/>
      <c r="F249" s="140"/>
      <c r="G249" s="140"/>
      <c r="H249" s="140"/>
      <c r="I249" s="140"/>
      <c r="J249" s="140"/>
      <c r="K249" s="150"/>
    </row>
    <row r="250" spans="1:11" x14ac:dyDescent="0.35">
      <c r="A250" s="149"/>
      <c r="B250" s="140"/>
      <c r="C250" s="140"/>
      <c r="D250" s="140"/>
      <c r="E250" s="140"/>
      <c r="F250" s="140"/>
      <c r="G250" s="140"/>
      <c r="H250" s="140"/>
      <c r="I250" s="140"/>
      <c r="J250" s="140"/>
      <c r="K250" s="150"/>
    </row>
    <row r="251" spans="1:11" x14ac:dyDescent="0.35">
      <c r="A251" s="149"/>
      <c r="B251" s="140"/>
      <c r="C251" s="140"/>
      <c r="D251" s="140"/>
      <c r="E251" s="140"/>
      <c r="F251" s="140"/>
      <c r="G251" s="140"/>
      <c r="H251" s="140"/>
      <c r="I251" s="140"/>
      <c r="J251" s="140"/>
      <c r="K251" s="150"/>
    </row>
    <row r="252" spans="1:11" x14ac:dyDescent="0.35">
      <c r="A252" s="149"/>
      <c r="B252" s="140"/>
      <c r="C252" s="140"/>
      <c r="D252" s="140"/>
      <c r="E252" s="140"/>
      <c r="F252" s="140"/>
      <c r="G252" s="140"/>
      <c r="H252" s="140"/>
      <c r="I252" s="140"/>
      <c r="J252" s="140"/>
      <c r="K252" s="150"/>
    </row>
    <row r="253" spans="1:11" x14ac:dyDescent="0.35">
      <c r="A253" s="149"/>
      <c r="B253" s="140"/>
      <c r="C253" s="140"/>
      <c r="D253" s="140"/>
      <c r="E253" s="140"/>
      <c r="F253" s="140"/>
      <c r="G253" s="140"/>
      <c r="H253" s="140"/>
      <c r="I253" s="140"/>
      <c r="J253" s="140"/>
      <c r="K253" s="150"/>
    </row>
    <row r="254" spans="1:11" x14ac:dyDescent="0.35">
      <c r="A254" s="149"/>
      <c r="B254" s="140"/>
      <c r="C254" s="140"/>
      <c r="D254" s="140"/>
      <c r="E254" s="140"/>
      <c r="F254" s="140"/>
      <c r="G254" s="140"/>
      <c r="H254" s="140"/>
      <c r="I254" s="140"/>
      <c r="J254" s="140"/>
      <c r="K254" s="150"/>
    </row>
    <row r="255" spans="1:11" x14ac:dyDescent="0.35">
      <c r="A255" s="149"/>
      <c r="B255" s="140"/>
      <c r="C255" s="140"/>
      <c r="D255" s="140"/>
      <c r="E255" s="140"/>
      <c r="F255" s="140"/>
      <c r="G255" s="140"/>
      <c r="H255" s="140"/>
      <c r="I255" s="140"/>
      <c r="J255" s="140"/>
      <c r="K255" s="150"/>
    </row>
    <row r="256" spans="1:11" x14ac:dyDescent="0.35">
      <c r="A256" s="149"/>
      <c r="B256" s="140"/>
      <c r="C256" s="140"/>
      <c r="D256" s="140"/>
      <c r="E256" s="140"/>
      <c r="F256" s="140"/>
      <c r="G256" s="140"/>
      <c r="H256" s="140"/>
      <c r="I256" s="140"/>
      <c r="J256" s="140"/>
      <c r="K256" s="150"/>
    </row>
    <row r="257" spans="1:11" x14ac:dyDescent="0.35">
      <c r="A257" s="149"/>
      <c r="B257" s="140"/>
      <c r="C257" s="140"/>
      <c r="D257" s="140"/>
      <c r="E257" s="140"/>
      <c r="F257" s="140"/>
      <c r="G257" s="140"/>
      <c r="H257" s="140"/>
      <c r="I257" s="140"/>
      <c r="J257" s="140"/>
      <c r="K257" s="150"/>
    </row>
    <row r="258" spans="1:11" x14ac:dyDescent="0.35">
      <c r="A258" s="149"/>
      <c r="B258" s="140"/>
      <c r="C258" s="140"/>
      <c r="D258" s="140"/>
      <c r="E258" s="140"/>
      <c r="F258" s="140"/>
      <c r="G258" s="140"/>
      <c r="H258" s="140"/>
      <c r="I258" s="140"/>
      <c r="J258" s="140"/>
      <c r="K258" s="150"/>
    </row>
    <row r="259" spans="1:11" x14ac:dyDescent="0.35">
      <c r="A259" s="149"/>
      <c r="B259" s="140"/>
      <c r="C259" s="140"/>
      <c r="D259" s="140"/>
      <c r="E259" s="140"/>
      <c r="F259" s="140"/>
      <c r="G259" s="140"/>
      <c r="H259" s="140"/>
      <c r="I259" s="140"/>
      <c r="J259" s="140"/>
      <c r="K259" s="150"/>
    </row>
    <row r="260" spans="1:11" x14ac:dyDescent="0.35">
      <c r="A260" s="149"/>
      <c r="B260" s="140"/>
      <c r="C260" s="140"/>
      <c r="D260" s="140"/>
      <c r="E260" s="140"/>
      <c r="F260" s="140"/>
      <c r="G260" s="140"/>
      <c r="H260" s="140"/>
      <c r="I260" s="140"/>
      <c r="J260" s="140"/>
      <c r="K260" s="150"/>
    </row>
    <row r="261" spans="1:11" x14ac:dyDescent="0.35">
      <c r="A261" s="149"/>
      <c r="B261" s="140"/>
      <c r="C261" s="140"/>
      <c r="D261" s="140"/>
      <c r="E261" s="140"/>
      <c r="F261" s="140"/>
      <c r="G261" s="140"/>
      <c r="H261" s="140"/>
      <c r="I261" s="140"/>
      <c r="J261" s="140"/>
      <c r="K261" s="150"/>
    </row>
    <row r="262" spans="1:11" x14ac:dyDescent="0.35">
      <c r="A262" s="149"/>
      <c r="B262" s="140"/>
      <c r="C262" s="140"/>
      <c r="D262" s="140"/>
      <c r="E262" s="140"/>
      <c r="F262" s="140"/>
      <c r="G262" s="140"/>
      <c r="H262" s="140"/>
      <c r="I262" s="140"/>
      <c r="J262" s="140"/>
      <c r="K262" s="150"/>
    </row>
    <row r="263" spans="1:11" x14ac:dyDescent="0.35">
      <c r="A263" s="149"/>
      <c r="B263" s="140"/>
      <c r="C263" s="140"/>
      <c r="D263" s="140"/>
      <c r="E263" s="140"/>
      <c r="F263" s="140"/>
      <c r="G263" s="140"/>
      <c r="H263" s="140"/>
      <c r="I263" s="140"/>
      <c r="J263" s="140"/>
      <c r="K263" s="150"/>
    </row>
    <row r="264" spans="1:11" x14ac:dyDescent="0.35">
      <c r="A264" s="149"/>
      <c r="B264" s="140"/>
      <c r="C264" s="140"/>
      <c r="D264" s="140"/>
      <c r="E264" s="140"/>
      <c r="F264" s="140"/>
      <c r="G264" s="140"/>
      <c r="H264" s="140"/>
      <c r="I264" s="140"/>
      <c r="J264" s="140"/>
      <c r="K264" s="150"/>
    </row>
    <row r="265" spans="1:11" x14ac:dyDescent="0.35">
      <c r="A265" s="149"/>
      <c r="B265" s="140"/>
      <c r="C265" s="140"/>
      <c r="D265" s="140"/>
      <c r="E265" s="140"/>
      <c r="F265" s="140"/>
      <c r="G265" s="140"/>
      <c r="H265" s="140"/>
      <c r="I265" s="140"/>
      <c r="J265" s="140"/>
      <c r="K265" s="150"/>
    </row>
    <row r="266" spans="1:11" x14ac:dyDescent="0.35">
      <c r="A266" s="149"/>
      <c r="B266" s="140"/>
      <c r="C266" s="140"/>
      <c r="D266" s="140"/>
      <c r="E266" s="140"/>
      <c r="F266" s="140"/>
      <c r="G266" s="140"/>
      <c r="H266" s="140"/>
      <c r="I266" s="140"/>
      <c r="J266" s="140"/>
      <c r="K266" s="150"/>
    </row>
    <row r="267" spans="1:11" x14ac:dyDescent="0.35">
      <c r="A267" s="149"/>
      <c r="B267" s="140"/>
      <c r="C267" s="140"/>
      <c r="D267" s="140"/>
      <c r="E267" s="140"/>
      <c r="F267" s="140"/>
      <c r="G267" s="140"/>
      <c r="H267" s="140"/>
      <c r="I267" s="140"/>
      <c r="J267" s="140"/>
      <c r="K267" s="150"/>
    </row>
    <row r="268" spans="1:11" x14ac:dyDescent="0.35">
      <c r="A268" s="149"/>
      <c r="B268" s="140"/>
      <c r="C268" s="140"/>
      <c r="D268" s="140"/>
      <c r="E268" s="140"/>
      <c r="F268" s="140"/>
      <c r="G268" s="140"/>
      <c r="H268" s="140"/>
      <c r="I268" s="140"/>
      <c r="J268" s="140"/>
      <c r="K268" s="150"/>
    </row>
    <row r="269" spans="1:11" x14ac:dyDescent="0.35">
      <c r="A269" s="149"/>
      <c r="B269" s="140"/>
      <c r="C269" s="140"/>
      <c r="D269" s="140"/>
      <c r="E269" s="140"/>
      <c r="F269" s="140"/>
      <c r="G269" s="140"/>
      <c r="H269" s="140"/>
      <c r="I269" s="140"/>
      <c r="J269" s="140"/>
      <c r="K269" s="150"/>
    </row>
    <row r="270" spans="1:11" x14ac:dyDescent="0.35">
      <c r="A270" s="149"/>
      <c r="B270" s="140"/>
      <c r="C270" s="140"/>
      <c r="D270" s="140"/>
      <c r="E270" s="140"/>
      <c r="F270" s="140"/>
      <c r="G270" s="140"/>
      <c r="H270" s="140"/>
      <c r="I270" s="140"/>
      <c r="J270" s="140"/>
      <c r="K270" s="150"/>
    </row>
    <row r="271" spans="1:11" x14ac:dyDescent="0.35">
      <c r="A271" s="149"/>
      <c r="B271" s="140"/>
      <c r="C271" s="140"/>
      <c r="D271" s="140"/>
      <c r="E271" s="140"/>
      <c r="F271" s="140"/>
      <c r="G271" s="140"/>
      <c r="H271" s="140"/>
      <c r="I271" s="140"/>
      <c r="J271" s="140"/>
      <c r="K271" s="150"/>
    </row>
    <row r="272" spans="1:11" x14ac:dyDescent="0.35">
      <c r="A272" s="149"/>
      <c r="B272" s="140"/>
      <c r="C272" s="140"/>
      <c r="D272" s="140"/>
      <c r="E272" s="140"/>
      <c r="F272" s="140"/>
      <c r="G272" s="140"/>
      <c r="H272" s="140"/>
      <c r="I272" s="140"/>
      <c r="J272" s="140"/>
      <c r="K272" s="150"/>
    </row>
    <row r="273" spans="1:11" x14ac:dyDescent="0.35">
      <c r="A273" s="149"/>
      <c r="B273" s="140"/>
      <c r="C273" s="140"/>
      <c r="D273" s="140"/>
      <c r="E273" s="140"/>
      <c r="F273" s="140"/>
      <c r="G273" s="140"/>
      <c r="H273" s="140"/>
      <c r="I273" s="140"/>
      <c r="J273" s="140"/>
      <c r="K273" s="150"/>
    </row>
    <row r="274" spans="1:11" x14ac:dyDescent="0.35">
      <c r="A274" s="149"/>
      <c r="B274" s="140"/>
      <c r="C274" s="140"/>
      <c r="D274" s="140"/>
      <c r="E274" s="140"/>
      <c r="F274" s="140"/>
      <c r="G274" s="140"/>
      <c r="H274" s="140"/>
      <c r="I274" s="140"/>
      <c r="J274" s="140"/>
      <c r="K274" s="150"/>
    </row>
    <row r="275" spans="1:11" x14ac:dyDescent="0.35">
      <c r="A275" s="149"/>
      <c r="B275" s="140"/>
      <c r="C275" s="140"/>
      <c r="D275" s="140"/>
      <c r="E275" s="140"/>
      <c r="F275" s="140"/>
      <c r="G275" s="140"/>
      <c r="H275" s="140"/>
      <c r="I275" s="140"/>
      <c r="J275" s="140"/>
      <c r="K275" s="150"/>
    </row>
    <row r="276" spans="1:11" x14ac:dyDescent="0.35">
      <c r="A276" s="149"/>
      <c r="B276" s="140"/>
      <c r="C276" s="140"/>
      <c r="D276" s="140"/>
      <c r="E276" s="140"/>
      <c r="F276" s="140"/>
      <c r="G276" s="140"/>
      <c r="H276" s="140"/>
      <c r="I276" s="140"/>
      <c r="J276" s="140"/>
      <c r="K276" s="150"/>
    </row>
    <row r="277" spans="1:11" x14ac:dyDescent="0.35">
      <c r="A277" s="149"/>
      <c r="B277" s="140"/>
      <c r="C277" s="140"/>
      <c r="D277" s="140"/>
      <c r="E277" s="140"/>
      <c r="F277" s="140"/>
      <c r="G277" s="140"/>
      <c r="H277" s="140"/>
      <c r="I277" s="140"/>
      <c r="J277" s="140"/>
      <c r="K277" s="150"/>
    </row>
    <row r="278" spans="1:11" x14ac:dyDescent="0.35">
      <c r="A278" s="149"/>
      <c r="B278" s="140"/>
      <c r="C278" s="140"/>
      <c r="D278" s="140"/>
      <c r="E278" s="140"/>
      <c r="F278" s="140"/>
      <c r="G278" s="140"/>
      <c r="H278" s="140"/>
      <c r="I278" s="140"/>
      <c r="J278" s="140"/>
      <c r="K278" s="150"/>
    </row>
    <row r="279" spans="1:11" x14ac:dyDescent="0.35">
      <c r="A279" s="149"/>
      <c r="B279" s="140"/>
      <c r="C279" s="140"/>
      <c r="D279" s="140"/>
      <c r="E279" s="140"/>
      <c r="F279" s="140"/>
      <c r="G279" s="140"/>
      <c r="H279" s="140"/>
      <c r="I279" s="140"/>
      <c r="J279" s="140"/>
      <c r="K279" s="150"/>
    </row>
    <row r="280" spans="1:11" x14ac:dyDescent="0.35">
      <c r="A280" s="149"/>
      <c r="B280" s="140"/>
      <c r="C280" s="140"/>
      <c r="D280" s="140"/>
      <c r="E280" s="140"/>
      <c r="F280" s="140"/>
      <c r="G280" s="140"/>
      <c r="H280" s="140"/>
      <c r="I280" s="140"/>
      <c r="J280" s="140"/>
      <c r="K280" s="150"/>
    </row>
    <row r="281" spans="1:11" x14ac:dyDescent="0.35">
      <c r="A281" s="149"/>
      <c r="B281" s="140"/>
      <c r="C281" s="140"/>
      <c r="D281" s="140"/>
      <c r="E281" s="140"/>
      <c r="F281" s="140"/>
      <c r="G281" s="140"/>
      <c r="H281" s="140"/>
      <c r="I281" s="140"/>
      <c r="J281" s="140"/>
      <c r="K281" s="150"/>
    </row>
    <row r="282" spans="1:11" x14ac:dyDescent="0.35">
      <c r="A282" s="149"/>
      <c r="B282" s="140"/>
      <c r="C282" s="140"/>
      <c r="D282" s="140"/>
      <c r="E282" s="140"/>
      <c r="F282" s="140"/>
      <c r="G282" s="140"/>
      <c r="H282" s="140"/>
      <c r="I282" s="140"/>
      <c r="J282" s="140"/>
      <c r="K282" s="150"/>
    </row>
    <row r="283" spans="1:11" x14ac:dyDescent="0.35">
      <c r="A283" s="149"/>
      <c r="B283" s="140"/>
      <c r="C283" s="140"/>
      <c r="D283" s="140"/>
      <c r="E283" s="140"/>
      <c r="F283" s="140"/>
      <c r="G283" s="140"/>
      <c r="H283" s="140"/>
      <c r="I283" s="140"/>
      <c r="J283" s="140"/>
      <c r="K283" s="150"/>
    </row>
    <row r="284" spans="1:11" x14ac:dyDescent="0.35">
      <c r="A284" s="149"/>
      <c r="B284" s="140"/>
      <c r="C284" s="140"/>
      <c r="D284" s="140"/>
      <c r="E284" s="140"/>
      <c r="F284" s="140"/>
      <c r="G284" s="140"/>
      <c r="H284" s="140"/>
      <c r="I284" s="140"/>
      <c r="J284" s="140"/>
      <c r="K284" s="150"/>
    </row>
    <row r="285" spans="1:11" x14ac:dyDescent="0.35">
      <c r="A285" s="149"/>
      <c r="B285" s="140"/>
      <c r="C285" s="140"/>
      <c r="D285" s="140"/>
      <c r="E285" s="140"/>
      <c r="F285" s="140"/>
      <c r="G285" s="140"/>
      <c r="H285" s="140"/>
      <c r="I285" s="140"/>
      <c r="J285" s="140"/>
      <c r="K285" s="150"/>
    </row>
    <row r="286" spans="1:11" x14ac:dyDescent="0.35">
      <c r="A286" s="149"/>
      <c r="B286" s="140"/>
      <c r="C286" s="140"/>
      <c r="D286" s="140"/>
      <c r="E286" s="140"/>
      <c r="F286" s="140"/>
      <c r="G286" s="140"/>
      <c r="H286" s="140"/>
      <c r="I286" s="140"/>
      <c r="J286" s="140"/>
      <c r="K286" s="150"/>
    </row>
    <row r="287" spans="1:11" x14ac:dyDescent="0.35">
      <c r="A287" s="149"/>
      <c r="B287" s="140"/>
      <c r="C287" s="140"/>
      <c r="D287" s="140"/>
      <c r="E287" s="140"/>
      <c r="F287" s="140"/>
      <c r="G287" s="140"/>
      <c r="H287" s="140"/>
      <c r="I287" s="140"/>
      <c r="J287" s="140"/>
      <c r="K287" s="150"/>
    </row>
    <row r="288" spans="1:11" x14ac:dyDescent="0.35">
      <c r="A288" s="149"/>
      <c r="B288" s="140"/>
      <c r="C288" s="140"/>
      <c r="D288" s="140"/>
      <c r="E288" s="140"/>
      <c r="F288" s="140"/>
      <c r="G288" s="140"/>
      <c r="H288" s="140"/>
      <c r="I288" s="140"/>
      <c r="J288" s="140"/>
      <c r="K288" s="150"/>
    </row>
    <row r="289" spans="1:11" x14ac:dyDescent="0.35">
      <c r="A289" s="149"/>
      <c r="B289" s="140"/>
      <c r="C289" s="140"/>
      <c r="D289" s="140"/>
      <c r="E289" s="140"/>
      <c r="F289" s="140"/>
      <c r="G289" s="140"/>
      <c r="H289" s="140"/>
      <c r="I289" s="140"/>
      <c r="J289" s="140"/>
      <c r="K289" s="150"/>
    </row>
    <row r="290" spans="1:11" x14ac:dyDescent="0.35">
      <c r="A290" s="149"/>
      <c r="B290" s="140"/>
      <c r="C290" s="140"/>
      <c r="D290" s="140"/>
      <c r="E290" s="140"/>
      <c r="F290" s="140"/>
      <c r="G290" s="140"/>
      <c r="H290" s="140"/>
      <c r="I290" s="140"/>
      <c r="J290" s="140"/>
      <c r="K290" s="150"/>
    </row>
    <row r="291" spans="1:11" x14ac:dyDescent="0.35">
      <c r="A291" s="149"/>
      <c r="B291" s="140"/>
      <c r="C291" s="140"/>
      <c r="D291" s="140"/>
      <c r="E291" s="140"/>
      <c r="F291" s="140"/>
      <c r="G291" s="140"/>
      <c r="H291" s="140"/>
      <c r="I291" s="140"/>
      <c r="J291" s="140"/>
      <c r="K291" s="150"/>
    </row>
    <row r="292" spans="1:11" x14ac:dyDescent="0.35">
      <c r="A292" s="149"/>
      <c r="B292" s="140"/>
      <c r="C292" s="140"/>
      <c r="D292" s="140"/>
      <c r="E292" s="140"/>
      <c r="F292" s="140"/>
      <c r="G292" s="140"/>
      <c r="H292" s="140"/>
      <c r="I292" s="140"/>
      <c r="J292" s="140"/>
      <c r="K292" s="150"/>
    </row>
    <row r="293" spans="1:11" x14ac:dyDescent="0.35">
      <c r="A293" s="149"/>
      <c r="B293" s="140"/>
      <c r="C293" s="140"/>
      <c r="D293" s="140"/>
      <c r="E293" s="140"/>
      <c r="F293" s="140"/>
      <c r="G293" s="140"/>
      <c r="H293" s="140"/>
      <c r="I293" s="140"/>
      <c r="J293" s="140"/>
      <c r="K293" s="150"/>
    </row>
    <row r="294" spans="1:11" x14ac:dyDescent="0.35">
      <c r="A294" s="149"/>
      <c r="B294" s="140"/>
      <c r="C294" s="140"/>
      <c r="D294" s="140"/>
      <c r="E294" s="140"/>
      <c r="F294" s="140"/>
      <c r="G294" s="140"/>
      <c r="H294" s="140"/>
      <c r="I294" s="140"/>
      <c r="J294" s="140"/>
      <c r="K294" s="150"/>
    </row>
    <row r="295" spans="1:11" x14ac:dyDescent="0.35">
      <c r="A295" s="149"/>
      <c r="B295" s="140"/>
      <c r="C295" s="140"/>
      <c r="D295" s="140"/>
      <c r="E295" s="140"/>
      <c r="F295" s="140"/>
      <c r="G295" s="140"/>
      <c r="H295" s="140"/>
      <c r="I295" s="140"/>
      <c r="J295" s="140"/>
      <c r="K295" s="150"/>
    </row>
    <row r="296" spans="1:11" x14ac:dyDescent="0.35">
      <c r="A296" s="149"/>
      <c r="B296" s="140"/>
      <c r="C296" s="140"/>
      <c r="D296" s="140"/>
      <c r="E296" s="140"/>
      <c r="F296" s="140"/>
      <c r="G296" s="140"/>
      <c r="H296" s="140"/>
      <c r="I296" s="140"/>
      <c r="J296" s="140"/>
      <c r="K296" s="150"/>
    </row>
    <row r="297" spans="1:11" x14ac:dyDescent="0.35">
      <c r="A297" s="149"/>
      <c r="B297" s="140"/>
      <c r="C297" s="140"/>
      <c r="D297" s="140"/>
      <c r="E297" s="140"/>
      <c r="F297" s="140"/>
      <c r="G297" s="140"/>
      <c r="H297" s="140"/>
      <c r="I297" s="140"/>
      <c r="J297" s="140"/>
      <c r="K297" s="150"/>
    </row>
    <row r="298" spans="1:11" x14ac:dyDescent="0.35">
      <c r="A298" s="149"/>
      <c r="B298" s="140"/>
      <c r="C298" s="140"/>
      <c r="D298" s="140"/>
      <c r="E298" s="140"/>
      <c r="F298" s="140"/>
      <c r="G298" s="140"/>
      <c r="H298" s="140"/>
      <c r="I298" s="140"/>
      <c r="J298" s="140"/>
      <c r="K298" s="150"/>
    </row>
    <row r="299" spans="1:11" x14ac:dyDescent="0.35">
      <c r="A299" s="149"/>
      <c r="B299" s="140"/>
      <c r="C299" s="140"/>
      <c r="D299" s="140"/>
      <c r="E299" s="140"/>
      <c r="F299" s="140"/>
      <c r="G299" s="140"/>
      <c r="H299" s="140"/>
      <c r="I299" s="140"/>
      <c r="J299" s="140"/>
      <c r="K299" s="150"/>
    </row>
    <row r="300" spans="1:11" x14ac:dyDescent="0.35">
      <c r="A300" s="149"/>
      <c r="B300" s="140"/>
      <c r="C300" s="140"/>
      <c r="D300" s="140"/>
      <c r="E300" s="140"/>
      <c r="F300" s="140"/>
      <c r="G300" s="140"/>
      <c r="H300" s="140"/>
      <c r="I300" s="140"/>
      <c r="J300" s="140"/>
      <c r="K300" s="150"/>
    </row>
    <row r="301" spans="1:11" x14ac:dyDescent="0.35">
      <c r="A301" s="149"/>
      <c r="B301" s="140"/>
      <c r="C301" s="140"/>
      <c r="D301" s="140"/>
      <c r="E301" s="140"/>
      <c r="F301" s="140"/>
      <c r="G301" s="140"/>
      <c r="H301" s="140"/>
      <c r="I301" s="140"/>
      <c r="J301" s="140"/>
      <c r="K301" s="150"/>
    </row>
    <row r="302" spans="1:11" x14ac:dyDescent="0.35">
      <c r="A302" s="149"/>
      <c r="B302" s="140"/>
      <c r="C302" s="140"/>
      <c r="D302" s="140"/>
      <c r="E302" s="140"/>
      <c r="F302" s="140"/>
      <c r="G302" s="140"/>
      <c r="H302" s="140"/>
      <c r="I302" s="140"/>
      <c r="J302" s="140"/>
      <c r="K302" s="150"/>
    </row>
    <row r="303" spans="1:11" x14ac:dyDescent="0.35">
      <c r="A303" s="149"/>
      <c r="B303" s="140"/>
      <c r="C303" s="140"/>
      <c r="D303" s="140"/>
      <c r="E303" s="140"/>
      <c r="F303" s="140"/>
      <c r="G303" s="140"/>
      <c r="H303" s="140"/>
      <c r="I303" s="140"/>
      <c r="J303" s="140"/>
      <c r="K303" s="150"/>
    </row>
    <row r="304" spans="1:11" x14ac:dyDescent="0.35">
      <c r="A304" s="149"/>
      <c r="B304" s="140"/>
      <c r="C304" s="140"/>
      <c r="D304" s="140"/>
      <c r="E304" s="140"/>
      <c r="F304" s="140"/>
      <c r="G304" s="140"/>
      <c r="H304" s="140"/>
      <c r="I304" s="140"/>
      <c r="J304" s="140"/>
      <c r="K304" s="150"/>
    </row>
    <row r="305" spans="1:11" x14ac:dyDescent="0.35">
      <c r="A305" s="149"/>
      <c r="B305" s="140"/>
      <c r="C305" s="140"/>
      <c r="D305" s="140"/>
      <c r="E305" s="140"/>
      <c r="F305" s="140"/>
      <c r="G305" s="140"/>
      <c r="H305" s="140"/>
      <c r="I305" s="140"/>
      <c r="J305" s="140"/>
      <c r="K305" s="150"/>
    </row>
    <row r="306" spans="1:11" x14ac:dyDescent="0.35">
      <c r="A306" s="151"/>
      <c r="B306" s="152"/>
      <c r="C306" s="152"/>
      <c r="D306" s="152"/>
      <c r="E306" s="152"/>
      <c r="F306" s="152"/>
      <c r="G306" s="152"/>
      <c r="H306" s="152"/>
      <c r="I306" s="152"/>
      <c r="J306" s="152"/>
      <c r="K306" s="153"/>
    </row>
  </sheetData>
  <mergeCells count="71">
    <mergeCell ref="A69:K69"/>
    <mergeCell ref="A70:K70"/>
    <mergeCell ref="A51:K51"/>
    <mergeCell ref="A52:K52"/>
    <mergeCell ref="A53:K53"/>
    <mergeCell ref="A54:K54"/>
    <mergeCell ref="A55:K55"/>
    <mergeCell ref="A56:K56"/>
    <mergeCell ref="A50:K50"/>
    <mergeCell ref="A39:K39"/>
    <mergeCell ref="A40:K40"/>
    <mergeCell ref="A41:K41"/>
    <mergeCell ref="A42:K42"/>
    <mergeCell ref="A43:K43"/>
    <mergeCell ref="A44:K44"/>
    <mergeCell ref="A45:K45"/>
    <mergeCell ref="A46:K46"/>
    <mergeCell ref="A47:K47"/>
    <mergeCell ref="A48:K48"/>
    <mergeCell ref="A49:K49"/>
    <mergeCell ref="A38:K38"/>
    <mergeCell ref="A27:K27"/>
    <mergeCell ref="A28:K28"/>
    <mergeCell ref="A29:K29"/>
    <mergeCell ref="A30:K30"/>
    <mergeCell ref="A31:K31"/>
    <mergeCell ref="A32:K32"/>
    <mergeCell ref="A33:K33"/>
    <mergeCell ref="A34:K34"/>
    <mergeCell ref="A35:K35"/>
    <mergeCell ref="A36:K36"/>
    <mergeCell ref="A37:K37"/>
    <mergeCell ref="A26:K26"/>
    <mergeCell ref="A15:K15"/>
    <mergeCell ref="A16:K16"/>
    <mergeCell ref="A17:K17"/>
    <mergeCell ref="A18:K18"/>
    <mergeCell ref="A19:K19"/>
    <mergeCell ref="A20:K20"/>
    <mergeCell ref="A21:K21"/>
    <mergeCell ref="A22:K22"/>
    <mergeCell ref="A23:K23"/>
    <mergeCell ref="A24:K24"/>
    <mergeCell ref="A25:K25"/>
    <mergeCell ref="A14:K14"/>
    <mergeCell ref="A6:K6"/>
    <mergeCell ref="A7:B7"/>
    <mergeCell ref="C7:K7"/>
    <mergeCell ref="A8:B8"/>
    <mergeCell ref="C8:K8"/>
    <mergeCell ref="A9:B9"/>
    <mergeCell ref="C9:K9"/>
    <mergeCell ref="A10:B10"/>
    <mergeCell ref="C10:K10"/>
    <mergeCell ref="A11:K11"/>
    <mergeCell ref="A12:K12"/>
    <mergeCell ref="A13:K13"/>
    <mergeCell ref="A4:B4"/>
    <mergeCell ref="C4:D4"/>
    <mergeCell ref="F4:H4"/>
    <mergeCell ref="J4:K4"/>
    <mergeCell ref="A5:B5"/>
    <mergeCell ref="C5:D5"/>
    <mergeCell ref="F5:H5"/>
    <mergeCell ref="J5:K5"/>
    <mergeCell ref="A1:B2"/>
    <mergeCell ref="C1:K2"/>
    <mergeCell ref="A3:B3"/>
    <mergeCell ref="C3:D3"/>
    <mergeCell ref="F3:H3"/>
    <mergeCell ref="J3:K3"/>
  </mergeCells>
  <conditionalFormatting sqref="C7:K7">
    <cfRule type="containsText" dxfId="14" priority="1" operator="containsText" text="REJECT">
      <formula>NOT(ISERROR(SEARCH("REJECT",C7)))</formula>
    </cfRule>
  </conditionalFormatting>
  <conditionalFormatting sqref="K5">
    <cfRule type="containsText" dxfId="13" priority="3" operator="containsText" text=" ">
      <formula>NOT(ISERROR(SEARCH(" ",K5)))</formula>
    </cfRule>
  </conditionalFormatting>
  <pageMargins left="0.7" right="0.7" top="0.75" bottom="0.75" header="0.3" footer="0.3"/>
  <pageSetup paperSize="9" scale="87" orientation="portrait" r:id="rId1"/>
  <customProperties>
    <customPr name="layoutContexts" r:id="rId2"/>
  </customProperties>
  <drawing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677D1120-9815-4495-8BF0-D29432D081B5}">
          <x14:formula1>
            <xm:f>'DO NOT USE'!$F$35:$F$48</xm:f>
          </x14:formula1>
          <xm:sqref>C7:K7</xm:sqref>
        </x14:dataValidation>
      </x14:dataValidation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AE5E10-C2D3-403C-B378-20C0A2DD0780}">
  <sheetPr codeName="Sheet15">
    <tabColor rgb="FF008080"/>
  </sheetPr>
  <dimension ref="A1:X280"/>
  <sheetViews>
    <sheetView showZeros="0" view="pageBreakPreview" topLeftCell="B1" zoomScaleNormal="100" zoomScaleSheetLayoutView="100" workbookViewId="0">
      <selection activeCell="J5" sqref="J5:L5"/>
    </sheetView>
  </sheetViews>
  <sheetFormatPr defaultColWidth="6" defaultRowHeight="12.75" customHeight="1" x14ac:dyDescent="0.25"/>
  <cols>
    <col min="1" max="1" width="7.453125" style="159" hidden="1" customWidth="1"/>
    <col min="2" max="2" width="13.81640625" style="1" customWidth="1"/>
    <col min="3" max="3" width="8.1796875" style="1" customWidth="1"/>
    <col min="4" max="4" width="15.81640625" style="1" customWidth="1"/>
    <col min="5" max="5" width="7.81640625" style="1" customWidth="1"/>
    <col min="6" max="6" width="7.1796875" style="1" customWidth="1"/>
    <col min="7" max="7" width="7.453125" style="1" customWidth="1"/>
    <col min="8" max="8" width="6.6328125" style="1" bestFit="1" customWidth="1"/>
    <col min="9" max="9" width="9.453125" style="1" customWidth="1"/>
    <col min="10" max="12" width="6.453125" style="1" customWidth="1"/>
    <col min="13" max="13" width="11.453125" style="1" hidden="1" customWidth="1"/>
    <col min="14" max="16" width="7.1796875" style="1" hidden="1" customWidth="1"/>
    <col min="17" max="17" width="12.453125" style="1" hidden="1" customWidth="1"/>
    <col min="18" max="19" width="6.453125" style="1" hidden="1" customWidth="1"/>
    <col min="20" max="20" width="5.1796875" style="1" hidden="1" customWidth="1"/>
    <col min="21" max="21" width="15.453125" style="1" hidden="1" customWidth="1"/>
    <col min="22" max="22" width="8.1796875" style="1" hidden="1" customWidth="1"/>
    <col min="23" max="23" width="5" style="1" hidden="1" customWidth="1"/>
    <col min="24" max="24" width="6.81640625" style="1" hidden="1" customWidth="1"/>
    <col min="25" max="25" width="8.1796875" style="1" customWidth="1"/>
    <col min="26" max="26" width="6.453125" style="1" customWidth="1"/>
    <col min="27" max="16384" width="6" style="1"/>
  </cols>
  <sheetData>
    <row r="1" spans="1:24" ht="13.75" customHeight="1" x14ac:dyDescent="0.25">
      <c r="A1" s="461"/>
      <c r="B1" s="461"/>
      <c r="C1" s="297" t="s">
        <v>308</v>
      </c>
      <c r="D1" s="297"/>
      <c r="E1" s="297"/>
      <c r="F1" s="297"/>
      <c r="G1" s="297"/>
      <c r="H1" s="297"/>
      <c r="I1" s="297"/>
      <c r="J1" s="297"/>
      <c r="K1" s="297"/>
      <c r="L1" s="297"/>
      <c r="M1" s="297"/>
    </row>
    <row r="2" spans="1:24" ht="13.75" customHeight="1" x14ac:dyDescent="0.25">
      <c r="A2" s="461"/>
      <c r="B2" s="461"/>
      <c r="C2" s="297"/>
      <c r="D2" s="297"/>
      <c r="E2" s="297"/>
      <c r="F2" s="297"/>
      <c r="G2" s="297"/>
      <c r="H2" s="297"/>
      <c r="I2" s="297"/>
      <c r="J2" s="297"/>
      <c r="K2" s="297"/>
      <c r="L2" s="297"/>
      <c r="M2" s="297"/>
    </row>
    <row r="3" spans="1:24" ht="13.75" customHeight="1" x14ac:dyDescent="0.25">
      <c r="A3" s="382" t="s">
        <v>48</v>
      </c>
      <c r="B3" s="382"/>
      <c r="C3" s="298" t="str">
        <f>'DESIGN FRONT SHEET'!B3</f>
        <v>MCLAREN SEASON 3</v>
      </c>
      <c r="D3" s="299"/>
      <c r="E3" s="37" t="s">
        <v>49</v>
      </c>
      <c r="F3" s="381" t="str">
        <f>'DESIGN FRONT SHEET'!E3</f>
        <v>UNAVAILABLE</v>
      </c>
      <c r="G3" s="298"/>
      <c r="H3" s="298"/>
      <c r="I3" s="37" t="s">
        <v>50</v>
      </c>
      <c r="J3" s="306" t="str">
        <f>'DESIGN FRONT SHEET'!G3</f>
        <v>FRAN</v>
      </c>
      <c r="K3" s="306"/>
      <c r="L3" s="307"/>
      <c r="M3" s="462" t="s">
        <v>143</v>
      </c>
      <c r="N3" s="453"/>
      <c r="O3" s="453"/>
      <c r="P3" s="453"/>
      <c r="Q3" s="453"/>
      <c r="R3" s="453"/>
      <c r="S3" s="453"/>
      <c r="T3" s="453"/>
      <c r="U3" s="453"/>
      <c r="V3" s="453"/>
      <c r="W3" s="453"/>
      <c r="X3" s="454"/>
    </row>
    <row r="4" spans="1:24" ht="13.75" customHeight="1" x14ac:dyDescent="0.25">
      <c r="A4" s="382" t="s">
        <v>51</v>
      </c>
      <c r="B4" s="382"/>
      <c r="C4" s="298" t="str">
        <f>'DESIGN FRONT SHEET'!B4</f>
        <v>DEXOR</v>
      </c>
      <c r="D4" s="299"/>
      <c r="E4" s="37" t="s">
        <v>52</v>
      </c>
      <c r="F4" s="381" t="str">
        <f>'DESIGN FRONT SHEET'!E4</f>
        <v>VIETNAM</v>
      </c>
      <c r="G4" s="298"/>
      <c r="H4" s="298"/>
      <c r="I4" s="37" t="s">
        <v>53</v>
      </c>
      <c r="J4" s="306" t="str">
        <f>'DESIGN FRONT SHEET'!G4</f>
        <v>CHARLOTTE</v>
      </c>
      <c r="K4" s="306"/>
      <c r="L4" s="307"/>
      <c r="M4" s="463" t="s">
        <v>139</v>
      </c>
      <c r="N4" s="463"/>
      <c r="O4" s="464"/>
      <c r="P4" s="464"/>
      <c r="Q4" s="464"/>
      <c r="R4" s="464"/>
      <c r="S4" s="464"/>
      <c r="T4" s="464"/>
      <c r="U4" s="464"/>
      <c r="V4" s="464"/>
      <c r="W4" s="464"/>
      <c r="X4" s="465"/>
    </row>
    <row r="5" spans="1:24" ht="13.75" customHeight="1" x14ac:dyDescent="0.25">
      <c r="A5" s="382" t="s">
        <v>54</v>
      </c>
      <c r="B5" s="382"/>
      <c r="C5" s="298" t="str">
        <f>'DESIGN FRONT SHEET'!B5</f>
        <v>SHORT SLEEVE CONTRST T-SHIRT</v>
      </c>
      <c r="D5" s="299"/>
      <c r="E5" s="37" t="s">
        <v>193</v>
      </c>
      <c r="F5" s="381" t="str">
        <f>'DESIGN FRONT SHEET'!E5</f>
        <v>PALACE SAMPLE - FACTORY REFERENCE</v>
      </c>
      <c r="G5" s="298"/>
      <c r="H5" s="298"/>
      <c r="I5" s="37" t="s">
        <v>56</v>
      </c>
      <c r="J5" s="390"/>
      <c r="K5" s="390"/>
      <c r="L5" s="391"/>
      <c r="M5" s="463" t="s">
        <v>140</v>
      </c>
      <c r="N5" s="463"/>
      <c r="O5" s="420"/>
      <c r="P5" s="420"/>
      <c r="Q5" s="420"/>
      <c r="R5" s="420"/>
      <c r="S5" s="420"/>
      <c r="T5" s="420"/>
      <c r="U5" s="420"/>
      <c r="V5" s="420"/>
      <c r="W5" s="420"/>
      <c r="X5" s="420"/>
    </row>
    <row r="6" spans="1:24" ht="13.75" customHeight="1" x14ac:dyDescent="0.25">
      <c r="A6" s="466" t="s">
        <v>144</v>
      </c>
      <c r="B6" s="466"/>
      <c r="C6" s="466"/>
      <c r="D6" s="466"/>
      <c r="E6" s="466"/>
      <c r="F6" s="466"/>
      <c r="G6" s="466"/>
      <c r="H6" s="466"/>
      <c r="I6" s="466"/>
      <c r="J6" s="466"/>
      <c r="K6" s="466"/>
      <c r="L6" s="467"/>
      <c r="M6" s="26"/>
      <c r="N6" s="26"/>
      <c r="O6" s="26"/>
      <c r="P6" s="26"/>
      <c r="Q6" s="26"/>
      <c r="R6" s="26"/>
      <c r="S6" s="26"/>
      <c r="T6" s="26"/>
      <c r="U6" s="26"/>
      <c r="V6" s="26"/>
      <c r="W6" s="26"/>
      <c r="X6" s="26"/>
    </row>
    <row r="7" spans="1:24" s="141" customFormat="1" ht="27" customHeight="1" x14ac:dyDescent="0.35">
      <c r="A7" s="139" t="s">
        <v>120</v>
      </c>
      <c r="B7" s="451" t="s">
        <v>64</v>
      </c>
      <c r="C7" s="451"/>
      <c r="D7" s="451"/>
      <c r="E7" s="138" t="s">
        <v>65</v>
      </c>
      <c r="F7" s="139" t="s">
        <v>141</v>
      </c>
      <c r="G7" s="139" t="s">
        <v>67</v>
      </c>
      <c r="H7" s="136" t="s">
        <v>68</v>
      </c>
      <c r="I7" s="449" t="s">
        <v>69</v>
      </c>
      <c r="J7" s="450"/>
      <c r="K7" s="450"/>
      <c r="L7" s="450"/>
      <c r="M7" s="140"/>
      <c r="N7" s="140"/>
      <c r="O7" s="140"/>
      <c r="P7" s="140"/>
      <c r="Q7" s="140"/>
      <c r="R7" s="140"/>
      <c r="S7" s="140"/>
      <c r="T7" s="140"/>
      <c r="U7" s="140"/>
      <c r="V7" s="140"/>
      <c r="W7" s="140"/>
      <c r="X7" s="140"/>
    </row>
    <row r="8" spans="1:24" ht="13.5" customHeight="1" x14ac:dyDescent="0.35">
      <c r="A8" s="155" t="str">
        <f>'PROTO SPEC'!A8</f>
        <v>H2</v>
      </c>
      <c r="B8" s="321" t="str">
        <f>'PROTO SPEC'!B8</f>
        <v>1. Front length - SNP to bottom hem edge</v>
      </c>
      <c r="C8" s="322"/>
      <c r="D8" s="322"/>
      <c r="E8" s="33">
        <f>'PP2 SPEC'!H8</f>
        <v>0</v>
      </c>
      <c r="F8" s="3"/>
      <c r="G8" s="34">
        <f t="shared" ref="G8:G50" si="0">F8+(-E8)</f>
        <v>0</v>
      </c>
      <c r="H8" s="31"/>
      <c r="I8" s="336"/>
      <c r="J8" s="337"/>
      <c r="K8" s="337"/>
      <c r="L8" s="338"/>
      <c r="M8" s="26"/>
      <c r="N8" s="26"/>
      <c r="O8" s="26"/>
      <c r="P8" s="26"/>
      <c r="Q8" s="26"/>
      <c r="R8" s="26"/>
      <c r="S8" s="26"/>
      <c r="T8" s="26"/>
      <c r="U8" s="26"/>
      <c r="V8" s="26"/>
      <c r="W8" s="26"/>
      <c r="X8" s="26"/>
    </row>
    <row r="9" spans="1:24" ht="12.75" customHeight="1" x14ac:dyDescent="0.35">
      <c r="A9" s="155" t="str">
        <f>'PROTO SPEC'!A9</f>
        <v>H3</v>
      </c>
      <c r="B9" s="321" t="str">
        <f>'PROTO SPEC'!B9</f>
        <v>2. Front length - HSP to bottom hem edge</v>
      </c>
      <c r="C9" s="322"/>
      <c r="D9" s="322"/>
      <c r="E9" s="33">
        <f>'PP2 SPEC'!H9</f>
        <v>0</v>
      </c>
      <c r="F9" s="2"/>
      <c r="G9" s="34">
        <f t="shared" si="0"/>
        <v>0</v>
      </c>
      <c r="H9" s="31"/>
      <c r="I9" s="324"/>
      <c r="J9" s="325"/>
      <c r="K9" s="325"/>
      <c r="L9" s="326"/>
      <c r="M9" s="458"/>
      <c r="N9" s="456"/>
      <c r="O9" s="456"/>
      <c r="P9" s="456"/>
      <c r="Q9" s="455"/>
      <c r="R9" s="456"/>
      <c r="S9" s="456"/>
      <c r="T9" s="456"/>
      <c r="U9" s="39"/>
      <c r="V9" s="457"/>
      <c r="W9" s="457"/>
      <c r="X9" s="457"/>
    </row>
    <row r="10" spans="1:24" ht="12.75" customHeight="1" x14ac:dyDescent="0.35">
      <c r="A10" s="155">
        <f>'PROTO SPEC'!A10</f>
        <v>0</v>
      </c>
      <c r="B10" s="321" t="str">
        <f>'PROTO SPEC'!B10</f>
        <v>3. Back length - HSP to bottom hem edge</v>
      </c>
      <c r="C10" s="322"/>
      <c r="D10" s="322"/>
      <c r="E10" s="33">
        <f>'PP2 SPEC'!H10</f>
        <v>0</v>
      </c>
      <c r="F10" s="3"/>
      <c r="G10" s="34">
        <f t="shared" si="0"/>
        <v>0</v>
      </c>
      <c r="H10" s="31"/>
      <c r="I10" s="336"/>
      <c r="J10" s="337"/>
      <c r="K10" s="337"/>
      <c r="L10" s="338"/>
      <c r="M10" s="458"/>
      <c r="N10" s="456"/>
      <c r="O10" s="456"/>
      <c r="P10" s="456"/>
      <c r="Q10" s="455"/>
      <c r="R10" s="456"/>
      <c r="S10" s="456"/>
      <c r="T10" s="456"/>
      <c r="U10" s="39"/>
      <c r="V10" s="457"/>
      <c r="W10" s="457"/>
      <c r="X10" s="457"/>
    </row>
    <row r="11" spans="1:24" ht="12.75" customHeight="1" x14ac:dyDescent="0.35">
      <c r="A11" s="155">
        <f>'PROTO SPEC'!A11</f>
        <v>0</v>
      </c>
      <c r="B11" s="321" t="str">
        <f>'PROTO SPEC'!B11</f>
        <v>4. Chest - measured 2.5cm down from underarm</v>
      </c>
      <c r="C11" s="322"/>
      <c r="D11" s="322"/>
      <c r="E11" s="33">
        <f>'PP2 SPEC'!H11</f>
        <v>0</v>
      </c>
      <c r="F11" s="2"/>
      <c r="G11" s="34">
        <f t="shared" si="0"/>
        <v>0</v>
      </c>
      <c r="H11" s="31"/>
      <c r="I11" s="324"/>
      <c r="J11" s="325"/>
      <c r="K11" s="325"/>
      <c r="L11" s="326"/>
      <c r="M11" s="40"/>
      <c r="N11" s="468"/>
      <c r="O11" s="468"/>
      <c r="P11" s="468"/>
      <c r="Q11" s="41"/>
      <c r="R11" s="469"/>
      <c r="S11" s="469"/>
      <c r="T11" s="469"/>
      <c r="U11" s="42"/>
      <c r="V11" s="468"/>
      <c r="W11" s="468"/>
      <c r="X11" s="468"/>
    </row>
    <row r="12" spans="1:24" ht="12.75" customHeight="1" x14ac:dyDescent="0.35">
      <c r="A12" s="155">
        <f>'PROTO SPEC'!A12</f>
        <v>0</v>
      </c>
      <c r="B12" s="321" t="str">
        <f>'PROTO SPEC'!B12</f>
        <v>5. Waist position - below HSP</v>
      </c>
      <c r="C12" s="322"/>
      <c r="D12" s="322"/>
      <c r="E12" s="33">
        <f>'PP2 SPEC'!H12</f>
        <v>0</v>
      </c>
      <c r="F12" s="2"/>
      <c r="G12" s="34">
        <f t="shared" si="0"/>
        <v>0</v>
      </c>
      <c r="H12" s="31"/>
      <c r="I12" s="324"/>
      <c r="J12" s="325"/>
      <c r="K12" s="325"/>
      <c r="L12" s="326"/>
      <c r="M12" s="459"/>
      <c r="N12" s="468"/>
      <c r="O12" s="468"/>
      <c r="P12" s="468"/>
      <c r="Q12" s="468"/>
      <c r="R12" s="468"/>
      <c r="S12" s="468"/>
      <c r="T12" s="468"/>
      <c r="U12" s="468"/>
      <c r="V12" s="468"/>
      <c r="W12" s="468"/>
      <c r="X12" s="468"/>
    </row>
    <row r="13" spans="1:24" ht="12.75" customHeight="1" x14ac:dyDescent="0.35">
      <c r="A13" s="155">
        <f>'PROTO SPEC'!A13</f>
        <v>0</v>
      </c>
      <c r="B13" s="321" t="str">
        <f>'PROTO SPEC'!B13</f>
        <v>6. Waist width</v>
      </c>
      <c r="C13" s="322"/>
      <c r="D13" s="322"/>
      <c r="E13" s="33">
        <f>'PP2 SPEC'!H13</f>
        <v>0</v>
      </c>
      <c r="F13" s="3"/>
      <c r="G13" s="34">
        <f t="shared" si="0"/>
        <v>0</v>
      </c>
      <c r="H13" s="31"/>
      <c r="I13" s="324"/>
      <c r="J13" s="325"/>
      <c r="K13" s="325"/>
      <c r="L13" s="326"/>
      <c r="M13" s="459"/>
      <c r="N13" s="468"/>
      <c r="O13" s="468"/>
      <c r="P13" s="468"/>
      <c r="Q13" s="468"/>
      <c r="R13" s="468"/>
      <c r="S13" s="468"/>
      <c r="T13" s="468"/>
      <c r="U13" s="468"/>
      <c r="V13" s="468"/>
      <c r="W13" s="468"/>
      <c r="X13" s="468"/>
    </row>
    <row r="14" spans="1:24" ht="12.75" customHeight="1" x14ac:dyDescent="0.35">
      <c r="A14" s="155">
        <f>'PROTO SPEC'!A14</f>
        <v>0</v>
      </c>
      <c r="B14" s="321" t="str">
        <f>'PROTO SPEC'!B14</f>
        <v>7. Hem width</v>
      </c>
      <c r="C14" s="322"/>
      <c r="D14" s="322"/>
      <c r="E14" s="33">
        <f>'PP2 SPEC'!H14</f>
        <v>0</v>
      </c>
      <c r="F14" s="2"/>
      <c r="G14" s="34">
        <f t="shared" si="0"/>
        <v>0</v>
      </c>
      <c r="H14" s="31"/>
      <c r="I14" s="324"/>
      <c r="J14" s="325"/>
      <c r="K14" s="325"/>
      <c r="L14" s="326"/>
      <c r="M14" s="459"/>
      <c r="N14" s="460"/>
      <c r="O14" s="460"/>
      <c r="P14" s="460"/>
      <c r="Q14" s="460"/>
      <c r="R14" s="460"/>
      <c r="S14" s="460"/>
      <c r="T14" s="460"/>
      <c r="U14" s="460"/>
      <c r="V14" s="460"/>
      <c r="W14" s="460"/>
      <c r="X14" s="460"/>
    </row>
    <row r="15" spans="1:24" ht="12.75" customHeight="1" x14ac:dyDescent="0.35">
      <c r="A15" s="155">
        <f>'PROTO SPEC'!A15</f>
        <v>0</v>
      </c>
      <c r="B15" s="321" t="str">
        <f>'PROTO SPEC'!B15</f>
        <v>8. Hem depth</v>
      </c>
      <c r="C15" s="322"/>
      <c r="D15" s="322"/>
      <c r="E15" s="33">
        <f>'PP2 SPEC'!H15</f>
        <v>0</v>
      </c>
      <c r="F15" s="2"/>
      <c r="G15" s="34">
        <f t="shared" si="0"/>
        <v>0</v>
      </c>
      <c r="H15" s="31"/>
      <c r="I15" s="324"/>
      <c r="J15" s="325"/>
      <c r="K15" s="325"/>
      <c r="L15" s="326"/>
      <c r="M15" s="459"/>
      <c r="N15" s="460"/>
      <c r="O15" s="460"/>
      <c r="P15" s="460"/>
      <c r="Q15" s="460"/>
      <c r="R15" s="460"/>
      <c r="S15" s="460"/>
      <c r="T15" s="460"/>
      <c r="U15" s="460"/>
      <c r="V15" s="460"/>
      <c r="W15" s="460"/>
      <c r="X15" s="460"/>
    </row>
    <row r="16" spans="1:24" ht="12.75" customHeight="1" x14ac:dyDescent="0.35">
      <c r="A16" s="155">
        <f>'PROTO SPEC'!A16</f>
        <v>0</v>
      </c>
      <c r="B16" s="321" t="str">
        <f>'PROTO SPEC'!B16</f>
        <v>9. X-Shoulder (seam to seam)</v>
      </c>
      <c r="C16" s="322"/>
      <c r="D16" s="322"/>
      <c r="E16" s="33">
        <f>'PP2 SPEC'!H16</f>
        <v>0</v>
      </c>
      <c r="F16" s="3"/>
      <c r="G16" s="34">
        <f t="shared" si="0"/>
        <v>0</v>
      </c>
      <c r="H16" s="31"/>
      <c r="I16" s="324"/>
      <c r="J16" s="325"/>
      <c r="K16" s="325"/>
      <c r="L16" s="326"/>
      <c r="M16" s="470"/>
      <c r="N16" s="471"/>
      <c r="O16" s="471"/>
      <c r="P16" s="471"/>
      <c r="Q16" s="471"/>
      <c r="R16" s="471"/>
      <c r="S16" s="471"/>
      <c r="T16" s="471"/>
      <c r="U16" s="471"/>
      <c r="V16" s="471"/>
      <c r="W16" s="471"/>
      <c r="X16" s="471"/>
    </row>
    <row r="17" spans="1:24" ht="12.75" customHeight="1" x14ac:dyDescent="0.3">
      <c r="A17" s="155"/>
      <c r="B17" s="321" t="str">
        <f>'PROTO SPEC'!B17</f>
        <v>10. Shoulder slope</v>
      </c>
      <c r="C17" s="322"/>
      <c r="D17" s="322"/>
      <c r="E17" s="33">
        <f>'PP2 SPEC'!H17</f>
        <v>0</v>
      </c>
      <c r="F17" s="3"/>
      <c r="G17" s="34">
        <f t="shared" si="0"/>
        <v>0</v>
      </c>
      <c r="H17" s="31"/>
      <c r="I17" s="324"/>
      <c r="J17" s="334"/>
      <c r="K17" s="334"/>
      <c r="L17" s="335"/>
      <c r="M17" s="261"/>
      <c r="N17" s="262"/>
      <c r="O17" s="262"/>
      <c r="P17" s="262"/>
      <c r="Q17" s="262"/>
      <c r="R17" s="262"/>
      <c r="S17" s="262"/>
      <c r="T17" s="262"/>
      <c r="U17" s="262"/>
      <c r="V17" s="262"/>
      <c r="W17" s="262"/>
      <c r="X17" s="262"/>
    </row>
    <row r="18" spans="1:24" ht="12.75" customHeight="1" x14ac:dyDescent="0.35">
      <c r="A18" s="155">
        <f>'PROTO SPEC'!A18</f>
        <v>0</v>
      </c>
      <c r="B18" s="321" t="str">
        <f>'PROTO SPEC'!B18</f>
        <v>11. X-Front - 15cm below HSP</v>
      </c>
      <c r="C18" s="322"/>
      <c r="D18" s="322"/>
      <c r="E18" s="33">
        <f>'PP2 SPEC'!H18</f>
        <v>0</v>
      </c>
      <c r="F18" s="2"/>
      <c r="G18" s="34">
        <f t="shared" si="0"/>
        <v>0</v>
      </c>
      <c r="H18" s="31"/>
      <c r="I18" s="324"/>
      <c r="J18" s="325"/>
      <c r="K18" s="325"/>
      <c r="L18" s="326"/>
      <c r="M18" s="459"/>
      <c r="N18" s="460"/>
      <c r="O18" s="460"/>
      <c r="P18" s="460"/>
      <c r="Q18" s="460"/>
      <c r="R18" s="460"/>
      <c r="S18" s="460"/>
      <c r="T18" s="460"/>
      <c r="U18" s="460"/>
      <c r="V18" s="460"/>
      <c r="W18" s="460"/>
      <c r="X18" s="460"/>
    </row>
    <row r="19" spans="1:24" ht="12.75" customHeight="1" x14ac:dyDescent="0.35">
      <c r="A19" s="155">
        <f>'PROTO SPEC'!A19</f>
        <v>0</v>
      </c>
      <c r="B19" s="321" t="str">
        <f>'PROTO SPEC'!B19</f>
        <v>12. X-Back - 15cm below HSP</v>
      </c>
      <c r="C19" s="322"/>
      <c r="D19" s="322"/>
      <c r="E19" s="33">
        <f>'PP2 SPEC'!H19</f>
        <v>0</v>
      </c>
      <c r="F19" s="2"/>
      <c r="G19" s="34">
        <f t="shared" si="0"/>
        <v>0</v>
      </c>
      <c r="H19" s="31"/>
      <c r="I19" s="329"/>
      <c r="J19" s="330"/>
      <c r="K19" s="330"/>
      <c r="L19" s="330"/>
      <c r="M19" s="459"/>
      <c r="N19" s="460"/>
      <c r="O19" s="460"/>
      <c r="P19" s="460"/>
      <c r="Q19" s="460"/>
      <c r="R19" s="460"/>
      <c r="S19" s="460"/>
      <c r="T19" s="460"/>
      <c r="U19" s="460"/>
      <c r="V19" s="460"/>
      <c r="W19" s="460"/>
      <c r="X19" s="460"/>
    </row>
    <row r="20" spans="1:24" ht="12.75" customHeight="1" x14ac:dyDescent="0.35">
      <c r="A20" s="155">
        <f>'PROTO SPEC'!A20</f>
        <v>0</v>
      </c>
      <c r="B20" s="321" t="str">
        <f>'PROTO SPEC'!B20</f>
        <v>13. Back neck width - HSP to HSP straight</v>
      </c>
      <c r="C20" s="322"/>
      <c r="D20" s="322"/>
      <c r="E20" s="33">
        <f>'PP2 SPEC'!H20</f>
        <v>0</v>
      </c>
      <c r="F20" s="3"/>
      <c r="G20" s="34">
        <f t="shared" si="0"/>
        <v>0</v>
      </c>
      <c r="H20" s="31"/>
      <c r="I20" s="329"/>
      <c r="J20" s="330"/>
      <c r="K20" s="330"/>
      <c r="L20" s="330"/>
      <c r="M20" s="459"/>
      <c r="N20" s="460"/>
      <c r="O20" s="460"/>
      <c r="P20" s="460"/>
      <c r="Q20" s="460"/>
      <c r="R20" s="460"/>
      <c r="S20" s="460"/>
      <c r="T20" s="460"/>
      <c r="U20" s="460"/>
      <c r="V20" s="460"/>
      <c r="W20" s="460"/>
      <c r="X20" s="460"/>
    </row>
    <row r="21" spans="1:24" ht="12.75" customHeight="1" x14ac:dyDescent="0.35">
      <c r="A21" s="155">
        <f>'PROTO SPEC'!A21</f>
        <v>0</v>
      </c>
      <c r="B21" s="321" t="str">
        <f>'PROTO SPEC'!B21</f>
        <v>14. Front neck drop - From HSP</v>
      </c>
      <c r="C21" s="322"/>
      <c r="D21" s="322"/>
      <c r="E21" s="33">
        <f>'PP2 SPEC'!H21</f>
        <v>0</v>
      </c>
      <c r="F21" s="2"/>
      <c r="G21" s="34">
        <f t="shared" si="0"/>
        <v>0</v>
      </c>
      <c r="H21" s="31"/>
      <c r="I21" s="324"/>
      <c r="J21" s="325"/>
      <c r="K21" s="325"/>
      <c r="L21" s="326"/>
      <c r="M21" s="459"/>
      <c r="N21" s="460"/>
      <c r="O21" s="460"/>
      <c r="P21" s="460"/>
      <c r="Q21" s="460"/>
      <c r="R21" s="460"/>
      <c r="S21" s="460"/>
      <c r="T21" s="460"/>
      <c r="U21" s="460"/>
      <c r="V21" s="460"/>
      <c r="W21" s="460"/>
      <c r="X21" s="460"/>
    </row>
    <row r="22" spans="1:24" ht="12.75" customHeight="1" x14ac:dyDescent="0.35">
      <c r="A22" s="155">
        <f>'PROTO SPEC'!A22</f>
        <v>0</v>
      </c>
      <c r="B22" s="321" t="str">
        <f>'PROTO SPEC'!B22</f>
        <v>15. Back neck drop</v>
      </c>
      <c r="C22" s="322"/>
      <c r="D22" s="322"/>
      <c r="E22" s="33">
        <f>'PP2 SPEC'!H22</f>
        <v>0</v>
      </c>
      <c r="F22" s="2"/>
      <c r="G22" s="34">
        <f t="shared" si="0"/>
        <v>0</v>
      </c>
      <c r="H22" s="31"/>
      <c r="I22" s="324"/>
      <c r="J22" s="325"/>
      <c r="K22" s="325"/>
      <c r="L22" s="326"/>
      <c r="M22" s="459"/>
      <c r="N22" s="460"/>
      <c r="O22" s="460"/>
      <c r="P22" s="460"/>
      <c r="Q22" s="460"/>
      <c r="R22" s="460"/>
      <c r="S22" s="460"/>
      <c r="T22" s="460"/>
      <c r="U22" s="460"/>
      <c r="V22" s="460"/>
      <c r="W22" s="460"/>
      <c r="X22" s="460"/>
    </row>
    <row r="23" spans="1:24" ht="12.75" customHeight="1" x14ac:dyDescent="0.3">
      <c r="A23" s="155"/>
      <c r="B23" s="321" t="str">
        <f>'PROTO SPEC'!B23</f>
        <v>16. Neck trim depth</v>
      </c>
      <c r="C23" s="322"/>
      <c r="D23" s="322"/>
      <c r="E23" s="33">
        <f>'PP2 SPEC'!H23</f>
        <v>0</v>
      </c>
      <c r="F23" s="2"/>
      <c r="G23" s="34">
        <f t="shared" si="0"/>
        <v>0</v>
      </c>
      <c r="H23" s="31"/>
      <c r="I23" s="324"/>
      <c r="J23" s="334"/>
      <c r="K23" s="334"/>
      <c r="L23" s="335"/>
      <c r="M23" s="257"/>
      <c r="N23" s="258"/>
      <c r="O23" s="258"/>
      <c r="P23" s="258"/>
      <c r="Q23" s="258"/>
      <c r="R23" s="258"/>
      <c r="S23" s="258"/>
      <c r="T23" s="258"/>
      <c r="U23" s="258"/>
      <c r="V23" s="258"/>
      <c r="W23" s="258"/>
      <c r="X23" s="258"/>
    </row>
    <row r="24" spans="1:24" ht="12.75" customHeight="1" x14ac:dyDescent="0.3">
      <c r="A24" s="155"/>
      <c r="B24" s="321" t="str">
        <f>'PROTO SPEC'!B24</f>
        <v>17. Front raglan depth</v>
      </c>
      <c r="C24" s="322"/>
      <c r="D24" s="322"/>
      <c r="E24" s="33">
        <f>'PP2 SPEC'!H24</f>
        <v>0</v>
      </c>
      <c r="F24" s="2"/>
      <c r="G24" s="34">
        <f t="shared" si="0"/>
        <v>0</v>
      </c>
      <c r="H24" s="31"/>
      <c r="I24" s="324"/>
      <c r="J24" s="334"/>
      <c r="K24" s="334"/>
      <c r="L24" s="335"/>
      <c r="M24" s="257"/>
      <c r="N24" s="258"/>
      <c r="O24" s="258"/>
      <c r="P24" s="258"/>
      <c r="Q24" s="258"/>
      <c r="R24" s="258"/>
      <c r="S24" s="258"/>
      <c r="T24" s="258"/>
      <c r="U24" s="258"/>
      <c r="V24" s="258"/>
      <c r="W24" s="258"/>
      <c r="X24" s="258"/>
    </row>
    <row r="25" spans="1:24" ht="12.75" customHeight="1" x14ac:dyDescent="0.3">
      <c r="A25" s="155"/>
      <c r="B25" s="321" t="str">
        <f>'PROTO SPEC'!B25</f>
        <v>18. Back raglan depth</v>
      </c>
      <c r="C25" s="322"/>
      <c r="D25" s="322"/>
      <c r="E25" s="33">
        <f>'PP2 SPEC'!H25</f>
        <v>0</v>
      </c>
      <c r="F25" s="2"/>
      <c r="G25" s="34">
        <f t="shared" si="0"/>
        <v>0</v>
      </c>
      <c r="H25" s="31"/>
      <c r="I25" s="324"/>
      <c r="J25" s="334"/>
      <c r="K25" s="334"/>
      <c r="L25" s="335"/>
      <c r="M25" s="257"/>
      <c r="N25" s="258"/>
      <c r="O25" s="258"/>
      <c r="P25" s="258"/>
      <c r="Q25" s="258"/>
      <c r="R25" s="258"/>
      <c r="S25" s="258"/>
      <c r="T25" s="258"/>
      <c r="U25" s="258"/>
      <c r="V25" s="258"/>
      <c r="W25" s="258"/>
      <c r="X25" s="258"/>
    </row>
    <row r="26" spans="1:24" ht="12.75" customHeight="1" x14ac:dyDescent="0.3">
      <c r="A26" s="155"/>
      <c r="B26" s="321" t="str">
        <f>'PROTO SPEC'!B26</f>
        <v>19. Sleeve length (SNP to cuff) (Short Sleeve)</v>
      </c>
      <c r="C26" s="322"/>
      <c r="D26" s="322"/>
      <c r="E26" s="33">
        <f>'PP2 SPEC'!H26</f>
        <v>0</v>
      </c>
      <c r="F26" s="2"/>
      <c r="G26" s="34">
        <f t="shared" si="0"/>
        <v>0</v>
      </c>
      <c r="H26" s="31"/>
      <c r="I26" s="324"/>
      <c r="J26" s="334"/>
      <c r="K26" s="334"/>
      <c r="L26" s="335"/>
      <c r="M26" s="257"/>
      <c r="N26" s="258"/>
      <c r="O26" s="258"/>
      <c r="P26" s="258"/>
      <c r="Q26" s="258"/>
      <c r="R26" s="258"/>
      <c r="S26" s="258"/>
      <c r="T26" s="258"/>
      <c r="U26" s="258"/>
      <c r="V26" s="258"/>
      <c r="W26" s="258"/>
      <c r="X26" s="258"/>
    </row>
    <row r="27" spans="1:24" ht="12.75" customHeight="1" x14ac:dyDescent="0.3">
      <c r="A27" s="155"/>
      <c r="B27" s="321" t="str">
        <f>'PROTO SPEC'!B27</f>
        <v>20. Sleeve length (SNP to cuff) (Long Sleeve)</v>
      </c>
      <c r="C27" s="322"/>
      <c r="D27" s="322"/>
      <c r="E27" s="33">
        <f>'PP2 SPEC'!H27</f>
        <v>0</v>
      </c>
      <c r="F27" s="2"/>
      <c r="G27" s="34">
        <f t="shared" si="0"/>
        <v>0</v>
      </c>
      <c r="H27" s="31"/>
      <c r="I27" s="27"/>
      <c r="J27" s="28"/>
      <c r="K27" s="28"/>
      <c r="L27" s="29"/>
      <c r="M27" s="257"/>
      <c r="N27" s="258"/>
      <c r="O27" s="258"/>
      <c r="P27" s="258"/>
      <c r="Q27" s="258"/>
      <c r="R27" s="258"/>
      <c r="S27" s="258"/>
      <c r="T27" s="258"/>
      <c r="U27" s="258"/>
      <c r="V27" s="258"/>
      <c r="W27" s="258"/>
      <c r="X27" s="258"/>
    </row>
    <row r="28" spans="1:24" ht="12.75" customHeight="1" x14ac:dyDescent="0.35">
      <c r="A28" s="155">
        <f>'PROTO SPEC'!A28</f>
        <v>0</v>
      </c>
      <c r="B28" s="321" t="str">
        <f>'PROTO SPEC'!B28</f>
        <v>21. Underarm length</v>
      </c>
      <c r="C28" s="322"/>
      <c r="D28" s="322"/>
      <c r="E28" s="33">
        <f>'PP2 SPEC'!H28</f>
        <v>0</v>
      </c>
      <c r="F28" s="2"/>
      <c r="G28" s="34">
        <f t="shared" si="0"/>
        <v>0</v>
      </c>
      <c r="H28" s="31"/>
      <c r="I28" s="324"/>
      <c r="J28" s="325"/>
      <c r="K28" s="325"/>
      <c r="L28" s="326"/>
      <c r="M28" s="459"/>
      <c r="N28" s="460"/>
      <c r="O28" s="460"/>
      <c r="P28" s="460"/>
      <c r="Q28" s="460"/>
      <c r="R28" s="460"/>
      <c r="S28" s="460"/>
      <c r="T28" s="460"/>
      <c r="U28" s="460"/>
      <c r="V28" s="460"/>
      <c r="W28" s="460"/>
      <c r="X28" s="460"/>
    </row>
    <row r="29" spans="1:24" ht="12.75" customHeight="1" x14ac:dyDescent="0.35">
      <c r="A29" s="155">
        <f>'PROTO SPEC'!A29</f>
        <v>0</v>
      </c>
      <c r="B29" s="321" t="str">
        <f>'PROTO SPEC'!B29</f>
        <v>22. 1/2 Bicep width - 2.5cm down from underarm</v>
      </c>
      <c r="C29" s="322"/>
      <c r="D29" s="322"/>
      <c r="E29" s="33">
        <f>'PP2 SPEC'!H29</f>
        <v>0</v>
      </c>
      <c r="F29" s="3"/>
      <c r="G29" s="34">
        <f t="shared" si="0"/>
        <v>0</v>
      </c>
      <c r="H29" s="31"/>
      <c r="I29" s="324"/>
      <c r="J29" s="325"/>
      <c r="K29" s="325"/>
      <c r="L29" s="326"/>
      <c r="M29" s="470"/>
      <c r="N29" s="471"/>
      <c r="O29" s="471"/>
      <c r="P29" s="471"/>
      <c r="Q29" s="471"/>
      <c r="R29" s="471"/>
      <c r="S29" s="471"/>
      <c r="T29" s="471"/>
      <c r="U29" s="471"/>
      <c r="V29" s="471"/>
      <c r="W29" s="471"/>
      <c r="X29" s="471"/>
    </row>
    <row r="30" spans="1:24" ht="12.75" customHeight="1" x14ac:dyDescent="0.35">
      <c r="A30" s="155">
        <f>'PROTO SPEC'!A30</f>
        <v>0</v>
      </c>
      <c r="B30" s="321" t="str">
        <f>'PROTO SPEC'!B30</f>
        <v>23. 1/2 Elbow width - 21cm down from underarm</v>
      </c>
      <c r="C30" s="322"/>
      <c r="D30" s="322"/>
      <c r="E30" s="33">
        <f>'PP2 SPEC'!H30</f>
        <v>0</v>
      </c>
      <c r="F30" s="2"/>
      <c r="G30" s="34">
        <f t="shared" si="0"/>
        <v>0</v>
      </c>
      <c r="H30" s="31"/>
      <c r="I30" s="324"/>
      <c r="J30" s="325"/>
      <c r="K30" s="325"/>
      <c r="L30" s="326"/>
      <c r="M30" s="459"/>
      <c r="N30" s="460"/>
      <c r="O30" s="460"/>
      <c r="P30" s="460"/>
      <c r="Q30" s="460"/>
      <c r="R30" s="460"/>
      <c r="S30" s="460"/>
      <c r="T30" s="460"/>
      <c r="U30" s="460"/>
      <c r="V30" s="460"/>
      <c r="W30" s="460"/>
      <c r="X30" s="460"/>
    </row>
    <row r="31" spans="1:24" ht="12.75" customHeight="1" x14ac:dyDescent="0.3">
      <c r="A31" s="155"/>
      <c r="B31" s="321" t="str">
        <f>'PROTO SPEC'!B31</f>
        <v>24. 1/2 Cuff width - Short Sleeve</v>
      </c>
      <c r="C31" s="322"/>
      <c r="D31" s="322"/>
      <c r="E31" s="33">
        <f>'PP2 SPEC'!H31</f>
        <v>0</v>
      </c>
      <c r="F31" s="2"/>
      <c r="G31" s="34">
        <f t="shared" si="0"/>
        <v>0</v>
      </c>
      <c r="H31" s="31"/>
      <c r="I31" s="324"/>
      <c r="J31" s="334"/>
      <c r="K31" s="334"/>
      <c r="L31" s="335"/>
      <c r="M31" s="257"/>
      <c r="N31" s="258"/>
      <c r="O31" s="258"/>
      <c r="P31" s="258"/>
      <c r="Q31" s="258"/>
      <c r="R31" s="258"/>
      <c r="S31" s="258"/>
      <c r="T31" s="258"/>
      <c r="U31" s="258"/>
      <c r="V31" s="258"/>
      <c r="W31" s="258"/>
      <c r="X31" s="258"/>
    </row>
    <row r="32" spans="1:24" ht="12.75" customHeight="1" x14ac:dyDescent="0.3">
      <c r="A32" s="155"/>
      <c r="B32" s="321" t="str">
        <f>'PROTO SPEC'!B32</f>
        <v>25. 1/2 Cuff width - Long Sleeve</v>
      </c>
      <c r="C32" s="322"/>
      <c r="D32" s="322"/>
      <c r="E32" s="33">
        <f>'PP2 SPEC'!H32</f>
        <v>0</v>
      </c>
      <c r="F32" s="2"/>
      <c r="G32" s="34">
        <f t="shared" si="0"/>
        <v>0</v>
      </c>
      <c r="H32" s="31"/>
      <c r="I32" s="324"/>
      <c r="J32" s="334"/>
      <c r="K32" s="334"/>
      <c r="L32" s="335"/>
      <c r="M32" s="257"/>
      <c r="N32" s="258"/>
      <c r="O32" s="258"/>
      <c r="P32" s="258"/>
      <c r="Q32" s="258"/>
      <c r="R32" s="258"/>
      <c r="S32" s="258"/>
      <c r="T32" s="258"/>
      <c r="U32" s="258"/>
      <c r="V32" s="258"/>
      <c r="W32" s="258"/>
      <c r="X32" s="258"/>
    </row>
    <row r="33" spans="1:24" ht="12.75" customHeight="1" x14ac:dyDescent="0.3">
      <c r="A33" s="155"/>
      <c r="B33" s="321" t="str">
        <f>'PROTO SPEC'!B33</f>
        <v>26. Cuff depth</v>
      </c>
      <c r="C33" s="322"/>
      <c r="D33" s="322"/>
      <c r="E33" s="33">
        <f>'PP2 SPEC'!H33</f>
        <v>0</v>
      </c>
      <c r="F33" s="2"/>
      <c r="G33" s="34">
        <f t="shared" si="0"/>
        <v>0</v>
      </c>
      <c r="H33" s="31"/>
      <c r="I33" s="27"/>
      <c r="J33" s="28"/>
      <c r="K33" s="28"/>
      <c r="L33" s="29"/>
      <c r="M33" s="257"/>
      <c r="N33" s="258"/>
      <c r="O33" s="258"/>
      <c r="P33" s="258"/>
      <c r="Q33" s="258"/>
      <c r="R33" s="258"/>
      <c r="S33" s="258"/>
      <c r="T33" s="258"/>
      <c r="U33" s="258"/>
      <c r="V33" s="258"/>
      <c r="W33" s="258"/>
      <c r="X33" s="258"/>
    </row>
    <row r="34" spans="1:24" ht="12.75" customHeight="1" x14ac:dyDescent="0.3">
      <c r="A34" s="155"/>
      <c r="B34" s="321" t="str">
        <f>'PROTO SPEC'!B34</f>
        <v>27. Position of front raglan from HSP</v>
      </c>
      <c r="C34" s="322"/>
      <c r="D34" s="322"/>
      <c r="E34" s="33">
        <f>'PP2 SPEC'!H34</f>
        <v>0</v>
      </c>
      <c r="F34" s="2"/>
      <c r="G34" s="34">
        <f t="shared" si="0"/>
        <v>0</v>
      </c>
      <c r="H34" s="31"/>
      <c r="I34" s="27"/>
      <c r="J34" s="28"/>
      <c r="K34" s="28"/>
      <c r="L34" s="29"/>
      <c r="M34" s="257"/>
      <c r="N34" s="258"/>
      <c r="O34" s="258"/>
      <c r="P34" s="258"/>
      <c r="Q34" s="258"/>
      <c r="R34" s="258"/>
      <c r="S34" s="258"/>
      <c r="T34" s="258"/>
      <c r="U34" s="258"/>
      <c r="V34" s="258"/>
      <c r="W34" s="258"/>
      <c r="X34" s="258"/>
    </row>
    <row r="35" spans="1:24" ht="12.75" customHeight="1" x14ac:dyDescent="0.3">
      <c r="A35" s="155"/>
      <c r="B35" s="321" t="str">
        <f>'PROTO SPEC'!B35</f>
        <v>28. Position of back raglan from HSP</v>
      </c>
      <c r="C35" s="322"/>
      <c r="D35" s="322"/>
      <c r="E35" s="33">
        <f>'PP2 SPEC'!H35</f>
        <v>0</v>
      </c>
      <c r="F35" s="2"/>
      <c r="G35" s="34">
        <f t="shared" si="0"/>
        <v>0</v>
      </c>
      <c r="H35" s="31"/>
      <c r="I35" s="27"/>
      <c r="J35" s="28"/>
      <c r="K35" s="28"/>
      <c r="L35" s="29"/>
      <c r="M35" s="257"/>
      <c r="N35" s="258"/>
      <c r="O35" s="258"/>
      <c r="P35" s="258"/>
      <c r="Q35" s="258"/>
      <c r="R35" s="258"/>
      <c r="S35" s="258"/>
      <c r="T35" s="258"/>
      <c r="U35" s="258"/>
      <c r="V35" s="258"/>
      <c r="W35" s="258"/>
      <c r="X35" s="258"/>
    </row>
    <row r="36" spans="1:24" ht="12.75" customHeight="1" x14ac:dyDescent="0.3">
      <c r="A36" s="155"/>
      <c r="B36" s="321" t="str">
        <f>'PROTO SPEC'!B36</f>
        <v>29. Distance between raglan seams at back neck</v>
      </c>
      <c r="C36" s="322"/>
      <c r="D36" s="322"/>
      <c r="E36" s="33">
        <f>'PP2 SPEC'!H36</f>
        <v>0</v>
      </c>
      <c r="F36" s="2"/>
      <c r="G36" s="34">
        <f t="shared" si="0"/>
        <v>0</v>
      </c>
      <c r="H36" s="31"/>
      <c r="I36" s="27"/>
      <c r="J36" s="28"/>
      <c r="K36" s="28"/>
      <c r="L36" s="29"/>
      <c r="M36" s="257"/>
      <c r="N36" s="258"/>
      <c r="O36" s="258"/>
      <c r="P36" s="258"/>
      <c r="Q36" s="258"/>
      <c r="R36" s="258"/>
      <c r="S36" s="258"/>
      <c r="T36" s="258"/>
      <c r="U36" s="258"/>
      <c r="V36" s="258"/>
      <c r="W36" s="258"/>
      <c r="X36" s="258"/>
    </row>
    <row r="37" spans="1:24" ht="12.75" customHeight="1" x14ac:dyDescent="0.3">
      <c r="A37" s="155"/>
      <c r="B37" s="321" t="str">
        <f>'PROTO SPEC'!B37</f>
        <v>30. Pocket position from HSP</v>
      </c>
      <c r="C37" s="322"/>
      <c r="D37" s="322"/>
      <c r="E37" s="33">
        <f>'PP2 SPEC'!H37</f>
        <v>0</v>
      </c>
      <c r="F37" s="2"/>
      <c r="G37" s="34">
        <f t="shared" si="0"/>
        <v>0</v>
      </c>
      <c r="H37" s="31"/>
      <c r="I37" s="324"/>
      <c r="J37" s="334"/>
      <c r="K37" s="334"/>
      <c r="L37" s="335"/>
      <c r="M37" s="257"/>
      <c r="N37" s="258"/>
      <c r="O37" s="258"/>
      <c r="P37" s="258"/>
      <c r="Q37" s="258"/>
      <c r="R37" s="258"/>
      <c r="S37" s="258"/>
      <c r="T37" s="258"/>
      <c r="U37" s="258"/>
      <c r="V37" s="258"/>
      <c r="W37" s="258"/>
      <c r="X37" s="258"/>
    </row>
    <row r="38" spans="1:24" ht="12.75" customHeight="1" x14ac:dyDescent="0.3">
      <c r="A38" s="155"/>
      <c r="B38" s="321" t="str">
        <f>'PROTO SPEC'!B38</f>
        <v>31. Pocket position from CF</v>
      </c>
      <c r="C38" s="322"/>
      <c r="D38" s="322"/>
      <c r="E38" s="33">
        <f>'PP2 SPEC'!H38</f>
        <v>0</v>
      </c>
      <c r="F38" s="2"/>
      <c r="G38" s="34">
        <f t="shared" si="0"/>
        <v>0</v>
      </c>
      <c r="H38" s="31"/>
      <c r="I38" s="324"/>
      <c r="J38" s="334"/>
      <c r="K38" s="334"/>
      <c r="L38" s="335"/>
      <c r="M38" s="257"/>
      <c r="N38" s="258"/>
      <c r="O38" s="258"/>
      <c r="P38" s="258"/>
      <c r="Q38" s="258"/>
      <c r="R38" s="258"/>
      <c r="S38" s="258"/>
      <c r="T38" s="258"/>
      <c r="U38" s="258"/>
      <c r="V38" s="258"/>
      <c r="W38" s="258"/>
      <c r="X38" s="258"/>
    </row>
    <row r="39" spans="1:24" ht="12.75" customHeight="1" x14ac:dyDescent="0.3">
      <c r="A39" s="155"/>
      <c r="B39" s="321" t="str">
        <f>'PROTO SPEC'!B39</f>
        <v>32. Pocket Length</v>
      </c>
      <c r="C39" s="322"/>
      <c r="D39" s="322"/>
      <c r="E39" s="33">
        <f>'PP2 SPEC'!H39</f>
        <v>0</v>
      </c>
      <c r="F39" s="2"/>
      <c r="G39" s="34">
        <f t="shared" si="0"/>
        <v>0</v>
      </c>
      <c r="H39" s="31"/>
      <c r="I39" s="324"/>
      <c r="J39" s="334"/>
      <c r="K39" s="334"/>
      <c r="L39" s="335"/>
      <c r="M39" s="257"/>
      <c r="N39" s="258"/>
      <c r="O39" s="258"/>
      <c r="P39" s="258"/>
      <c r="Q39" s="258"/>
      <c r="R39" s="258"/>
      <c r="S39" s="258"/>
      <c r="T39" s="258"/>
      <c r="U39" s="258"/>
      <c r="V39" s="258"/>
      <c r="W39" s="258"/>
      <c r="X39" s="258"/>
    </row>
    <row r="40" spans="1:24" ht="12.75" customHeight="1" x14ac:dyDescent="0.3">
      <c r="A40" s="155">
        <f>'PROTO SPEC'!A40</f>
        <v>0</v>
      </c>
      <c r="B40" s="321" t="str">
        <f>'PROTO SPEC'!B40</f>
        <v>33. Pocket width</v>
      </c>
      <c r="C40" s="322"/>
      <c r="D40" s="322"/>
      <c r="E40" s="33">
        <f>'PP2 SPEC'!H40</f>
        <v>0</v>
      </c>
      <c r="F40" s="2"/>
      <c r="G40" s="34">
        <f t="shared" si="0"/>
        <v>0</v>
      </c>
      <c r="H40" s="31"/>
      <c r="I40" s="324"/>
      <c r="J40" s="334"/>
      <c r="K40" s="334"/>
      <c r="L40" s="335"/>
      <c r="M40" s="459"/>
      <c r="N40" s="460"/>
      <c r="O40" s="460"/>
      <c r="P40" s="460"/>
      <c r="Q40" s="460"/>
      <c r="R40" s="460"/>
      <c r="S40" s="460"/>
      <c r="T40" s="460"/>
      <c r="U40" s="460"/>
      <c r="V40" s="460"/>
      <c r="W40" s="460"/>
      <c r="X40" s="460"/>
    </row>
    <row r="41" spans="1:24" ht="12.75" customHeight="1" x14ac:dyDescent="0.3">
      <c r="A41" s="267"/>
      <c r="B41" s="321" t="str">
        <f>'PROTO SPEC'!B41</f>
        <v>34. Minimum neck stretch</v>
      </c>
      <c r="C41" s="322"/>
      <c r="D41" s="322"/>
      <c r="E41" s="33">
        <f>'PP2 SPEC'!H41</f>
        <v>0</v>
      </c>
      <c r="F41" s="270"/>
      <c r="G41" s="34">
        <f t="shared" si="0"/>
        <v>0</v>
      </c>
      <c r="H41" s="31"/>
      <c r="I41" s="28"/>
      <c r="J41" s="28"/>
      <c r="K41" s="28"/>
      <c r="L41" s="29"/>
      <c r="M41" s="257"/>
      <c r="N41" s="258"/>
      <c r="O41" s="258"/>
      <c r="P41" s="258"/>
      <c r="Q41" s="258"/>
      <c r="R41" s="258"/>
      <c r="S41" s="258"/>
      <c r="T41" s="258"/>
      <c r="U41" s="258"/>
      <c r="V41" s="258"/>
      <c r="W41" s="258"/>
      <c r="X41" s="258"/>
    </row>
    <row r="42" spans="1:24" ht="12.75" customHeight="1" x14ac:dyDescent="0.3">
      <c r="A42" s="83"/>
      <c r="B42" s="81" t="s">
        <v>108</v>
      </c>
      <c r="C42" s="81"/>
      <c r="D42" s="81"/>
      <c r="E42" s="81"/>
      <c r="F42" s="81"/>
      <c r="G42" s="81"/>
      <c r="H42" s="81"/>
      <c r="I42" s="81"/>
      <c r="J42" s="81"/>
      <c r="K42" s="81"/>
      <c r="L42" s="82"/>
      <c r="M42" s="182"/>
      <c r="N42" s="231"/>
      <c r="O42" s="231"/>
      <c r="P42" s="231"/>
      <c r="Q42" s="231"/>
      <c r="R42" s="231"/>
      <c r="S42" s="231"/>
      <c r="T42" s="231"/>
      <c r="U42" s="231"/>
      <c r="V42" s="231"/>
      <c r="W42" s="231"/>
      <c r="X42" s="231"/>
    </row>
    <row r="43" spans="1:24" ht="12.75" customHeight="1" x14ac:dyDescent="0.35">
      <c r="A43" s="155">
        <f>'PROTO SPEC'!A43</f>
        <v>0</v>
      </c>
      <c r="B43" s="378" t="str">
        <f>'PROTO SPEC'!B43</f>
        <v>35. Front McLaren print position from CF neck seam</v>
      </c>
      <c r="C43" s="379"/>
      <c r="D43" s="379"/>
      <c r="E43" s="32">
        <f>'PP2 SPEC'!H43</f>
        <v>0</v>
      </c>
      <c r="F43" s="2"/>
      <c r="G43" s="34">
        <f t="shared" si="0"/>
        <v>0</v>
      </c>
      <c r="H43" s="30"/>
      <c r="I43" s="324"/>
      <c r="J43" s="325"/>
      <c r="K43" s="325"/>
      <c r="L43" s="326"/>
      <c r="M43" s="459"/>
      <c r="N43" s="468"/>
      <c r="O43" s="468"/>
      <c r="P43" s="468"/>
      <c r="Q43" s="468"/>
      <c r="R43" s="468"/>
      <c r="S43" s="468"/>
      <c r="T43" s="468"/>
      <c r="U43" s="468"/>
      <c r="V43" s="468"/>
      <c r="W43" s="468"/>
      <c r="X43" s="468"/>
    </row>
    <row r="44" spans="1:24" ht="12.75" customHeight="1" x14ac:dyDescent="0.35">
      <c r="A44" s="155">
        <f>'PROTO SPEC'!A44</f>
        <v>0</v>
      </c>
      <c r="B44" s="378" t="str">
        <f>'PROTO SPEC'!B44</f>
        <v>36. Front chest print positions from HSP</v>
      </c>
      <c r="C44" s="379"/>
      <c r="D44" s="379"/>
      <c r="E44" s="32">
        <f>'PP2 SPEC'!H44</f>
        <v>0</v>
      </c>
      <c r="F44" s="2"/>
      <c r="G44" s="34">
        <f t="shared" si="0"/>
        <v>0</v>
      </c>
      <c r="H44" s="30"/>
      <c r="I44" s="324"/>
      <c r="J44" s="325"/>
      <c r="K44" s="325"/>
      <c r="L44" s="326"/>
      <c r="M44" s="459"/>
      <c r="N44" s="468"/>
      <c r="O44" s="468"/>
      <c r="P44" s="468"/>
      <c r="Q44" s="468"/>
      <c r="R44" s="468"/>
      <c r="S44" s="468"/>
      <c r="T44" s="468"/>
      <c r="U44" s="468"/>
      <c r="V44" s="468"/>
      <c r="W44" s="468"/>
      <c r="X44" s="468"/>
    </row>
    <row r="45" spans="1:24" ht="12.75" customHeight="1" x14ac:dyDescent="0.35">
      <c r="A45" s="155">
        <f>'PROTO SPEC'!A45</f>
        <v>0</v>
      </c>
      <c r="B45" s="378" t="str">
        <f>'PROTO SPEC'!B45</f>
        <v>37. Back speedmark print position from CB neck seam</v>
      </c>
      <c r="C45" s="379"/>
      <c r="D45" s="379"/>
      <c r="E45" s="32">
        <f>'PP2 SPEC'!H45</f>
        <v>0</v>
      </c>
      <c r="F45" s="2"/>
      <c r="G45" s="34">
        <f t="shared" si="0"/>
        <v>0</v>
      </c>
      <c r="H45" s="30"/>
      <c r="I45" s="324"/>
      <c r="J45" s="325"/>
      <c r="K45" s="325"/>
      <c r="L45" s="326"/>
      <c r="M45" s="25"/>
      <c r="N45" s="25"/>
      <c r="O45" s="25"/>
      <c r="P45" s="25"/>
      <c r="Q45" s="25"/>
      <c r="R45" s="25"/>
      <c r="S45" s="25"/>
      <c r="T45" s="25"/>
      <c r="U45" s="25"/>
      <c r="V45" s="25"/>
      <c r="W45" s="25"/>
      <c r="X45" s="25"/>
    </row>
    <row r="46" spans="1:24" ht="12.75" customHeight="1" x14ac:dyDescent="0.35">
      <c r="A46" s="155" t="e">
        <f>'PROTO SPEC'!#REF!</f>
        <v>#REF!</v>
      </c>
      <c r="B46" s="378" t="str">
        <f>'PROTO SPEC'!B46</f>
        <v>38. Back driver print position from CB neck seam</v>
      </c>
      <c r="C46" s="379"/>
      <c r="D46" s="379"/>
      <c r="E46" s="32">
        <f>'PP2 SPEC'!H46</f>
        <v>0</v>
      </c>
      <c r="F46" s="2"/>
      <c r="G46" s="34">
        <f t="shared" si="0"/>
        <v>0</v>
      </c>
      <c r="H46" s="30"/>
      <c r="I46" s="324"/>
      <c r="J46" s="325"/>
      <c r="K46" s="325"/>
      <c r="L46" s="326"/>
      <c r="M46" s="25"/>
      <c r="N46" s="25"/>
      <c r="O46" s="25"/>
      <c r="P46" s="25"/>
      <c r="Q46" s="25"/>
      <c r="R46" s="25"/>
      <c r="S46" s="25"/>
      <c r="T46" s="25"/>
      <c r="U46" s="25"/>
      <c r="V46" s="25"/>
      <c r="W46" s="25"/>
      <c r="X46" s="25"/>
    </row>
    <row r="47" spans="1:24" ht="12.75" customHeight="1" x14ac:dyDescent="0.35">
      <c r="A47" s="155">
        <f>'PROTO SPEC'!A47</f>
        <v>0</v>
      </c>
      <c r="B47" s="378">
        <f>'PROTO SPEC'!B47</f>
        <v>0</v>
      </c>
      <c r="C47" s="379"/>
      <c r="D47" s="379"/>
      <c r="E47" s="32">
        <f>'PP2 SPEC'!H47</f>
        <v>0</v>
      </c>
      <c r="F47" s="2"/>
      <c r="G47" s="34">
        <f t="shared" si="0"/>
        <v>0</v>
      </c>
      <c r="H47" s="30"/>
      <c r="I47" s="324"/>
      <c r="J47" s="325"/>
      <c r="K47" s="325"/>
      <c r="L47" s="326"/>
      <c r="M47" s="25"/>
      <c r="N47" s="25"/>
      <c r="O47" s="25"/>
      <c r="P47" s="25"/>
      <c r="Q47" s="25"/>
      <c r="R47" s="25"/>
      <c r="S47" s="25"/>
      <c r="T47" s="25"/>
      <c r="U47" s="25"/>
      <c r="V47" s="25"/>
      <c r="W47" s="25"/>
      <c r="X47" s="25"/>
    </row>
    <row r="48" spans="1:24" ht="12.75" customHeight="1" x14ac:dyDescent="0.35">
      <c r="A48" s="155">
        <f>'PROTO SPEC'!A48</f>
        <v>0</v>
      </c>
      <c r="B48" s="378">
        <f>'PROTO SPEC'!B48</f>
        <v>0</v>
      </c>
      <c r="C48" s="379"/>
      <c r="D48" s="379"/>
      <c r="E48" s="32">
        <f>'PP2 SPEC'!H48</f>
        <v>0</v>
      </c>
      <c r="F48" s="2"/>
      <c r="G48" s="34">
        <f t="shared" si="0"/>
        <v>0</v>
      </c>
      <c r="H48" s="30"/>
      <c r="I48" s="324"/>
      <c r="J48" s="325"/>
      <c r="K48" s="325"/>
      <c r="L48" s="326"/>
      <c r="M48" s="25"/>
      <c r="N48" s="25"/>
      <c r="O48" s="25"/>
      <c r="P48" s="25"/>
      <c r="Q48" s="25"/>
      <c r="R48" s="25"/>
      <c r="S48" s="25"/>
      <c r="T48" s="25"/>
      <c r="U48" s="25"/>
      <c r="V48" s="25"/>
      <c r="W48" s="25"/>
      <c r="X48" s="25"/>
    </row>
    <row r="49" spans="1:24" ht="12.75" customHeight="1" x14ac:dyDescent="0.35">
      <c r="A49" s="155">
        <f>'PROTO SPEC'!A49</f>
        <v>0</v>
      </c>
      <c r="B49" s="378">
        <f>'PROTO SPEC'!B49</f>
        <v>0</v>
      </c>
      <c r="C49" s="379"/>
      <c r="D49" s="379"/>
      <c r="E49" s="32">
        <f>'PP2 SPEC'!H49</f>
        <v>0</v>
      </c>
      <c r="F49" s="2"/>
      <c r="G49" s="34">
        <f t="shared" si="0"/>
        <v>0</v>
      </c>
      <c r="H49" s="30"/>
      <c r="I49" s="324"/>
      <c r="J49" s="325"/>
      <c r="K49" s="325"/>
      <c r="L49" s="326"/>
      <c r="M49" s="25"/>
      <c r="N49" s="25"/>
      <c r="O49" s="25"/>
      <c r="P49" s="25"/>
      <c r="Q49" s="25"/>
      <c r="R49" s="25"/>
      <c r="S49" s="25"/>
      <c r="T49" s="25"/>
      <c r="U49" s="25"/>
      <c r="V49" s="25"/>
      <c r="W49" s="25"/>
      <c r="X49" s="25"/>
    </row>
    <row r="50" spans="1:24" ht="12.75" customHeight="1" x14ac:dyDescent="0.35">
      <c r="A50" s="155">
        <f>'PROTO SPEC'!A50</f>
        <v>0</v>
      </c>
      <c r="B50" s="378">
        <f>'PROTO SPEC'!B50</f>
        <v>0</v>
      </c>
      <c r="C50" s="379"/>
      <c r="D50" s="379"/>
      <c r="E50" s="32">
        <f>'PP2 SPEC'!H50</f>
        <v>0</v>
      </c>
      <c r="F50" s="2"/>
      <c r="G50" s="34">
        <f t="shared" si="0"/>
        <v>0</v>
      </c>
      <c r="H50" s="30"/>
      <c r="I50" s="324"/>
      <c r="J50" s="325"/>
      <c r="K50" s="325"/>
      <c r="L50" s="326"/>
      <c r="M50" s="25"/>
      <c r="N50" s="25"/>
      <c r="O50" s="25"/>
      <c r="P50" s="25"/>
      <c r="Q50" s="25"/>
      <c r="R50" s="25"/>
      <c r="S50" s="25"/>
      <c r="T50" s="25"/>
      <c r="U50" s="25"/>
      <c r="V50" s="25"/>
      <c r="W50" s="25"/>
      <c r="X50" s="25"/>
    </row>
    <row r="51" spans="1:24" ht="12.75" customHeight="1" x14ac:dyDescent="0.35">
      <c r="A51" s="155">
        <f>'PROTO SPEC'!A51</f>
        <v>0</v>
      </c>
      <c r="B51" s="378">
        <f>'PROTO SPEC'!B51</f>
        <v>0</v>
      </c>
      <c r="C51" s="379"/>
      <c r="D51" s="379"/>
      <c r="E51" s="32">
        <f>'PP2 SPEC'!H51</f>
        <v>0</v>
      </c>
      <c r="F51" s="2"/>
      <c r="G51" s="34">
        <f t="shared" ref="G51:G58" si="1">F51+(-E51)</f>
        <v>0</v>
      </c>
      <c r="H51" s="30"/>
      <c r="I51" s="324"/>
      <c r="J51" s="325"/>
      <c r="K51" s="325"/>
      <c r="L51" s="326"/>
      <c r="M51" s="25"/>
      <c r="N51" s="25"/>
      <c r="O51" s="25"/>
      <c r="P51" s="25"/>
      <c r="Q51" s="25"/>
      <c r="R51" s="25"/>
      <c r="S51" s="25"/>
      <c r="T51" s="25"/>
      <c r="U51" s="25"/>
      <c r="V51" s="25"/>
      <c r="W51" s="25"/>
      <c r="X51" s="25"/>
    </row>
    <row r="52" spans="1:24" ht="12.75" customHeight="1" x14ac:dyDescent="0.35">
      <c r="A52" s="155">
        <f>'PROTO SPEC'!A52</f>
        <v>0</v>
      </c>
      <c r="B52" s="378">
        <f>'PROTO SPEC'!B52</f>
        <v>0</v>
      </c>
      <c r="C52" s="379"/>
      <c r="D52" s="379"/>
      <c r="E52" s="32">
        <f>'PP2 SPEC'!H52</f>
        <v>0</v>
      </c>
      <c r="F52" s="2"/>
      <c r="G52" s="34">
        <f t="shared" si="1"/>
        <v>0</v>
      </c>
      <c r="H52" s="30"/>
      <c r="I52" s="324"/>
      <c r="J52" s="325"/>
      <c r="K52" s="325"/>
      <c r="L52" s="326"/>
      <c r="M52" s="25"/>
      <c r="N52" s="25"/>
      <c r="O52" s="25"/>
      <c r="P52" s="25"/>
      <c r="Q52" s="25"/>
      <c r="R52" s="25"/>
      <c r="S52" s="25"/>
      <c r="T52" s="25"/>
      <c r="U52" s="25"/>
      <c r="V52" s="25"/>
      <c r="W52" s="25"/>
      <c r="X52" s="25"/>
    </row>
    <row r="53" spans="1:24" ht="12.75" customHeight="1" x14ac:dyDescent="0.35">
      <c r="A53" s="155">
        <f>'PROTO SPEC'!A53</f>
        <v>0</v>
      </c>
      <c r="B53" s="378">
        <f>'PROTO SPEC'!B53</f>
        <v>0</v>
      </c>
      <c r="C53" s="379"/>
      <c r="D53" s="379"/>
      <c r="E53" s="32">
        <f>'PP2 SPEC'!H53</f>
        <v>0</v>
      </c>
      <c r="F53" s="2"/>
      <c r="G53" s="34">
        <f t="shared" si="1"/>
        <v>0</v>
      </c>
      <c r="H53" s="30"/>
      <c r="I53" s="324"/>
      <c r="J53" s="325"/>
      <c r="K53" s="325"/>
      <c r="L53" s="326"/>
      <c r="M53" s="25"/>
      <c r="N53" s="25"/>
      <c r="O53" s="25"/>
      <c r="P53" s="25"/>
      <c r="Q53" s="25"/>
      <c r="R53" s="25"/>
      <c r="S53" s="25"/>
      <c r="T53" s="25"/>
      <c r="U53" s="25"/>
      <c r="V53" s="25"/>
      <c r="W53" s="25"/>
      <c r="X53" s="25"/>
    </row>
    <row r="54" spans="1:24" ht="12.75" customHeight="1" x14ac:dyDescent="0.35">
      <c r="A54" s="155">
        <f>'PROTO SPEC'!A54</f>
        <v>0</v>
      </c>
      <c r="B54" s="378">
        <f>'PROTO SPEC'!B54</f>
        <v>0</v>
      </c>
      <c r="C54" s="379"/>
      <c r="D54" s="379"/>
      <c r="E54" s="32">
        <f>'PP2 SPEC'!H54</f>
        <v>0</v>
      </c>
      <c r="F54" s="2"/>
      <c r="G54" s="34">
        <f t="shared" si="1"/>
        <v>0</v>
      </c>
      <c r="H54" s="30"/>
      <c r="I54" s="324"/>
      <c r="J54" s="325"/>
      <c r="K54" s="325"/>
      <c r="L54" s="326"/>
      <c r="M54" s="25"/>
      <c r="N54" s="25"/>
      <c r="O54" s="25"/>
      <c r="P54" s="25"/>
      <c r="Q54" s="25"/>
      <c r="R54" s="25"/>
      <c r="S54" s="25"/>
      <c r="T54" s="25"/>
      <c r="U54" s="25"/>
      <c r="V54" s="25"/>
      <c r="W54" s="25"/>
      <c r="X54" s="25"/>
    </row>
    <row r="55" spans="1:24" ht="12.75" customHeight="1" x14ac:dyDescent="0.35">
      <c r="A55" s="155">
        <f>'PROTO SPEC'!A55</f>
        <v>0</v>
      </c>
      <c r="B55" s="378">
        <f>'PROTO SPEC'!B55</f>
        <v>0</v>
      </c>
      <c r="C55" s="379"/>
      <c r="D55" s="379"/>
      <c r="E55" s="32">
        <f>'PP2 SPEC'!H55</f>
        <v>0</v>
      </c>
      <c r="F55" s="2"/>
      <c r="G55" s="34">
        <f t="shared" si="1"/>
        <v>0</v>
      </c>
      <c r="H55" s="30"/>
      <c r="I55" s="324"/>
      <c r="J55" s="325"/>
      <c r="K55" s="325"/>
      <c r="L55" s="326"/>
      <c r="M55" s="25"/>
      <c r="N55" s="25"/>
      <c r="O55" s="25"/>
      <c r="P55" s="25"/>
      <c r="Q55" s="25"/>
      <c r="R55" s="25"/>
      <c r="S55" s="25"/>
      <c r="T55" s="25"/>
      <c r="U55" s="25"/>
      <c r="V55" s="25"/>
      <c r="W55" s="25"/>
      <c r="X55" s="25"/>
    </row>
    <row r="56" spans="1:24" ht="12.75" customHeight="1" x14ac:dyDescent="0.35">
      <c r="A56" s="155">
        <f>'PROTO SPEC'!A56</f>
        <v>0</v>
      </c>
      <c r="B56" s="378">
        <f>'PROTO SPEC'!B56</f>
        <v>0</v>
      </c>
      <c r="C56" s="379"/>
      <c r="D56" s="379"/>
      <c r="E56" s="32">
        <f>'PP2 SPEC'!H56</f>
        <v>0</v>
      </c>
      <c r="F56" s="2"/>
      <c r="G56" s="34">
        <f t="shared" si="1"/>
        <v>0</v>
      </c>
      <c r="H56" s="30"/>
      <c r="I56" s="324"/>
      <c r="J56" s="325"/>
      <c r="K56" s="325"/>
      <c r="L56" s="326"/>
      <c r="M56" s="25"/>
      <c r="N56" s="25"/>
      <c r="O56" s="25"/>
      <c r="P56" s="25"/>
      <c r="Q56" s="25"/>
      <c r="R56" s="25"/>
      <c r="S56" s="25"/>
      <c r="T56" s="25"/>
      <c r="U56" s="25"/>
      <c r="V56" s="25"/>
      <c r="W56" s="25"/>
      <c r="X56" s="25"/>
    </row>
    <row r="57" spans="1:24" ht="12.75" customHeight="1" x14ac:dyDescent="0.35">
      <c r="A57" s="155">
        <f>'PROTO SPEC'!A57</f>
        <v>0</v>
      </c>
      <c r="B57" s="378">
        <f>'PROTO SPEC'!B57</f>
        <v>0</v>
      </c>
      <c r="C57" s="379"/>
      <c r="D57" s="379"/>
      <c r="E57" s="32">
        <f>'PP2 SPEC'!H57</f>
        <v>0</v>
      </c>
      <c r="F57" s="2"/>
      <c r="G57" s="34">
        <f t="shared" si="1"/>
        <v>0</v>
      </c>
      <c r="H57" s="30"/>
      <c r="I57" s="324"/>
      <c r="J57" s="325"/>
      <c r="K57" s="325"/>
      <c r="L57" s="326"/>
      <c r="M57" s="25"/>
      <c r="N57" s="25"/>
      <c r="O57" s="25"/>
      <c r="P57" s="25"/>
      <c r="Q57" s="25"/>
      <c r="R57" s="25"/>
      <c r="S57" s="25"/>
      <c r="T57" s="25"/>
      <c r="U57" s="25"/>
      <c r="V57" s="25"/>
      <c r="W57" s="25"/>
      <c r="X57" s="25"/>
    </row>
    <row r="58" spans="1:24" ht="12.75" customHeight="1" x14ac:dyDescent="0.35">
      <c r="A58" s="155">
        <f>'PROTO SPEC'!A58</f>
        <v>0</v>
      </c>
      <c r="B58" s="378">
        <f>'PROTO SPEC'!B58</f>
        <v>0</v>
      </c>
      <c r="C58" s="379"/>
      <c r="D58" s="379"/>
      <c r="E58" s="32">
        <f>'PP2 SPEC'!H58</f>
        <v>0</v>
      </c>
      <c r="F58" s="2"/>
      <c r="G58" s="34">
        <f t="shared" si="1"/>
        <v>0</v>
      </c>
      <c r="H58" s="30"/>
      <c r="I58" s="324"/>
      <c r="J58" s="325"/>
      <c r="K58" s="325"/>
      <c r="L58" s="326"/>
      <c r="M58" s="25"/>
      <c r="N58" s="25"/>
      <c r="O58" s="25"/>
      <c r="P58" s="25"/>
      <c r="Q58" s="25"/>
      <c r="R58" s="25"/>
      <c r="S58" s="25"/>
      <c r="T58" s="25"/>
      <c r="U58" s="25"/>
      <c r="V58" s="25"/>
      <c r="W58" s="25"/>
      <c r="X58" s="25"/>
    </row>
    <row r="59" spans="1:24" ht="12.75" customHeight="1" x14ac:dyDescent="0.25">
      <c r="M59" s="25"/>
      <c r="N59" s="25"/>
      <c r="O59" s="25"/>
      <c r="P59" s="25"/>
      <c r="Q59" s="25"/>
      <c r="R59" s="25"/>
      <c r="S59" s="25"/>
      <c r="T59" s="25"/>
      <c r="U59" s="25"/>
      <c r="V59" s="25"/>
      <c r="W59" s="25"/>
      <c r="X59" s="25"/>
    </row>
    <row r="60" spans="1:24" ht="12.75" customHeight="1" x14ac:dyDescent="0.25">
      <c r="M60" s="25"/>
      <c r="N60" s="25"/>
      <c r="O60" s="25"/>
      <c r="P60" s="25"/>
      <c r="Q60" s="25"/>
      <c r="R60" s="25"/>
      <c r="S60" s="25"/>
      <c r="T60" s="25"/>
      <c r="U60" s="25"/>
      <c r="V60" s="25"/>
      <c r="W60" s="25"/>
      <c r="X60" s="25"/>
    </row>
    <row r="61" spans="1:24" ht="12.75" customHeight="1" x14ac:dyDescent="0.25">
      <c r="A61" s="1"/>
      <c r="M61" s="25"/>
      <c r="N61" s="25"/>
      <c r="O61" s="25"/>
      <c r="P61" s="25"/>
      <c r="Q61" s="25"/>
      <c r="R61" s="25"/>
      <c r="S61" s="25"/>
      <c r="T61" s="25"/>
      <c r="U61" s="25"/>
      <c r="V61" s="25"/>
      <c r="W61" s="25"/>
      <c r="X61" s="25"/>
    </row>
    <row r="62" spans="1:24" ht="12.75" customHeight="1" x14ac:dyDescent="0.25">
      <c r="A62" s="1"/>
      <c r="M62" s="25"/>
      <c r="N62" s="25"/>
      <c r="O62" s="25"/>
      <c r="P62" s="25"/>
      <c r="Q62" s="25"/>
      <c r="R62" s="25"/>
      <c r="S62" s="25"/>
      <c r="T62" s="25"/>
      <c r="U62" s="25"/>
      <c r="V62" s="25"/>
      <c r="W62" s="25"/>
      <c r="X62" s="25"/>
    </row>
    <row r="63" spans="1:24" ht="12.75" customHeight="1" x14ac:dyDescent="0.25">
      <c r="A63" s="1"/>
      <c r="M63" s="25"/>
      <c r="N63" s="25"/>
      <c r="O63" s="25"/>
      <c r="P63" s="25"/>
      <c r="Q63" s="25"/>
      <c r="R63" s="25"/>
      <c r="S63" s="25"/>
      <c r="T63" s="25"/>
      <c r="U63" s="25"/>
      <c r="V63" s="25"/>
      <c r="W63" s="25"/>
      <c r="X63" s="25"/>
    </row>
    <row r="64" spans="1:24" ht="12.75" customHeight="1" x14ac:dyDescent="0.25">
      <c r="A64" s="1"/>
      <c r="M64" s="25"/>
      <c r="N64" s="25"/>
      <c r="O64" s="25"/>
      <c r="P64" s="25"/>
      <c r="Q64" s="25"/>
      <c r="R64" s="25"/>
      <c r="S64" s="25"/>
      <c r="T64" s="25"/>
      <c r="U64" s="25"/>
      <c r="V64" s="25"/>
      <c r="W64" s="25"/>
      <c r="X64" s="25"/>
    </row>
    <row r="65" spans="1:24" ht="12.75" customHeight="1" x14ac:dyDescent="0.25">
      <c r="A65" s="1"/>
      <c r="M65" s="25"/>
      <c r="N65" s="25"/>
      <c r="O65" s="25"/>
      <c r="P65" s="25"/>
      <c r="Q65" s="25"/>
      <c r="R65" s="25"/>
      <c r="S65" s="25"/>
      <c r="T65" s="25"/>
      <c r="U65" s="25"/>
      <c r="V65" s="25"/>
      <c r="W65" s="25"/>
      <c r="X65" s="25"/>
    </row>
    <row r="66" spans="1:24" ht="12.75" customHeight="1" x14ac:dyDescent="0.25">
      <c r="A66" s="1"/>
      <c r="M66" s="25"/>
      <c r="N66" s="25"/>
      <c r="O66" s="25"/>
      <c r="P66" s="25"/>
      <c r="Q66" s="25"/>
      <c r="R66" s="25"/>
      <c r="S66" s="25"/>
      <c r="T66" s="25"/>
      <c r="U66" s="25"/>
      <c r="V66" s="25"/>
      <c r="W66" s="25"/>
      <c r="X66" s="25"/>
    </row>
    <row r="67" spans="1:24" ht="12.75" customHeight="1" x14ac:dyDescent="0.25">
      <c r="A67" s="1"/>
      <c r="M67" s="25"/>
      <c r="N67" s="25"/>
      <c r="O67" s="25"/>
      <c r="P67" s="25"/>
      <c r="Q67" s="25"/>
      <c r="R67" s="25"/>
      <c r="S67" s="25"/>
      <c r="T67" s="25"/>
      <c r="U67" s="25"/>
      <c r="V67" s="25"/>
      <c r="W67" s="25"/>
      <c r="X67" s="25"/>
    </row>
    <row r="68" spans="1:24" ht="12.75" customHeight="1" x14ac:dyDescent="0.25">
      <c r="A68" s="1"/>
      <c r="M68" s="25"/>
      <c r="N68" s="25"/>
      <c r="O68" s="25"/>
      <c r="P68" s="25"/>
      <c r="Q68" s="25"/>
      <c r="R68" s="25"/>
      <c r="S68" s="25"/>
      <c r="T68" s="25"/>
      <c r="U68" s="25"/>
      <c r="V68" s="25"/>
      <c r="W68" s="25"/>
      <c r="X68" s="25"/>
    </row>
    <row r="69" spans="1:24" ht="12.75" customHeight="1" x14ac:dyDescent="0.25">
      <c r="A69" s="1"/>
      <c r="M69" s="25"/>
      <c r="N69" s="25"/>
      <c r="O69" s="25"/>
      <c r="P69" s="25"/>
      <c r="Q69" s="25"/>
      <c r="R69" s="25"/>
      <c r="S69" s="25"/>
      <c r="T69" s="25"/>
      <c r="U69" s="25"/>
      <c r="V69" s="25"/>
      <c r="W69" s="25"/>
      <c r="X69" s="25"/>
    </row>
    <row r="70" spans="1:24" ht="12.75" customHeight="1" x14ac:dyDescent="0.25">
      <c r="A70" s="1"/>
      <c r="M70" s="25"/>
      <c r="N70" s="25"/>
      <c r="O70" s="25"/>
      <c r="P70" s="25"/>
      <c r="Q70" s="25"/>
      <c r="R70" s="25"/>
      <c r="S70" s="25"/>
      <c r="T70" s="25"/>
      <c r="U70" s="25"/>
      <c r="V70" s="25"/>
      <c r="W70" s="25"/>
      <c r="X70" s="25"/>
    </row>
    <row r="71" spans="1:24" ht="12.75" customHeight="1" x14ac:dyDescent="0.25">
      <c r="A71" s="1"/>
      <c r="M71" s="25"/>
      <c r="N71" s="25"/>
      <c r="O71" s="25"/>
      <c r="P71" s="25"/>
      <c r="Q71" s="25"/>
      <c r="R71" s="25"/>
      <c r="S71" s="25"/>
      <c r="T71" s="25"/>
      <c r="U71" s="25"/>
      <c r="V71" s="25"/>
      <c r="W71" s="25"/>
      <c r="X71" s="25"/>
    </row>
    <row r="72" spans="1:24" ht="12.75" customHeight="1" x14ac:dyDescent="0.25">
      <c r="A72" s="1"/>
      <c r="M72" s="25"/>
      <c r="N72" s="25"/>
      <c r="O72" s="25"/>
      <c r="P72" s="25"/>
      <c r="Q72" s="25"/>
      <c r="R72" s="25"/>
      <c r="S72" s="25"/>
      <c r="T72" s="25"/>
      <c r="U72" s="25"/>
      <c r="V72" s="25"/>
      <c r="W72" s="25"/>
      <c r="X72" s="25"/>
    </row>
    <row r="73" spans="1:24" ht="12.75" customHeight="1" x14ac:dyDescent="0.25">
      <c r="A73" s="1"/>
      <c r="M73" s="25"/>
      <c r="N73" s="25"/>
      <c r="O73" s="25"/>
      <c r="P73" s="25"/>
      <c r="Q73" s="25"/>
      <c r="R73" s="25"/>
      <c r="S73" s="25"/>
      <c r="T73" s="25"/>
      <c r="U73" s="25"/>
      <c r="V73" s="25"/>
      <c r="W73" s="25"/>
      <c r="X73" s="25"/>
    </row>
    <row r="74" spans="1:24" ht="12.75" customHeight="1" x14ac:dyDescent="0.25">
      <c r="A74" s="1"/>
      <c r="M74" s="25"/>
      <c r="N74" s="25"/>
      <c r="O74" s="25"/>
      <c r="P74" s="25"/>
      <c r="Q74" s="25"/>
      <c r="R74" s="25"/>
      <c r="S74" s="25"/>
      <c r="T74" s="25"/>
      <c r="U74" s="25"/>
      <c r="V74" s="25"/>
      <c r="W74" s="25"/>
      <c r="X74" s="25"/>
    </row>
    <row r="75" spans="1:24" ht="12.75" customHeight="1" x14ac:dyDescent="0.25">
      <c r="A75" s="1"/>
      <c r="M75" s="25"/>
      <c r="N75" s="25"/>
      <c r="O75" s="25"/>
      <c r="P75" s="25"/>
      <c r="Q75" s="25"/>
      <c r="R75" s="25"/>
      <c r="S75" s="25"/>
      <c r="T75" s="25"/>
      <c r="U75" s="25"/>
      <c r="V75" s="25"/>
      <c r="W75" s="25"/>
      <c r="X75" s="25"/>
    </row>
    <row r="76" spans="1:24" ht="12.75" customHeight="1" x14ac:dyDescent="0.25">
      <c r="A76" s="1"/>
      <c r="M76" s="25"/>
      <c r="N76" s="25"/>
      <c r="O76" s="25"/>
      <c r="P76" s="25"/>
      <c r="Q76" s="25"/>
      <c r="R76" s="25"/>
      <c r="S76" s="25"/>
      <c r="T76" s="25"/>
      <c r="U76" s="25"/>
      <c r="V76" s="25"/>
      <c r="W76" s="25"/>
      <c r="X76" s="25"/>
    </row>
    <row r="77" spans="1:24" ht="12.75" customHeight="1" x14ac:dyDescent="0.25">
      <c r="A77" s="1"/>
      <c r="M77" s="25"/>
      <c r="N77" s="25"/>
      <c r="O77" s="25"/>
      <c r="P77" s="25"/>
      <c r="Q77" s="25"/>
      <c r="R77" s="25"/>
      <c r="S77" s="25"/>
      <c r="T77" s="25"/>
      <c r="U77" s="25"/>
      <c r="V77" s="25"/>
      <c r="W77" s="25"/>
      <c r="X77" s="25"/>
    </row>
    <row r="78" spans="1:24" ht="12.75" customHeight="1" x14ac:dyDescent="0.25">
      <c r="A78" s="1"/>
      <c r="M78" s="25"/>
      <c r="N78" s="25"/>
      <c r="O78" s="25"/>
      <c r="P78" s="25"/>
      <c r="Q78" s="25"/>
      <c r="R78" s="25"/>
      <c r="S78" s="25"/>
      <c r="T78" s="25"/>
      <c r="U78" s="25"/>
      <c r="V78" s="25"/>
      <c r="W78" s="25"/>
      <c r="X78" s="25"/>
    </row>
    <row r="79" spans="1:24" ht="12.75" customHeight="1" x14ac:dyDescent="0.25">
      <c r="A79" s="1"/>
      <c r="M79" s="25"/>
      <c r="N79" s="25"/>
      <c r="O79" s="25"/>
      <c r="P79" s="25"/>
      <c r="Q79" s="25"/>
      <c r="R79" s="25"/>
      <c r="S79" s="25"/>
      <c r="T79" s="25"/>
      <c r="U79" s="25"/>
      <c r="V79" s="25"/>
      <c r="W79" s="25"/>
      <c r="X79" s="25"/>
    </row>
    <row r="80" spans="1:24" ht="12.75" customHeight="1" x14ac:dyDescent="0.25">
      <c r="A80" s="1"/>
      <c r="M80" s="25"/>
      <c r="N80" s="25"/>
      <c r="O80" s="25"/>
      <c r="P80" s="25"/>
      <c r="Q80" s="25"/>
      <c r="R80" s="25"/>
      <c r="S80" s="25"/>
      <c r="T80" s="25"/>
      <c r="U80" s="25"/>
      <c r="V80" s="25"/>
      <c r="W80" s="25"/>
      <c r="X80" s="25"/>
    </row>
    <row r="81" spans="1:24" ht="12.75" customHeight="1" x14ac:dyDescent="0.25">
      <c r="A81" s="1"/>
      <c r="M81" s="25"/>
      <c r="N81" s="25"/>
      <c r="O81" s="25"/>
      <c r="P81" s="25"/>
      <c r="Q81" s="25"/>
      <c r="R81" s="25"/>
      <c r="S81" s="25"/>
      <c r="T81" s="25"/>
      <c r="U81" s="25"/>
      <c r="V81" s="25"/>
      <c r="W81" s="25"/>
      <c r="X81" s="25"/>
    </row>
    <row r="82" spans="1:24" ht="12.75" customHeight="1" x14ac:dyDescent="0.25">
      <c r="A82" s="1"/>
      <c r="M82" s="25"/>
      <c r="N82" s="25"/>
      <c r="O82" s="25"/>
      <c r="P82" s="25"/>
      <c r="Q82" s="25"/>
      <c r="R82" s="25"/>
      <c r="S82" s="25"/>
      <c r="T82" s="25"/>
      <c r="U82" s="25"/>
      <c r="V82" s="25"/>
      <c r="W82" s="25"/>
      <c r="X82" s="25"/>
    </row>
    <row r="83" spans="1:24" ht="12.75" customHeight="1" x14ac:dyDescent="0.25">
      <c r="A83" s="1"/>
      <c r="M83" s="25"/>
      <c r="N83" s="25"/>
      <c r="O83" s="25"/>
      <c r="P83" s="25"/>
      <c r="Q83" s="25"/>
      <c r="R83" s="25"/>
      <c r="S83" s="25"/>
      <c r="T83" s="25"/>
      <c r="U83" s="25"/>
      <c r="V83" s="25"/>
      <c r="W83" s="25"/>
      <c r="X83" s="25"/>
    </row>
    <row r="84" spans="1:24" ht="12.75" customHeight="1" x14ac:dyDescent="0.25">
      <c r="A84" s="1"/>
      <c r="M84" s="25"/>
      <c r="N84" s="25"/>
      <c r="O84" s="25"/>
      <c r="P84" s="25"/>
      <c r="Q84" s="25"/>
      <c r="R84" s="25"/>
      <c r="S84" s="25"/>
      <c r="T84" s="25"/>
      <c r="U84" s="25"/>
      <c r="V84" s="25"/>
      <c r="W84" s="25"/>
      <c r="X84" s="25"/>
    </row>
    <row r="85" spans="1:24" ht="12.75" customHeight="1" x14ac:dyDescent="0.25">
      <c r="A85" s="1"/>
      <c r="M85" s="25"/>
      <c r="N85" s="25"/>
      <c r="O85" s="25"/>
      <c r="P85" s="25"/>
      <c r="Q85" s="25"/>
      <c r="R85" s="25"/>
      <c r="S85" s="25"/>
      <c r="T85" s="25"/>
      <c r="U85" s="25"/>
      <c r="V85" s="25"/>
      <c r="W85" s="25"/>
      <c r="X85" s="25"/>
    </row>
    <row r="86" spans="1:24" ht="12.75" customHeight="1" x14ac:dyDescent="0.25">
      <c r="A86" s="1"/>
      <c r="M86" s="25"/>
      <c r="N86" s="25"/>
      <c r="O86" s="25"/>
      <c r="P86" s="25"/>
      <c r="Q86" s="25"/>
      <c r="R86" s="25"/>
      <c r="S86" s="25"/>
      <c r="T86" s="25"/>
      <c r="U86" s="25"/>
      <c r="V86" s="25"/>
      <c r="W86" s="25"/>
      <c r="X86" s="25"/>
    </row>
    <row r="87" spans="1:24" ht="12.75" customHeight="1" x14ac:dyDescent="0.25">
      <c r="A87" s="1"/>
      <c r="M87" s="25"/>
      <c r="N87" s="25"/>
      <c r="O87" s="25"/>
      <c r="P87" s="25"/>
      <c r="Q87" s="25"/>
      <c r="R87" s="25"/>
      <c r="S87" s="25"/>
      <c r="T87" s="25"/>
      <c r="U87" s="25"/>
      <c r="V87" s="25"/>
      <c r="W87" s="25"/>
      <c r="X87" s="25"/>
    </row>
    <row r="88" spans="1:24" ht="12.75" customHeight="1" x14ac:dyDescent="0.25">
      <c r="A88" s="1"/>
      <c r="M88" s="25"/>
      <c r="N88" s="25"/>
      <c r="O88" s="25"/>
      <c r="P88" s="25"/>
      <c r="Q88" s="25"/>
      <c r="R88" s="25"/>
      <c r="S88" s="25"/>
      <c r="T88" s="25"/>
      <c r="U88" s="25"/>
      <c r="V88" s="25"/>
      <c r="W88" s="25"/>
      <c r="X88" s="25"/>
    </row>
    <row r="89" spans="1:24" ht="12.75" customHeight="1" x14ac:dyDescent="0.25">
      <c r="A89" s="1"/>
      <c r="M89" s="25"/>
      <c r="N89" s="25"/>
      <c r="O89" s="25"/>
      <c r="P89" s="25"/>
      <c r="Q89" s="25"/>
      <c r="R89" s="25"/>
      <c r="S89" s="25"/>
      <c r="T89" s="25"/>
      <c r="U89" s="25"/>
      <c r="V89" s="25"/>
      <c r="W89" s="25"/>
      <c r="X89" s="25"/>
    </row>
    <row r="90" spans="1:24" ht="12.75" customHeight="1" x14ac:dyDescent="0.25">
      <c r="A90" s="1"/>
      <c r="M90" s="25"/>
      <c r="N90" s="25"/>
      <c r="O90" s="25"/>
      <c r="P90" s="25"/>
      <c r="Q90" s="25"/>
      <c r="R90" s="25"/>
      <c r="S90" s="25"/>
      <c r="T90" s="25"/>
      <c r="U90" s="25"/>
      <c r="V90" s="25"/>
      <c r="W90" s="25"/>
      <c r="X90" s="25"/>
    </row>
    <row r="91" spans="1:24" ht="12.75" customHeight="1" x14ac:dyDescent="0.25">
      <c r="A91" s="1"/>
      <c r="M91" s="25"/>
      <c r="N91" s="25"/>
      <c r="O91" s="25"/>
      <c r="P91" s="25"/>
      <c r="Q91" s="25"/>
      <c r="R91" s="25"/>
      <c r="S91" s="25"/>
      <c r="T91" s="25"/>
      <c r="U91" s="25"/>
      <c r="V91" s="25"/>
      <c r="W91" s="25"/>
      <c r="X91" s="25"/>
    </row>
    <row r="92" spans="1:24" ht="12.75" customHeight="1" x14ac:dyDescent="0.25">
      <c r="A92" s="1"/>
      <c r="M92" s="25"/>
      <c r="N92" s="25"/>
      <c r="O92" s="25"/>
      <c r="P92" s="25"/>
      <c r="Q92" s="25"/>
      <c r="R92" s="25"/>
      <c r="S92" s="25"/>
      <c r="T92" s="25"/>
      <c r="U92" s="25"/>
      <c r="V92" s="25"/>
      <c r="W92" s="25"/>
      <c r="X92" s="25"/>
    </row>
    <row r="93" spans="1:24" ht="12.75" customHeight="1" x14ac:dyDescent="0.25">
      <c r="A93" s="1"/>
      <c r="M93" s="25"/>
      <c r="N93" s="25"/>
      <c r="O93" s="25"/>
      <c r="P93" s="25"/>
      <c r="Q93" s="25"/>
      <c r="R93" s="25"/>
      <c r="S93" s="25"/>
      <c r="T93" s="25"/>
      <c r="U93" s="25"/>
      <c r="V93" s="25"/>
      <c r="W93" s="25"/>
      <c r="X93" s="25"/>
    </row>
    <row r="94" spans="1:24" ht="12.75" customHeight="1" x14ac:dyDescent="0.25">
      <c r="A94" s="1"/>
      <c r="M94" s="25"/>
      <c r="N94" s="25"/>
      <c r="O94" s="25"/>
      <c r="P94" s="25"/>
      <c r="Q94" s="25"/>
      <c r="R94" s="25"/>
      <c r="S94" s="25"/>
      <c r="T94" s="25"/>
      <c r="U94" s="25"/>
      <c r="V94" s="25"/>
      <c r="W94" s="25"/>
      <c r="X94" s="25"/>
    </row>
    <row r="95" spans="1:24" ht="12.75" customHeight="1" x14ac:dyDescent="0.25">
      <c r="A95" s="1"/>
      <c r="M95" s="25"/>
      <c r="N95" s="25"/>
      <c r="O95" s="25"/>
      <c r="P95" s="25"/>
      <c r="Q95" s="25"/>
      <c r="R95" s="25"/>
      <c r="S95" s="25"/>
      <c r="T95" s="25"/>
      <c r="U95" s="25"/>
      <c r="V95" s="25"/>
      <c r="W95" s="25"/>
      <c r="X95" s="25"/>
    </row>
    <row r="96" spans="1:24" ht="12.75" customHeight="1" x14ac:dyDescent="0.25">
      <c r="A96" s="1"/>
      <c r="M96" s="25"/>
      <c r="N96" s="25"/>
      <c r="O96" s="25"/>
      <c r="P96" s="25"/>
      <c r="Q96" s="25"/>
      <c r="R96" s="25"/>
      <c r="S96" s="25"/>
      <c r="T96" s="25"/>
      <c r="U96" s="25"/>
      <c r="V96" s="25"/>
      <c r="W96" s="25"/>
      <c r="X96" s="25"/>
    </row>
    <row r="97" spans="1:24" ht="12.75" customHeight="1" x14ac:dyDescent="0.25">
      <c r="A97" s="1"/>
      <c r="M97" s="25"/>
      <c r="N97" s="25"/>
      <c r="O97" s="25"/>
      <c r="P97" s="25"/>
      <c r="Q97" s="25"/>
      <c r="R97" s="25"/>
      <c r="S97" s="25"/>
      <c r="T97" s="25"/>
      <c r="U97" s="25"/>
      <c r="V97" s="25"/>
      <c r="W97" s="25"/>
      <c r="X97" s="25"/>
    </row>
    <row r="98" spans="1:24" ht="12.75" customHeight="1" x14ac:dyDescent="0.25">
      <c r="A98" s="1"/>
      <c r="M98" s="25"/>
      <c r="N98" s="25"/>
      <c r="O98" s="25"/>
      <c r="P98" s="25"/>
      <c r="Q98" s="25"/>
      <c r="R98" s="25"/>
      <c r="S98" s="25"/>
      <c r="T98" s="25"/>
      <c r="U98" s="25"/>
      <c r="V98" s="25"/>
      <c r="W98" s="25"/>
      <c r="X98" s="25"/>
    </row>
    <row r="99" spans="1:24" ht="12.75" customHeight="1" x14ac:dyDescent="0.25">
      <c r="A99" s="1"/>
      <c r="M99" s="25"/>
      <c r="N99" s="25"/>
      <c r="O99" s="25"/>
      <c r="P99" s="25"/>
      <c r="Q99" s="25"/>
      <c r="R99" s="25"/>
      <c r="S99" s="25"/>
      <c r="T99" s="25"/>
      <c r="U99" s="25"/>
      <c r="V99" s="25"/>
      <c r="W99" s="25"/>
      <c r="X99" s="25"/>
    </row>
    <row r="100" spans="1:24" ht="12.75" customHeight="1" x14ac:dyDescent="0.25">
      <c r="A100" s="1"/>
      <c r="M100" s="25"/>
      <c r="N100" s="25"/>
      <c r="O100" s="25"/>
      <c r="P100" s="25"/>
      <c r="Q100" s="25"/>
      <c r="R100" s="25"/>
      <c r="S100" s="25"/>
      <c r="T100" s="25"/>
      <c r="U100" s="25"/>
      <c r="V100" s="25"/>
      <c r="W100" s="25"/>
      <c r="X100" s="25"/>
    </row>
    <row r="101" spans="1:24" ht="12.75" customHeight="1" x14ac:dyDescent="0.25">
      <c r="A101" s="1"/>
      <c r="M101" s="25"/>
      <c r="N101" s="25"/>
      <c r="O101" s="25"/>
      <c r="P101" s="25"/>
      <c r="Q101" s="25"/>
      <c r="R101" s="25"/>
      <c r="S101" s="25"/>
      <c r="T101" s="25"/>
      <c r="U101" s="25"/>
      <c r="V101" s="25"/>
      <c r="W101" s="25"/>
      <c r="X101" s="25"/>
    </row>
    <row r="102" spans="1:24" ht="12.75" customHeight="1" x14ac:dyDescent="0.25">
      <c r="A102" s="1"/>
      <c r="M102" s="25"/>
      <c r="N102" s="25"/>
      <c r="O102" s="25"/>
      <c r="P102" s="25"/>
      <c r="Q102" s="25"/>
      <c r="R102" s="25"/>
      <c r="S102" s="25"/>
      <c r="T102" s="25"/>
      <c r="U102" s="25"/>
      <c r="V102" s="25"/>
      <c r="W102" s="25"/>
      <c r="X102" s="25"/>
    </row>
    <row r="103" spans="1:24" ht="12.75" customHeight="1" x14ac:dyDescent="0.25">
      <c r="A103" s="1"/>
      <c r="M103" s="25"/>
      <c r="N103" s="25"/>
      <c r="O103" s="25"/>
      <c r="P103" s="25"/>
      <c r="Q103" s="25"/>
      <c r="R103" s="25"/>
      <c r="S103" s="25"/>
      <c r="T103" s="25"/>
      <c r="U103" s="25"/>
      <c r="V103" s="25"/>
      <c r="W103" s="25"/>
      <c r="X103" s="25"/>
    </row>
    <row r="104" spans="1:24" ht="12.75" customHeight="1" x14ac:dyDescent="0.25">
      <c r="A104" s="1"/>
      <c r="M104" s="26"/>
      <c r="N104" s="26"/>
      <c r="O104" s="26"/>
      <c r="P104" s="26"/>
      <c r="Q104" s="26"/>
      <c r="R104" s="26"/>
      <c r="S104" s="26"/>
      <c r="T104" s="26"/>
      <c r="U104" s="26"/>
      <c r="V104" s="26"/>
      <c r="W104" s="26"/>
      <c r="X104" s="26"/>
    </row>
    <row r="105" spans="1:24" ht="12.75" customHeight="1" x14ac:dyDescent="0.25">
      <c r="A105" s="1"/>
      <c r="M105" s="26"/>
      <c r="N105" s="26"/>
      <c r="O105" s="26"/>
      <c r="P105" s="26"/>
      <c r="Q105" s="26"/>
      <c r="R105" s="26"/>
      <c r="S105" s="26"/>
      <c r="T105" s="26"/>
      <c r="U105" s="26"/>
      <c r="V105" s="26"/>
      <c r="W105" s="26"/>
      <c r="X105" s="26"/>
    </row>
    <row r="106" spans="1:24" ht="12.75" customHeight="1" x14ac:dyDescent="0.25">
      <c r="A106" s="1"/>
      <c r="M106" s="26"/>
      <c r="N106" s="26"/>
      <c r="O106" s="26"/>
      <c r="P106" s="26"/>
      <c r="Q106" s="26"/>
      <c r="R106" s="26"/>
      <c r="S106" s="26"/>
      <c r="T106" s="26"/>
      <c r="U106" s="26"/>
      <c r="V106" s="26"/>
      <c r="W106" s="26"/>
      <c r="X106" s="26"/>
    </row>
    <row r="107" spans="1:24" ht="12.75" customHeight="1" x14ac:dyDescent="0.25">
      <c r="A107" s="1"/>
      <c r="M107" s="26"/>
      <c r="N107" s="26"/>
      <c r="O107" s="26"/>
      <c r="P107" s="26"/>
      <c r="Q107" s="26"/>
      <c r="R107" s="26"/>
      <c r="S107" s="26"/>
      <c r="T107" s="26"/>
      <c r="U107" s="26"/>
      <c r="V107" s="26"/>
      <c r="W107" s="26"/>
      <c r="X107" s="26"/>
    </row>
    <row r="108" spans="1:24" ht="12.75" customHeight="1" x14ac:dyDescent="0.25">
      <c r="A108" s="1"/>
      <c r="M108" s="26"/>
      <c r="N108" s="26"/>
      <c r="O108" s="26"/>
      <c r="P108" s="26"/>
      <c r="Q108" s="26"/>
      <c r="R108" s="26"/>
      <c r="S108" s="26"/>
      <c r="T108" s="26"/>
      <c r="U108" s="26"/>
      <c r="V108" s="26"/>
      <c r="W108" s="26"/>
      <c r="X108" s="26"/>
    </row>
    <row r="109" spans="1:24" ht="12.75" customHeight="1" x14ac:dyDescent="0.25">
      <c r="A109" s="1"/>
      <c r="M109" s="26"/>
      <c r="N109" s="26"/>
      <c r="O109" s="26"/>
      <c r="P109" s="26"/>
      <c r="Q109" s="26"/>
      <c r="R109" s="26"/>
      <c r="S109" s="26"/>
      <c r="T109" s="26"/>
      <c r="U109" s="26"/>
      <c r="V109" s="26"/>
      <c r="W109" s="26"/>
      <c r="X109" s="26"/>
    </row>
    <row r="110" spans="1:24" ht="12.75" customHeight="1" x14ac:dyDescent="0.25">
      <c r="A110" s="1"/>
      <c r="M110" s="26"/>
      <c r="N110" s="26"/>
      <c r="O110" s="26"/>
      <c r="P110" s="26"/>
      <c r="Q110" s="26"/>
      <c r="R110" s="26"/>
      <c r="S110" s="26"/>
      <c r="T110" s="26"/>
      <c r="U110" s="26"/>
      <c r="V110" s="26"/>
      <c r="W110" s="26"/>
      <c r="X110" s="26"/>
    </row>
    <row r="111" spans="1:24" ht="12.75" customHeight="1" x14ac:dyDescent="0.25">
      <c r="A111" s="1"/>
      <c r="M111" s="26"/>
      <c r="N111" s="26"/>
      <c r="O111" s="26"/>
      <c r="P111" s="26"/>
      <c r="Q111" s="26"/>
      <c r="R111" s="26"/>
      <c r="S111" s="26"/>
      <c r="T111" s="26"/>
      <c r="U111" s="26"/>
      <c r="V111" s="26"/>
      <c r="W111" s="26"/>
      <c r="X111" s="26"/>
    </row>
    <row r="112" spans="1:24" ht="12.75" customHeight="1" x14ac:dyDescent="0.25">
      <c r="A112" s="1"/>
      <c r="M112" s="26"/>
      <c r="N112" s="26"/>
      <c r="O112" s="26"/>
      <c r="P112" s="26"/>
      <c r="Q112" s="26"/>
      <c r="R112" s="26"/>
      <c r="S112" s="26"/>
      <c r="T112" s="26"/>
      <c r="U112" s="26"/>
      <c r="V112" s="26"/>
      <c r="W112" s="26"/>
      <c r="X112" s="26"/>
    </row>
    <row r="113" spans="1:24" ht="12.75" customHeight="1" x14ac:dyDescent="0.25">
      <c r="A113" s="1"/>
      <c r="M113" s="26"/>
      <c r="N113" s="26"/>
      <c r="O113" s="26"/>
      <c r="P113" s="26"/>
      <c r="Q113" s="26"/>
      <c r="R113" s="26"/>
      <c r="S113" s="26"/>
      <c r="T113" s="26"/>
      <c r="U113" s="26"/>
      <c r="V113" s="26"/>
      <c r="W113" s="26"/>
      <c r="X113" s="26"/>
    </row>
    <row r="114" spans="1:24" ht="12.75" customHeight="1" x14ac:dyDescent="0.25">
      <c r="A114" s="1"/>
      <c r="M114" s="26"/>
      <c r="N114" s="26"/>
      <c r="O114" s="26"/>
      <c r="P114" s="26"/>
      <c r="Q114" s="26"/>
      <c r="R114" s="26"/>
      <c r="S114" s="26"/>
      <c r="T114" s="26"/>
      <c r="U114" s="26"/>
      <c r="V114" s="26"/>
      <c r="W114" s="26"/>
      <c r="X114" s="26"/>
    </row>
    <row r="115" spans="1:24" ht="12.75" customHeight="1" x14ac:dyDescent="0.25">
      <c r="A115" s="1"/>
      <c r="M115" s="26"/>
      <c r="N115" s="26"/>
      <c r="O115" s="26"/>
      <c r="P115" s="26"/>
      <c r="Q115" s="26"/>
      <c r="R115" s="26"/>
      <c r="S115" s="26"/>
      <c r="T115" s="26"/>
      <c r="U115" s="26"/>
      <c r="V115" s="26"/>
      <c r="W115" s="26"/>
      <c r="X115" s="26"/>
    </row>
    <row r="116" spans="1:24" ht="12.75" customHeight="1" x14ac:dyDescent="0.25">
      <c r="A116" s="1"/>
      <c r="M116" s="26"/>
      <c r="N116" s="26"/>
      <c r="O116" s="26"/>
      <c r="P116" s="26"/>
      <c r="Q116" s="26"/>
      <c r="R116" s="26"/>
      <c r="S116" s="26"/>
      <c r="T116" s="26"/>
      <c r="U116" s="26"/>
      <c r="V116" s="26"/>
      <c r="W116" s="26"/>
      <c r="X116" s="26"/>
    </row>
    <row r="117" spans="1:24" ht="12.75" customHeight="1" x14ac:dyDescent="0.25">
      <c r="A117" s="1"/>
      <c r="M117" s="26"/>
      <c r="N117" s="26"/>
      <c r="O117" s="26"/>
      <c r="P117" s="26"/>
      <c r="Q117" s="26"/>
      <c r="R117" s="26"/>
      <c r="S117" s="26"/>
      <c r="T117" s="26"/>
      <c r="U117" s="26"/>
      <c r="V117" s="26"/>
      <c r="W117" s="26"/>
      <c r="X117" s="26"/>
    </row>
    <row r="118" spans="1:24" ht="12.75" customHeight="1" x14ac:dyDescent="0.25">
      <c r="A118" s="1"/>
      <c r="M118" s="26"/>
      <c r="N118" s="26"/>
      <c r="O118" s="26"/>
      <c r="P118" s="26"/>
      <c r="Q118" s="26"/>
      <c r="R118" s="26"/>
      <c r="S118" s="26"/>
      <c r="T118" s="26"/>
      <c r="U118" s="26"/>
      <c r="V118" s="26"/>
      <c r="W118" s="26"/>
      <c r="X118" s="26"/>
    </row>
    <row r="119" spans="1:24" ht="12.75" customHeight="1" x14ac:dyDescent="0.25">
      <c r="A119" s="1"/>
      <c r="M119" s="26"/>
      <c r="N119" s="26"/>
      <c r="O119" s="26"/>
      <c r="P119" s="26"/>
      <c r="Q119" s="26"/>
      <c r="R119" s="26"/>
      <c r="S119" s="26"/>
      <c r="T119" s="26"/>
      <c r="U119" s="26"/>
      <c r="V119" s="26"/>
      <c r="W119" s="26"/>
      <c r="X119" s="26"/>
    </row>
    <row r="120" spans="1:24" ht="12.75" customHeight="1" x14ac:dyDescent="0.25">
      <c r="A120" s="1"/>
      <c r="M120" s="26"/>
      <c r="N120" s="26"/>
      <c r="O120" s="26"/>
      <c r="P120" s="26"/>
      <c r="Q120" s="26"/>
      <c r="R120" s="26"/>
      <c r="S120" s="26"/>
      <c r="T120" s="26"/>
      <c r="U120" s="26"/>
      <c r="V120" s="26"/>
      <c r="W120" s="26"/>
      <c r="X120" s="26"/>
    </row>
    <row r="121" spans="1:24" ht="12.75" customHeight="1" x14ac:dyDescent="0.25">
      <c r="A121" s="1"/>
      <c r="M121" s="26"/>
      <c r="N121" s="26"/>
      <c r="O121" s="26"/>
      <c r="P121" s="26"/>
      <c r="Q121" s="26"/>
      <c r="R121" s="26"/>
      <c r="S121" s="26"/>
      <c r="T121" s="26"/>
      <c r="U121" s="26"/>
      <c r="V121" s="26"/>
      <c r="W121" s="26"/>
      <c r="X121" s="26"/>
    </row>
    <row r="122" spans="1:24" ht="12.75" customHeight="1" x14ac:dyDescent="0.25">
      <c r="A122" s="1"/>
      <c r="M122" s="26"/>
      <c r="N122" s="26"/>
      <c r="O122" s="26"/>
      <c r="P122" s="26"/>
      <c r="Q122" s="26"/>
      <c r="R122" s="26"/>
      <c r="S122" s="26"/>
      <c r="T122" s="26"/>
      <c r="U122" s="26"/>
      <c r="V122" s="26"/>
      <c r="W122" s="26"/>
      <c r="X122" s="26"/>
    </row>
    <row r="123" spans="1:24" ht="12.75" customHeight="1" x14ac:dyDescent="0.25">
      <c r="A123" s="1"/>
      <c r="M123" s="26"/>
      <c r="N123" s="26"/>
      <c r="O123" s="26"/>
      <c r="P123" s="26"/>
      <c r="Q123" s="26"/>
      <c r="R123" s="26"/>
      <c r="S123" s="26"/>
      <c r="T123" s="26"/>
      <c r="U123" s="26"/>
      <c r="V123" s="26"/>
      <c r="W123" s="26"/>
      <c r="X123" s="26"/>
    </row>
    <row r="124" spans="1:24" ht="12.75" customHeight="1" x14ac:dyDescent="0.25">
      <c r="A124" s="1"/>
      <c r="M124" s="26"/>
      <c r="N124" s="26"/>
      <c r="O124" s="26"/>
      <c r="P124" s="26"/>
      <c r="Q124" s="26"/>
      <c r="R124" s="26"/>
      <c r="S124" s="26"/>
      <c r="T124" s="26"/>
      <c r="U124" s="26"/>
      <c r="V124" s="26"/>
      <c r="W124" s="26"/>
      <c r="X124" s="26"/>
    </row>
    <row r="125" spans="1:24" ht="12.75" customHeight="1" x14ac:dyDescent="0.25">
      <c r="A125" s="1"/>
      <c r="M125" s="26"/>
      <c r="N125" s="26"/>
      <c r="O125" s="26"/>
      <c r="P125" s="26"/>
      <c r="Q125" s="26"/>
      <c r="R125" s="26"/>
      <c r="S125" s="26"/>
      <c r="T125" s="26"/>
      <c r="U125" s="26"/>
      <c r="V125" s="26"/>
      <c r="W125" s="26"/>
      <c r="X125" s="26"/>
    </row>
    <row r="126" spans="1:24" ht="12.75" customHeight="1" x14ac:dyDescent="0.25">
      <c r="A126" s="1"/>
      <c r="M126" s="26"/>
      <c r="N126" s="26"/>
      <c r="O126" s="26"/>
      <c r="P126" s="26"/>
      <c r="Q126" s="26"/>
      <c r="R126" s="26"/>
      <c r="S126" s="26"/>
      <c r="T126" s="26"/>
      <c r="U126" s="26"/>
      <c r="V126" s="26"/>
      <c r="W126" s="26"/>
      <c r="X126" s="26"/>
    </row>
    <row r="127" spans="1:24" ht="12.75" customHeight="1" x14ac:dyDescent="0.25">
      <c r="A127" s="1"/>
      <c r="M127" s="26"/>
      <c r="N127" s="26"/>
      <c r="O127" s="26"/>
      <c r="P127" s="26"/>
      <c r="Q127" s="26"/>
      <c r="R127" s="26"/>
      <c r="S127" s="26"/>
      <c r="T127" s="26"/>
      <c r="U127" s="26"/>
      <c r="V127" s="26"/>
      <c r="W127" s="26"/>
      <c r="X127" s="26"/>
    </row>
    <row r="128" spans="1:24" ht="12.75" customHeight="1" x14ac:dyDescent="0.25">
      <c r="A128" s="1"/>
      <c r="M128" s="26"/>
      <c r="N128" s="26"/>
      <c r="O128" s="26"/>
      <c r="P128" s="26"/>
      <c r="Q128" s="26"/>
      <c r="R128" s="26"/>
      <c r="S128" s="26"/>
      <c r="T128" s="26"/>
      <c r="U128" s="26"/>
      <c r="V128" s="26"/>
      <c r="W128" s="26"/>
      <c r="X128" s="26"/>
    </row>
    <row r="129" spans="1:24" ht="12.75" customHeight="1" x14ac:dyDescent="0.25">
      <c r="A129" s="1"/>
      <c r="M129" s="26"/>
      <c r="N129" s="26"/>
      <c r="O129" s="26"/>
      <c r="P129" s="26"/>
      <c r="Q129" s="26"/>
      <c r="R129" s="26"/>
      <c r="S129" s="26"/>
      <c r="T129" s="26"/>
      <c r="U129" s="26"/>
      <c r="V129" s="26"/>
      <c r="W129" s="26"/>
      <c r="X129" s="26"/>
    </row>
    <row r="130" spans="1:24" ht="12.75" customHeight="1" x14ac:dyDescent="0.25">
      <c r="A130" s="1"/>
      <c r="M130" s="26"/>
      <c r="N130" s="26"/>
      <c r="O130" s="26"/>
      <c r="P130" s="26"/>
      <c r="Q130" s="26"/>
      <c r="R130" s="26"/>
      <c r="S130" s="26"/>
      <c r="T130" s="26"/>
      <c r="U130" s="26"/>
      <c r="V130" s="26"/>
      <c r="W130" s="26"/>
      <c r="X130" s="26"/>
    </row>
    <row r="131" spans="1:24" ht="12.75" customHeight="1" x14ac:dyDescent="0.25">
      <c r="A131" s="1"/>
      <c r="M131" s="26"/>
      <c r="N131" s="26"/>
      <c r="O131" s="26"/>
      <c r="P131" s="26"/>
      <c r="Q131" s="26"/>
      <c r="R131" s="26"/>
      <c r="S131" s="26"/>
      <c r="T131" s="26"/>
      <c r="U131" s="26"/>
      <c r="V131" s="26"/>
      <c r="W131" s="26"/>
      <c r="X131" s="26"/>
    </row>
    <row r="132" spans="1:24" ht="12.75" customHeight="1" x14ac:dyDescent="0.25">
      <c r="A132" s="1"/>
      <c r="M132" s="26"/>
      <c r="N132" s="26"/>
      <c r="O132" s="26"/>
      <c r="P132" s="26"/>
      <c r="Q132" s="26"/>
      <c r="R132" s="26"/>
      <c r="S132" s="26"/>
      <c r="T132" s="26"/>
      <c r="U132" s="26"/>
      <c r="V132" s="26"/>
      <c r="W132" s="26"/>
      <c r="X132" s="26"/>
    </row>
    <row r="133" spans="1:24" ht="12.75" customHeight="1" x14ac:dyDescent="0.25">
      <c r="A133" s="1"/>
      <c r="M133" s="26"/>
      <c r="N133" s="26"/>
      <c r="O133" s="26"/>
      <c r="P133" s="26"/>
      <c r="Q133" s="26"/>
      <c r="R133" s="26"/>
      <c r="S133" s="26"/>
      <c r="T133" s="26"/>
      <c r="U133" s="26"/>
      <c r="V133" s="26"/>
      <c r="W133" s="26"/>
      <c r="X133" s="26"/>
    </row>
    <row r="134" spans="1:24" ht="12.75" customHeight="1" x14ac:dyDescent="0.25">
      <c r="A134" s="1"/>
      <c r="M134" s="26"/>
      <c r="N134" s="26"/>
      <c r="O134" s="26"/>
      <c r="P134" s="26"/>
      <c r="Q134" s="26"/>
      <c r="R134" s="26"/>
      <c r="S134" s="26"/>
      <c r="T134" s="26"/>
      <c r="U134" s="26"/>
      <c r="V134" s="26"/>
      <c r="W134" s="26"/>
      <c r="X134" s="26"/>
    </row>
    <row r="135" spans="1:24" ht="12.75" customHeight="1" x14ac:dyDescent="0.25">
      <c r="A135" s="1"/>
      <c r="M135" s="26"/>
      <c r="N135" s="26"/>
      <c r="O135" s="26"/>
      <c r="P135" s="26"/>
      <c r="Q135" s="26"/>
      <c r="R135" s="26"/>
      <c r="S135" s="26"/>
      <c r="T135" s="26"/>
      <c r="U135" s="26"/>
      <c r="V135" s="26"/>
      <c r="W135" s="26"/>
      <c r="X135" s="26"/>
    </row>
    <row r="136" spans="1:24" ht="12.75" customHeight="1" x14ac:dyDescent="0.25">
      <c r="A136" s="1"/>
      <c r="M136" s="26"/>
      <c r="N136" s="26"/>
      <c r="O136" s="26"/>
      <c r="P136" s="26"/>
      <c r="Q136" s="26"/>
      <c r="R136" s="26"/>
      <c r="S136" s="26"/>
      <c r="T136" s="26"/>
      <c r="U136" s="26"/>
      <c r="V136" s="26"/>
      <c r="W136" s="26"/>
      <c r="X136" s="26"/>
    </row>
    <row r="137" spans="1:24" ht="12.75" customHeight="1" x14ac:dyDescent="0.25">
      <c r="A137" s="1"/>
      <c r="M137" s="26"/>
      <c r="N137" s="26"/>
      <c r="O137" s="26"/>
      <c r="P137" s="26"/>
      <c r="Q137" s="26"/>
      <c r="R137" s="26"/>
      <c r="S137" s="26"/>
      <c r="T137" s="26"/>
      <c r="U137" s="26"/>
      <c r="V137" s="26"/>
      <c r="W137" s="26"/>
      <c r="X137" s="26"/>
    </row>
    <row r="138" spans="1:24" ht="12.75" customHeight="1" x14ac:dyDescent="0.25">
      <c r="A138" s="1"/>
      <c r="M138" s="26"/>
      <c r="N138" s="26"/>
      <c r="O138" s="26"/>
      <c r="P138" s="26"/>
      <c r="Q138" s="26"/>
      <c r="R138" s="26"/>
      <c r="S138" s="26"/>
      <c r="T138" s="26"/>
      <c r="U138" s="26"/>
      <c r="V138" s="26"/>
      <c r="W138" s="26"/>
      <c r="X138" s="26"/>
    </row>
    <row r="139" spans="1:24" ht="12.75" customHeight="1" x14ac:dyDescent="0.25">
      <c r="A139" s="1"/>
      <c r="M139" s="26"/>
      <c r="N139" s="26"/>
      <c r="O139" s="26"/>
      <c r="P139" s="26"/>
      <c r="Q139" s="26"/>
      <c r="R139" s="26"/>
      <c r="S139" s="26"/>
      <c r="T139" s="26"/>
      <c r="U139" s="26"/>
      <c r="V139" s="26"/>
      <c r="W139" s="26"/>
      <c r="X139" s="26"/>
    </row>
    <row r="140" spans="1:24" ht="12.75" customHeight="1" x14ac:dyDescent="0.25">
      <c r="A140" s="1"/>
      <c r="M140" s="26"/>
      <c r="N140" s="26"/>
      <c r="O140" s="26"/>
      <c r="P140" s="26"/>
      <c r="Q140" s="26"/>
      <c r="R140" s="26"/>
      <c r="S140" s="26"/>
      <c r="T140" s="26"/>
      <c r="U140" s="26"/>
      <c r="V140" s="26"/>
      <c r="W140" s="26"/>
      <c r="X140" s="26"/>
    </row>
    <row r="141" spans="1:24" ht="12.75" customHeight="1" x14ac:dyDescent="0.25">
      <c r="A141" s="1"/>
      <c r="M141" s="26"/>
      <c r="N141" s="26"/>
      <c r="O141" s="26"/>
      <c r="P141" s="26"/>
      <c r="Q141" s="26"/>
      <c r="R141" s="26"/>
      <c r="S141" s="26"/>
      <c r="T141" s="26"/>
      <c r="U141" s="26"/>
      <c r="V141" s="26"/>
      <c r="W141" s="26"/>
      <c r="X141" s="26"/>
    </row>
    <row r="142" spans="1:24" ht="12.75" customHeight="1" x14ac:dyDescent="0.25">
      <c r="A142" s="1"/>
      <c r="M142" s="26"/>
      <c r="N142" s="26"/>
      <c r="O142" s="26"/>
      <c r="P142" s="26"/>
      <c r="Q142" s="26"/>
      <c r="R142" s="26"/>
      <c r="S142" s="26"/>
      <c r="T142" s="26"/>
      <c r="U142" s="26"/>
      <c r="V142" s="26"/>
      <c r="W142" s="26"/>
      <c r="X142" s="26"/>
    </row>
    <row r="143" spans="1:24" ht="12.75" customHeight="1" x14ac:dyDescent="0.25">
      <c r="A143" s="1"/>
      <c r="M143" s="26"/>
      <c r="N143" s="26"/>
      <c r="O143" s="26"/>
      <c r="P143" s="26"/>
      <c r="Q143" s="26"/>
      <c r="R143" s="26"/>
      <c r="S143" s="26"/>
      <c r="T143" s="26"/>
      <c r="U143" s="26"/>
      <c r="V143" s="26"/>
      <c r="W143" s="26"/>
      <c r="X143" s="26"/>
    </row>
    <row r="144" spans="1:24" ht="12.75" customHeight="1" x14ac:dyDescent="0.25">
      <c r="A144" s="1"/>
      <c r="M144" s="26"/>
      <c r="N144" s="26"/>
      <c r="O144" s="26"/>
      <c r="P144" s="26"/>
      <c r="Q144" s="26"/>
      <c r="R144" s="26"/>
      <c r="S144" s="26"/>
      <c r="T144" s="26"/>
      <c r="U144" s="26"/>
      <c r="V144" s="26"/>
      <c r="W144" s="26"/>
      <c r="X144" s="26"/>
    </row>
    <row r="145" spans="1:24" ht="12.75" customHeight="1" x14ac:dyDescent="0.25">
      <c r="A145" s="1"/>
      <c r="M145" s="26"/>
      <c r="N145" s="26"/>
      <c r="O145" s="26"/>
      <c r="P145" s="26"/>
      <c r="Q145" s="26"/>
      <c r="R145" s="26"/>
      <c r="S145" s="26"/>
      <c r="T145" s="26"/>
      <c r="U145" s="26"/>
      <c r="V145" s="26"/>
      <c r="W145" s="26"/>
      <c r="X145" s="26"/>
    </row>
    <row r="146" spans="1:24" ht="12.75" customHeight="1" x14ac:dyDescent="0.25">
      <c r="A146" s="1"/>
      <c r="M146" s="26"/>
      <c r="N146" s="26"/>
      <c r="O146" s="26"/>
      <c r="P146" s="26"/>
      <c r="Q146" s="26"/>
      <c r="R146" s="26"/>
      <c r="S146" s="26"/>
      <c r="T146" s="26"/>
      <c r="U146" s="26"/>
      <c r="V146" s="26"/>
      <c r="W146" s="26"/>
      <c r="X146" s="26"/>
    </row>
    <row r="147" spans="1:24" ht="12.75" customHeight="1" x14ac:dyDescent="0.25">
      <c r="A147" s="1"/>
      <c r="M147" s="26"/>
      <c r="N147" s="26"/>
      <c r="O147" s="26"/>
      <c r="P147" s="26"/>
      <c r="Q147" s="26"/>
      <c r="R147" s="26"/>
      <c r="S147" s="26"/>
      <c r="T147" s="26"/>
      <c r="U147" s="26"/>
      <c r="V147" s="26"/>
      <c r="W147" s="26"/>
      <c r="X147" s="26"/>
    </row>
    <row r="148" spans="1:24" ht="12.75" customHeight="1" x14ac:dyDescent="0.25">
      <c r="A148" s="1"/>
      <c r="M148" s="26"/>
      <c r="N148" s="26"/>
      <c r="O148" s="26"/>
      <c r="P148" s="26"/>
      <c r="Q148" s="26"/>
      <c r="R148" s="26"/>
      <c r="S148" s="26"/>
      <c r="T148" s="26"/>
      <c r="U148" s="26"/>
      <c r="V148" s="26"/>
      <c r="W148" s="26"/>
      <c r="X148" s="26"/>
    </row>
    <row r="149" spans="1:24" ht="12.75" customHeight="1" x14ac:dyDescent="0.25">
      <c r="A149" s="1"/>
      <c r="M149" s="26"/>
      <c r="N149" s="26"/>
      <c r="O149" s="26"/>
      <c r="P149" s="26"/>
      <c r="Q149" s="26"/>
      <c r="R149" s="26"/>
      <c r="S149" s="26"/>
      <c r="T149" s="26"/>
      <c r="U149" s="26"/>
      <c r="V149" s="26"/>
      <c r="W149" s="26"/>
      <c r="X149" s="26"/>
    </row>
    <row r="150" spans="1:24" ht="12.75" customHeight="1" x14ac:dyDescent="0.25">
      <c r="A150" s="1"/>
      <c r="M150" s="26"/>
      <c r="N150" s="26"/>
      <c r="O150" s="26"/>
      <c r="P150" s="26"/>
      <c r="Q150" s="26"/>
      <c r="R150" s="26"/>
      <c r="S150" s="26"/>
      <c r="T150" s="26"/>
      <c r="U150" s="26"/>
      <c r="V150" s="26"/>
      <c r="W150" s="26"/>
      <c r="X150" s="26"/>
    </row>
    <row r="151" spans="1:24" ht="12.75" customHeight="1" x14ac:dyDescent="0.25">
      <c r="A151" s="1"/>
      <c r="M151" s="26"/>
      <c r="N151" s="26"/>
      <c r="O151" s="26"/>
      <c r="P151" s="26"/>
      <c r="Q151" s="26"/>
      <c r="R151" s="26"/>
      <c r="S151" s="26"/>
      <c r="T151" s="26"/>
      <c r="U151" s="26"/>
      <c r="V151" s="26"/>
      <c r="W151" s="26"/>
      <c r="X151" s="26"/>
    </row>
    <row r="152" spans="1:24" ht="12.75" customHeight="1" x14ac:dyDescent="0.25">
      <c r="A152" s="1"/>
      <c r="M152" s="26"/>
      <c r="N152" s="26"/>
      <c r="O152" s="26"/>
      <c r="P152" s="26"/>
      <c r="Q152" s="26"/>
      <c r="R152" s="26"/>
      <c r="S152" s="26"/>
      <c r="T152" s="26"/>
      <c r="U152" s="26"/>
      <c r="V152" s="26"/>
      <c r="W152" s="26"/>
      <c r="X152" s="26"/>
    </row>
    <row r="153" spans="1:24" ht="12.75" customHeight="1" x14ac:dyDescent="0.25">
      <c r="A153" s="1"/>
      <c r="M153" s="26"/>
      <c r="N153" s="26"/>
      <c r="O153" s="26"/>
      <c r="P153" s="26"/>
      <c r="Q153" s="26"/>
      <c r="R153" s="26"/>
      <c r="S153" s="26"/>
      <c r="T153" s="26"/>
      <c r="U153" s="26"/>
      <c r="V153" s="26"/>
      <c r="W153" s="26"/>
      <c r="X153" s="26"/>
    </row>
    <row r="154" spans="1:24" ht="12.75" customHeight="1" x14ac:dyDescent="0.25">
      <c r="A154" s="1"/>
      <c r="M154" s="26"/>
      <c r="N154" s="26"/>
      <c r="O154" s="26"/>
      <c r="P154" s="26"/>
      <c r="Q154" s="26"/>
      <c r="R154" s="26"/>
      <c r="S154" s="26"/>
      <c r="T154" s="26"/>
      <c r="U154" s="26"/>
      <c r="V154" s="26"/>
      <c r="W154" s="26"/>
      <c r="X154" s="26"/>
    </row>
    <row r="155" spans="1:24" ht="12.75" customHeight="1" x14ac:dyDescent="0.25">
      <c r="A155" s="1"/>
      <c r="M155" s="26"/>
      <c r="N155" s="26"/>
      <c r="O155" s="26"/>
      <c r="P155" s="26"/>
      <c r="Q155" s="26"/>
      <c r="R155" s="26"/>
      <c r="S155" s="26"/>
      <c r="T155" s="26"/>
      <c r="U155" s="26"/>
      <c r="V155" s="26"/>
      <c r="W155" s="26"/>
      <c r="X155" s="26"/>
    </row>
    <row r="156" spans="1:24" ht="12.75" customHeight="1" x14ac:dyDescent="0.25">
      <c r="A156" s="1"/>
      <c r="M156" s="26"/>
      <c r="N156" s="26"/>
      <c r="O156" s="26"/>
      <c r="P156" s="26"/>
      <c r="Q156" s="26"/>
      <c r="R156" s="26"/>
      <c r="S156" s="26"/>
      <c r="T156" s="26"/>
      <c r="U156" s="26"/>
      <c r="V156" s="26"/>
      <c r="W156" s="26"/>
      <c r="X156" s="26"/>
    </row>
    <row r="157" spans="1:24" ht="12.75" customHeight="1" x14ac:dyDescent="0.25">
      <c r="A157" s="1"/>
      <c r="M157" s="26"/>
      <c r="N157" s="26"/>
      <c r="O157" s="26"/>
      <c r="P157" s="26"/>
      <c r="Q157" s="26"/>
      <c r="R157" s="26"/>
      <c r="S157" s="26"/>
      <c r="T157" s="26"/>
      <c r="U157" s="26"/>
      <c r="V157" s="26"/>
      <c r="W157" s="26"/>
      <c r="X157" s="26"/>
    </row>
    <row r="158" spans="1:24" ht="12.75" customHeight="1" x14ac:dyDescent="0.25">
      <c r="A158" s="1"/>
      <c r="M158" s="26"/>
      <c r="N158" s="26"/>
      <c r="O158" s="26"/>
      <c r="P158" s="26"/>
      <c r="Q158" s="26"/>
      <c r="R158" s="26"/>
      <c r="S158" s="26"/>
      <c r="T158" s="26"/>
      <c r="U158" s="26"/>
      <c r="V158" s="26"/>
      <c r="W158" s="26"/>
      <c r="X158" s="26"/>
    </row>
    <row r="159" spans="1:24" ht="12.75" customHeight="1" x14ac:dyDescent="0.25">
      <c r="A159" s="1"/>
      <c r="M159" s="26"/>
      <c r="N159" s="26"/>
      <c r="O159" s="26"/>
      <c r="P159" s="26"/>
      <c r="Q159" s="26"/>
      <c r="R159" s="26"/>
      <c r="S159" s="26"/>
      <c r="T159" s="26"/>
      <c r="U159" s="26"/>
      <c r="V159" s="26"/>
      <c r="W159" s="26"/>
      <c r="X159" s="26"/>
    </row>
    <row r="160" spans="1:24" ht="12.75" customHeight="1" x14ac:dyDescent="0.25">
      <c r="A160" s="1"/>
      <c r="M160" s="26"/>
      <c r="N160" s="26"/>
      <c r="O160" s="26"/>
      <c r="P160" s="26"/>
      <c r="Q160" s="26"/>
      <c r="R160" s="26"/>
      <c r="S160" s="26"/>
      <c r="T160" s="26"/>
      <c r="U160" s="26"/>
      <c r="V160" s="26"/>
      <c r="W160" s="26"/>
      <c r="X160" s="26"/>
    </row>
    <row r="161" spans="1:24" ht="12.75" customHeight="1" x14ac:dyDescent="0.25">
      <c r="A161" s="1"/>
      <c r="M161" s="26"/>
      <c r="N161" s="26"/>
      <c r="O161" s="26"/>
      <c r="P161" s="26"/>
      <c r="Q161" s="26"/>
      <c r="R161" s="26"/>
      <c r="S161" s="26"/>
      <c r="T161" s="26"/>
      <c r="U161" s="26"/>
      <c r="V161" s="26"/>
      <c r="W161" s="26"/>
      <c r="X161" s="26"/>
    </row>
    <row r="162" spans="1:24" ht="12.75" customHeight="1" x14ac:dyDescent="0.25">
      <c r="A162" s="1"/>
      <c r="M162" s="26"/>
      <c r="N162" s="26"/>
      <c r="O162" s="26"/>
      <c r="P162" s="26"/>
      <c r="Q162" s="26"/>
      <c r="R162" s="26"/>
      <c r="S162" s="26"/>
      <c r="T162" s="26"/>
      <c r="U162" s="26"/>
      <c r="V162" s="26"/>
      <c r="W162" s="26"/>
      <c r="X162" s="26"/>
    </row>
    <row r="163" spans="1:24" ht="12.75" customHeight="1" x14ac:dyDescent="0.25">
      <c r="A163" s="1"/>
      <c r="M163" s="26"/>
      <c r="N163" s="26"/>
      <c r="O163" s="26"/>
      <c r="P163" s="26"/>
      <c r="Q163" s="26"/>
      <c r="R163" s="26"/>
      <c r="S163" s="26"/>
      <c r="T163" s="26"/>
      <c r="U163" s="26"/>
      <c r="V163" s="26"/>
      <c r="W163" s="26"/>
      <c r="X163" s="26"/>
    </row>
    <row r="164" spans="1:24" ht="12.75" customHeight="1" x14ac:dyDescent="0.25">
      <c r="A164" s="1"/>
      <c r="M164" s="26"/>
      <c r="N164" s="26"/>
      <c r="O164" s="26"/>
      <c r="P164" s="26"/>
      <c r="Q164" s="26"/>
      <c r="R164" s="26"/>
      <c r="S164" s="26"/>
      <c r="T164" s="26"/>
      <c r="U164" s="26"/>
      <c r="V164" s="26"/>
      <c r="W164" s="26"/>
      <c r="X164" s="26"/>
    </row>
    <row r="165" spans="1:24" ht="12.75" customHeight="1" x14ac:dyDescent="0.25">
      <c r="A165" s="1"/>
      <c r="M165" s="26"/>
      <c r="N165" s="26"/>
      <c r="O165" s="26"/>
      <c r="P165" s="26"/>
      <c r="Q165" s="26"/>
      <c r="R165" s="26"/>
      <c r="S165" s="26"/>
      <c r="T165" s="26"/>
      <c r="U165" s="26"/>
      <c r="V165" s="26"/>
      <c r="W165" s="26"/>
      <c r="X165" s="26"/>
    </row>
    <row r="166" spans="1:24" ht="12.75" customHeight="1" x14ac:dyDescent="0.25">
      <c r="A166" s="1"/>
      <c r="M166" s="26"/>
      <c r="N166" s="26"/>
      <c r="O166" s="26"/>
      <c r="P166" s="26"/>
      <c r="Q166" s="26"/>
      <c r="R166" s="26"/>
      <c r="S166" s="26"/>
      <c r="T166" s="26"/>
      <c r="U166" s="26"/>
      <c r="V166" s="26"/>
      <c r="W166" s="26"/>
      <c r="X166" s="26"/>
    </row>
    <row r="167" spans="1:24" ht="12.75" customHeight="1" x14ac:dyDescent="0.25">
      <c r="A167" s="1"/>
      <c r="M167" s="26"/>
      <c r="N167" s="26"/>
      <c r="O167" s="26"/>
      <c r="P167" s="26"/>
      <c r="Q167" s="26"/>
      <c r="R167" s="26"/>
      <c r="S167" s="26"/>
      <c r="T167" s="26"/>
      <c r="U167" s="26"/>
      <c r="V167" s="26"/>
      <c r="W167" s="26"/>
      <c r="X167" s="26"/>
    </row>
    <row r="168" spans="1:24" ht="12.75" customHeight="1" x14ac:dyDescent="0.25">
      <c r="A168" s="1"/>
      <c r="M168" s="26"/>
      <c r="N168" s="26"/>
      <c r="O168" s="26"/>
      <c r="P168" s="26"/>
      <c r="Q168" s="26"/>
      <c r="R168" s="26"/>
      <c r="S168" s="26"/>
      <c r="T168" s="26"/>
      <c r="U168" s="26"/>
      <c r="V168" s="26"/>
      <c r="W168" s="26"/>
      <c r="X168" s="26"/>
    </row>
    <row r="169" spans="1:24" ht="12.75" customHeight="1" x14ac:dyDescent="0.25">
      <c r="A169" s="1"/>
      <c r="M169" s="26"/>
      <c r="N169" s="26"/>
      <c r="O169" s="26"/>
      <c r="P169" s="26"/>
      <c r="Q169" s="26"/>
      <c r="R169" s="26"/>
      <c r="S169" s="26"/>
      <c r="T169" s="26"/>
      <c r="U169" s="26"/>
      <c r="V169" s="26"/>
      <c r="W169" s="26"/>
      <c r="X169" s="26"/>
    </row>
    <row r="170" spans="1:24" ht="12.75" customHeight="1" x14ac:dyDescent="0.25">
      <c r="A170" s="1"/>
      <c r="M170" s="26"/>
      <c r="N170" s="26"/>
      <c r="O170" s="26"/>
      <c r="P170" s="26"/>
      <c r="Q170" s="26"/>
      <c r="R170" s="26"/>
      <c r="S170" s="26"/>
      <c r="T170" s="26"/>
      <c r="U170" s="26"/>
      <c r="V170" s="26"/>
      <c r="W170" s="26"/>
      <c r="X170" s="26"/>
    </row>
    <row r="171" spans="1:24" ht="12.75" customHeight="1" x14ac:dyDescent="0.25">
      <c r="A171" s="1"/>
      <c r="M171" s="26"/>
      <c r="N171" s="26"/>
      <c r="O171" s="26"/>
      <c r="P171" s="26"/>
      <c r="Q171" s="26"/>
      <c r="R171" s="26"/>
      <c r="S171" s="26"/>
      <c r="T171" s="26"/>
      <c r="U171" s="26"/>
      <c r="V171" s="26"/>
      <c r="W171" s="26"/>
      <c r="X171" s="26"/>
    </row>
    <row r="172" spans="1:24" ht="12.75" customHeight="1" x14ac:dyDescent="0.25">
      <c r="A172" s="1"/>
      <c r="M172" s="26"/>
      <c r="N172" s="26"/>
      <c r="O172" s="26"/>
      <c r="P172" s="26"/>
      <c r="Q172" s="26"/>
      <c r="R172" s="26"/>
      <c r="S172" s="26"/>
      <c r="T172" s="26"/>
      <c r="U172" s="26"/>
      <c r="V172" s="26"/>
      <c r="W172" s="26"/>
      <c r="X172" s="26"/>
    </row>
    <row r="173" spans="1:24" ht="12.75" customHeight="1" x14ac:dyDescent="0.25">
      <c r="A173" s="1"/>
      <c r="M173" s="26"/>
      <c r="N173" s="26"/>
      <c r="O173" s="26"/>
      <c r="P173" s="26"/>
      <c r="Q173" s="26"/>
      <c r="R173" s="26"/>
      <c r="S173" s="26"/>
      <c r="T173" s="26"/>
      <c r="U173" s="26"/>
      <c r="V173" s="26"/>
      <c r="W173" s="26"/>
      <c r="X173" s="26"/>
    </row>
    <row r="174" spans="1:24" ht="12.75" customHeight="1" x14ac:dyDescent="0.25">
      <c r="A174" s="1"/>
      <c r="M174" s="26"/>
      <c r="N174" s="26"/>
      <c r="O174" s="26"/>
      <c r="P174" s="26"/>
      <c r="Q174" s="26"/>
      <c r="R174" s="26"/>
      <c r="S174" s="26"/>
      <c r="T174" s="26"/>
      <c r="U174" s="26"/>
      <c r="V174" s="26"/>
      <c r="W174" s="26"/>
      <c r="X174" s="26"/>
    </row>
    <row r="175" spans="1:24" ht="12.75" customHeight="1" x14ac:dyDescent="0.25">
      <c r="A175" s="1"/>
      <c r="M175" s="26"/>
      <c r="N175" s="26"/>
      <c r="O175" s="26"/>
      <c r="P175" s="26"/>
      <c r="Q175" s="26"/>
      <c r="R175" s="26"/>
      <c r="S175" s="26"/>
      <c r="T175" s="26"/>
      <c r="U175" s="26"/>
      <c r="V175" s="26"/>
      <c r="W175" s="26"/>
      <c r="X175" s="26"/>
    </row>
    <row r="176" spans="1:24" ht="12.75" customHeight="1" x14ac:dyDescent="0.25">
      <c r="A176" s="1"/>
      <c r="M176" s="26"/>
      <c r="N176" s="26"/>
      <c r="O176" s="26"/>
      <c r="P176" s="26"/>
      <c r="Q176" s="26"/>
      <c r="R176" s="26"/>
      <c r="S176" s="26"/>
      <c r="T176" s="26"/>
      <c r="U176" s="26"/>
      <c r="V176" s="26"/>
      <c r="W176" s="26"/>
      <c r="X176" s="26"/>
    </row>
    <row r="177" spans="1:24" ht="12.75" customHeight="1" x14ac:dyDescent="0.25">
      <c r="A177" s="1"/>
      <c r="M177" s="26"/>
      <c r="N177" s="26"/>
      <c r="O177" s="26"/>
      <c r="P177" s="26"/>
      <c r="Q177" s="26"/>
      <c r="R177" s="26"/>
      <c r="S177" s="26"/>
      <c r="T177" s="26"/>
      <c r="U177" s="26"/>
      <c r="V177" s="26"/>
      <c r="W177" s="26"/>
      <c r="X177" s="26"/>
    </row>
    <row r="178" spans="1:24" ht="12.75" customHeight="1" x14ac:dyDescent="0.25">
      <c r="A178" s="1"/>
      <c r="M178" s="26"/>
      <c r="N178" s="26"/>
      <c r="O178" s="26"/>
      <c r="P178" s="26"/>
      <c r="Q178" s="26"/>
      <c r="R178" s="26"/>
      <c r="S178" s="26"/>
      <c r="T178" s="26"/>
      <c r="U178" s="26"/>
      <c r="V178" s="26"/>
      <c r="W178" s="26"/>
      <c r="X178" s="26"/>
    </row>
    <row r="179" spans="1:24" ht="12.75" customHeight="1" x14ac:dyDescent="0.25">
      <c r="A179" s="1"/>
      <c r="M179" s="26"/>
      <c r="N179" s="26"/>
      <c r="O179" s="26"/>
      <c r="P179" s="26"/>
      <c r="Q179" s="26"/>
      <c r="R179" s="26"/>
      <c r="S179" s="26"/>
      <c r="T179" s="26"/>
      <c r="U179" s="26"/>
      <c r="V179" s="26"/>
      <c r="W179" s="26"/>
      <c r="X179" s="26"/>
    </row>
    <row r="180" spans="1:24" ht="12.75" customHeight="1" x14ac:dyDescent="0.25">
      <c r="A180" s="1"/>
      <c r="M180" s="26"/>
      <c r="N180" s="26"/>
      <c r="O180" s="26"/>
      <c r="P180" s="26"/>
      <c r="Q180" s="26"/>
      <c r="R180" s="26"/>
      <c r="S180" s="26"/>
      <c r="T180" s="26"/>
      <c r="U180" s="26"/>
      <c r="V180" s="26"/>
      <c r="W180" s="26"/>
      <c r="X180" s="26"/>
    </row>
    <row r="181" spans="1:24" ht="12.75" customHeight="1" x14ac:dyDescent="0.25">
      <c r="A181" s="1"/>
      <c r="M181" s="26"/>
      <c r="N181" s="26"/>
      <c r="O181" s="26"/>
      <c r="P181" s="26"/>
      <c r="Q181" s="26"/>
      <c r="R181" s="26"/>
      <c r="S181" s="26"/>
      <c r="T181" s="26"/>
      <c r="U181" s="26"/>
      <c r="V181" s="26"/>
      <c r="W181" s="26"/>
      <c r="X181" s="26"/>
    </row>
    <row r="182" spans="1:24" ht="12.75" customHeight="1" x14ac:dyDescent="0.25">
      <c r="A182" s="1"/>
      <c r="M182" s="26"/>
      <c r="N182" s="26"/>
      <c r="O182" s="26"/>
      <c r="P182" s="26"/>
      <c r="Q182" s="26"/>
      <c r="R182" s="26"/>
      <c r="S182" s="26"/>
      <c r="T182" s="26"/>
      <c r="U182" s="26"/>
      <c r="V182" s="26"/>
      <c r="W182" s="26"/>
      <c r="X182" s="26"/>
    </row>
    <row r="183" spans="1:24" ht="12.75" customHeight="1" x14ac:dyDescent="0.25">
      <c r="A183" s="1"/>
      <c r="M183" s="26"/>
      <c r="N183" s="26"/>
      <c r="O183" s="26"/>
      <c r="P183" s="26"/>
      <c r="Q183" s="26"/>
      <c r="R183" s="26"/>
      <c r="S183" s="26"/>
      <c r="T183" s="26"/>
      <c r="U183" s="26"/>
      <c r="V183" s="26"/>
      <c r="W183" s="26"/>
      <c r="X183" s="26"/>
    </row>
    <row r="184" spans="1:24" ht="12.75" customHeight="1" x14ac:dyDescent="0.25">
      <c r="A184" s="1"/>
      <c r="M184" s="26"/>
      <c r="N184" s="26"/>
      <c r="O184" s="26"/>
      <c r="P184" s="26"/>
      <c r="Q184" s="26"/>
      <c r="R184" s="26"/>
      <c r="S184" s="26"/>
      <c r="T184" s="26"/>
      <c r="U184" s="26"/>
      <c r="V184" s="26"/>
      <c r="W184" s="26"/>
      <c r="X184" s="26"/>
    </row>
    <row r="185" spans="1:24" ht="12.75" customHeight="1" x14ac:dyDescent="0.25">
      <c r="A185" s="1"/>
      <c r="M185" s="26"/>
      <c r="N185" s="26"/>
      <c r="O185" s="26"/>
      <c r="P185" s="26"/>
      <c r="Q185" s="26"/>
      <c r="R185" s="26"/>
      <c r="S185" s="26"/>
      <c r="T185" s="26"/>
      <c r="U185" s="26"/>
      <c r="V185" s="26"/>
      <c r="W185" s="26"/>
      <c r="X185" s="26"/>
    </row>
    <row r="186" spans="1:24" ht="12.75" customHeight="1" x14ac:dyDescent="0.25">
      <c r="A186" s="1"/>
      <c r="M186" s="26"/>
      <c r="N186" s="26"/>
      <c r="O186" s="26"/>
      <c r="P186" s="26"/>
      <c r="Q186" s="26"/>
      <c r="R186" s="26"/>
      <c r="S186" s="26"/>
      <c r="T186" s="26"/>
      <c r="U186" s="26"/>
      <c r="V186" s="26"/>
      <c r="W186" s="26"/>
      <c r="X186" s="26"/>
    </row>
    <row r="187" spans="1:24" ht="12.75" customHeight="1" x14ac:dyDescent="0.25">
      <c r="A187" s="1"/>
      <c r="M187" s="26"/>
      <c r="N187" s="26"/>
      <c r="O187" s="26"/>
      <c r="P187" s="26"/>
      <c r="Q187" s="26"/>
      <c r="R187" s="26"/>
      <c r="S187" s="26"/>
      <c r="T187" s="26"/>
      <c r="U187" s="26"/>
      <c r="V187" s="26"/>
      <c r="W187" s="26"/>
      <c r="X187" s="26"/>
    </row>
    <row r="188" spans="1:24" ht="12.75" customHeight="1" x14ac:dyDescent="0.25">
      <c r="A188" s="1"/>
      <c r="M188" s="26"/>
      <c r="N188" s="26"/>
      <c r="O188" s="26"/>
      <c r="P188" s="26"/>
      <c r="Q188" s="26"/>
      <c r="R188" s="26"/>
      <c r="S188" s="26"/>
      <c r="T188" s="26"/>
      <c r="U188" s="26"/>
      <c r="V188" s="26"/>
      <c r="W188" s="26"/>
      <c r="X188" s="26"/>
    </row>
    <row r="189" spans="1:24" ht="12.75" customHeight="1" x14ac:dyDescent="0.25">
      <c r="A189" s="1"/>
      <c r="M189" s="26"/>
      <c r="N189" s="26"/>
      <c r="O189" s="26"/>
      <c r="P189" s="26"/>
      <c r="Q189" s="26"/>
      <c r="R189" s="26"/>
      <c r="S189" s="26"/>
      <c r="T189" s="26"/>
      <c r="U189" s="26"/>
      <c r="V189" s="26"/>
      <c r="W189" s="26"/>
      <c r="X189" s="26"/>
    </row>
    <row r="190" spans="1:24" ht="12.75" customHeight="1" x14ac:dyDescent="0.25">
      <c r="A190" s="1"/>
      <c r="M190" s="26"/>
      <c r="N190" s="26"/>
      <c r="O190" s="26"/>
      <c r="P190" s="26"/>
      <c r="Q190" s="26"/>
      <c r="R190" s="26"/>
      <c r="S190" s="26"/>
      <c r="T190" s="26"/>
      <c r="U190" s="26"/>
      <c r="V190" s="26"/>
      <c r="W190" s="26"/>
      <c r="X190" s="26"/>
    </row>
    <row r="191" spans="1:24" ht="12.75" customHeight="1" x14ac:dyDescent="0.25">
      <c r="A191" s="1"/>
      <c r="M191" s="26"/>
      <c r="N191" s="26"/>
      <c r="O191" s="26"/>
      <c r="P191" s="26"/>
      <c r="Q191" s="26"/>
      <c r="R191" s="26"/>
      <c r="S191" s="26"/>
      <c r="T191" s="26"/>
      <c r="U191" s="26"/>
      <c r="V191" s="26"/>
      <c r="W191" s="26"/>
      <c r="X191" s="26"/>
    </row>
    <row r="192" spans="1:24" ht="12.75" customHeight="1" x14ac:dyDescent="0.25">
      <c r="A192" s="1"/>
      <c r="M192" s="26"/>
      <c r="N192" s="26"/>
      <c r="O192" s="26"/>
      <c r="P192" s="26"/>
      <c r="Q192" s="26"/>
      <c r="R192" s="26"/>
      <c r="S192" s="26"/>
      <c r="T192" s="26"/>
      <c r="U192" s="26"/>
      <c r="V192" s="26"/>
      <c r="W192" s="26"/>
      <c r="X192" s="26"/>
    </row>
    <row r="193" spans="1:24" ht="12.75" customHeight="1" x14ac:dyDescent="0.25">
      <c r="A193" s="1"/>
      <c r="M193" s="26"/>
      <c r="N193" s="26"/>
      <c r="O193" s="26"/>
      <c r="P193" s="26"/>
      <c r="Q193" s="26"/>
      <c r="R193" s="26"/>
      <c r="S193" s="26"/>
      <c r="T193" s="26"/>
      <c r="U193" s="26"/>
      <c r="V193" s="26"/>
      <c r="W193" s="26"/>
      <c r="X193" s="26"/>
    </row>
    <row r="194" spans="1:24" ht="12.75" customHeight="1" x14ac:dyDescent="0.25">
      <c r="A194" s="1"/>
      <c r="M194" s="26"/>
      <c r="N194" s="26"/>
      <c r="O194" s="26"/>
      <c r="P194" s="26"/>
      <c r="Q194" s="26"/>
      <c r="R194" s="26"/>
      <c r="S194" s="26"/>
      <c r="T194" s="26"/>
      <c r="U194" s="26"/>
      <c r="V194" s="26"/>
      <c r="W194" s="26"/>
      <c r="X194" s="26"/>
    </row>
    <row r="195" spans="1:24" ht="12.75" customHeight="1" x14ac:dyDescent="0.25">
      <c r="A195" s="1"/>
      <c r="M195" s="26"/>
      <c r="N195" s="26"/>
      <c r="O195" s="26"/>
      <c r="P195" s="26"/>
      <c r="Q195" s="26"/>
      <c r="R195" s="26"/>
      <c r="S195" s="26"/>
      <c r="T195" s="26"/>
      <c r="U195" s="26"/>
      <c r="V195" s="26"/>
      <c r="W195" s="26"/>
      <c r="X195" s="26"/>
    </row>
    <row r="196" spans="1:24" ht="12.75" customHeight="1" x14ac:dyDescent="0.25">
      <c r="A196" s="1"/>
      <c r="M196" s="26"/>
      <c r="N196" s="26"/>
      <c r="O196" s="26"/>
      <c r="P196" s="26"/>
      <c r="Q196" s="26"/>
      <c r="R196" s="26"/>
      <c r="S196" s="26"/>
      <c r="T196" s="26"/>
      <c r="U196" s="26"/>
      <c r="V196" s="26"/>
      <c r="W196" s="26"/>
      <c r="X196" s="26"/>
    </row>
    <row r="197" spans="1:24" ht="12.75" customHeight="1" x14ac:dyDescent="0.25">
      <c r="A197" s="1"/>
      <c r="M197" s="26"/>
      <c r="N197" s="26"/>
      <c r="O197" s="26"/>
      <c r="P197" s="26"/>
      <c r="Q197" s="26"/>
      <c r="R197" s="26"/>
      <c r="S197" s="26"/>
      <c r="T197" s="26"/>
      <c r="U197" s="26"/>
      <c r="V197" s="26"/>
      <c r="W197" s="26"/>
      <c r="X197" s="26"/>
    </row>
    <row r="198" spans="1:24" ht="12.75" customHeight="1" x14ac:dyDescent="0.25">
      <c r="A198" s="1"/>
      <c r="M198" s="26"/>
      <c r="N198" s="26"/>
      <c r="O198" s="26"/>
      <c r="P198" s="26"/>
      <c r="Q198" s="26"/>
      <c r="R198" s="26"/>
      <c r="S198" s="26"/>
      <c r="T198" s="26"/>
      <c r="U198" s="26"/>
      <c r="V198" s="26"/>
      <c r="W198" s="26"/>
      <c r="X198" s="26"/>
    </row>
    <row r="199" spans="1:24" ht="12.75" customHeight="1" x14ac:dyDescent="0.25">
      <c r="A199" s="1"/>
      <c r="M199" s="26"/>
      <c r="N199" s="26"/>
      <c r="O199" s="26"/>
      <c r="P199" s="26"/>
      <c r="Q199" s="26"/>
      <c r="R199" s="26"/>
      <c r="S199" s="26"/>
      <c r="T199" s="26"/>
      <c r="U199" s="26"/>
      <c r="V199" s="26"/>
      <c r="W199" s="26"/>
      <c r="X199" s="26"/>
    </row>
    <row r="200" spans="1:24" ht="12.75" customHeight="1" x14ac:dyDescent="0.25">
      <c r="A200" s="1"/>
      <c r="M200" s="26"/>
      <c r="N200" s="26"/>
      <c r="O200" s="26"/>
      <c r="P200" s="26"/>
      <c r="Q200" s="26"/>
      <c r="R200" s="26"/>
      <c r="S200" s="26"/>
      <c r="T200" s="26"/>
      <c r="U200" s="26"/>
      <c r="V200" s="26"/>
      <c r="W200" s="26"/>
      <c r="X200" s="26"/>
    </row>
    <row r="201" spans="1:24" ht="12.75" customHeight="1" x14ac:dyDescent="0.25">
      <c r="A201" s="1"/>
      <c r="M201" s="26"/>
      <c r="N201" s="26"/>
      <c r="O201" s="26"/>
      <c r="P201" s="26"/>
      <c r="Q201" s="26"/>
      <c r="R201" s="26"/>
      <c r="S201" s="26"/>
      <c r="T201" s="26"/>
      <c r="U201" s="26"/>
      <c r="V201" s="26"/>
      <c r="W201" s="26"/>
      <c r="X201" s="26"/>
    </row>
    <row r="202" spans="1:24" ht="12.75" customHeight="1" x14ac:dyDescent="0.25">
      <c r="A202" s="1"/>
      <c r="M202" s="26"/>
      <c r="N202" s="26"/>
      <c r="O202" s="26"/>
      <c r="P202" s="26"/>
      <c r="Q202" s="26"/>
      <c r="R202" s="26"/>
      <c r="S202" s="26"/>
      <c r="T202" s="26"/>
      <c r="U202" s="26"/>
      <c r="V202" s="26"/>
      <c r="W202" s="26"/>
      <c r="X202" s="26"/>
    </row>
    <row r="203" spans="1:24" ht="12.75" customHeight="1" x14ac:dyDescent="0.25">
      <c r="A203" s="1"/>
      <c r="M203" s="26"/>
      <c r="N203" s="26"/>
      <c r="O203" s="26"/>
      <c r="P203" s="26"/>
      <c r="Q203" s="26"/>
      <c r="R203" s="26"/>
      <c r="S203" s="26"/>
      <c r="T203" s="26"/>
      <c r="U203" s="26"/>
      <c r="V203" s="26"/>
      <c r="W203" s="26"/>
      <c r="X203" s="26"/>
    </row>
    <row r="204" spans="1:24" ht="12.75" customHeight="1" x14ac:dyDescent="0.25">
      <c r="A204" s="1"/>
      <c r="M204" s="26"/>
      <c r="N204" s="26"/>
      <c r="O204" s="26"/>
      <c r="P204" s="26"/>
      <c r="Q204" s="26"/>
      <c r="R204" s="26"/>
      <c r="S204" s="26"/>
      <c r="T204" s="26"/>
      <c r="U204" s="26"/>
      <c r="V204" s="26"/>
      <c r="W204" s="26"/>
      <c r="X204" s="26"/>
    </row>
    <row r="205" spans="1:24" ht="12.75" customHeight="1" x14ac:dyDescent="0.25">
      <c r="A205" s="1"/>
      <c r="M205" s="26"/>
      <c r="N205" s="26"/>
      <c r="O205" s="26"/>
      <c r="P205" s="26"/>
      <c r="Q205" s="26"/>
      <c r="R205" s="26"/>
      <c r="S205" s="26"/>
      <c r="T205" s="26"/>
      <c r="U205" s="26"/>
      <c r="V205" s="26"/>
      <c r="W205" s="26"/>
      <c r="X205" s="26"/>
    </row>
    <row r="206" spans="1:24" ht="12.75" customHeight="1" x14ac:dyDescent="0.25">
      <c r="A206" s="1"/>
      <c r="M206" s="26"/>
      <c r="N206" s="26"/>
      <c r="O206" s="26"/>
      <c r="P206" s="26"/>
      <c r="Q206" s="26"/>
      <c r="R206" s="26"/>
      <c r="S206" s="26"/>
      <c r="T206" s="26"/>
      <c r="U206" s="26"/>
      <c r="V206" s="26"/>
      <c r="W206" s="26"/>
      <c r="X206" s="26"/>
    </row>
    <row r="207" spans="1:24" ht="12.75" customHeight="1" x14ac:dyDescent="0.25">
      <c r="A207" s="1"/>
      <c r="M207" s="26"/>
      <c r="N207" s="26"/>
      <c r="O207" s="26"/>
      <c r="P207" s="26"/>
      <c r="Q207" s="26"/>
      <c r="R207" s="26"/>
      <c r="S207" s="26"/>
      <c r="T207" s="26"/>
      <c r="U207" s="26"/>
      <c r="V207" s="26"/>
      <c r="W207" s="26"/>
      <c r="X207" s="26"/>
    </row>
    <row r="208" spans="1:24" ht="12.75" customHeight="1" x14ac:dyDescent="0.25">
      <c r="A208" s="1"/>
      <c r="M208" s="26"/>
      <c r="N208" s="26"/>
      <c r="O208" s="26"/>
      <c r="P208" s="26"/>
      <c r="Q208" s="26"/>
      <c r="R208" s="26"/>
      <c r="S208" s="26"/>
      <c r="T208" s="26"/>
      <c r="U208" s="26"/>
      <c r="V208" s="26"/>
      <c r="W208" s="26"/>
      <c r="X208" s="26"/>
    </row>
    <row r="209" spans="1:24" ht="12.75" customHeight="1" x14ac:dyDescent="0.25">
      <c r="A209" s="1"/>
      <c r="M209" s="26"/>
      <c r="N209" s="26"/>
      <c r="O209" s="26"/>
      <c r="P209" s="26"/>
      <c r="Q209" s="26"/>
      <c r="R209" s="26"/>
      <c r="S209" s="26"/>
      <c r="T209" s="26"/>
      <c r="U209" s="26"/>
      <c r="V209" s="26"/>
      <c r="W209" s="26"/>
      <c r="X209" s="26"/>
    </row>
    <row r="210" spans="1:24" ht="12.75" customHeight="1" x14ac:dyDescent="0.25">
      <c r="A210" s="1"/>
      <c r="M210" s="26"/>
      <c r="N210" s="26"/>
      <c r="O210" s="26"/>
      <c r="P210" s="26"/>
      <c r="Q210" s="26"/>
      <c r="R210" s="26"/>
      <c r="S210" s="26"/>
      <c r="T210" s="26"/>
      <c r="U210" s="26"/>
      <c r="V210" s="26"/>
      <c r="W210" s="26"/>
      <c r="X210" s="26"/>
    </row>
    <row r="211" spans="1:24" ht="12.75" customHeight="1" x14ac:dyDescent="0.25">
      <c r="A211" s="1"/>
      <c r="M211" s="26"/>
      <c r="N211" s="26"/>
      <c r="O211" s="26"/>
      <c r="P211" s="26"/>
      <c r="Q211" s="26"/>
      <c r="R211" s="26"/>
      <c r="S211" s="26"/>
      <c r="T211" s="26"/>
      <c r="U211" s="26"/>
      <c r="V211" s="26"/>
      <c r="W211" s="26"/>
      <c r="X211" s="26"/>
    </row>
    <row r="212" spans="1:24" ht="12.75" customHeight="1" x14ac:dyDescent="0.25">
      <c r="A212" s="1"/>
      <c r="M212" s="26"/>
      <c r="N212" s="26"/>
      <c r="O212" s="26"/>
      <c r="P212" s="26"/>
      <c r="Q212" s="26"/>
      <c r="R212" s="26"/>
      <c r="S212" s="26"/>
      <c r="T212" s="26"/>
      <c r="U212" s="26"/>
      <c r="V212" s="26"/>
      <c r="W212" s="26"/>
      <c r="X212" s="26"/>
    </row>
    <row r="213" spans="1:24" ht="12.75" customHeight="1" x14ac:dyDescent="0.25">
      <c r="A213" s="1"/>
      <c r="M213" s="26"/>
      <c r="N213" s="26"/>
      <c r="O213" s="26"/>
      <c r="P213" s="26"/>
      <c r="Q213" s="26"/>
      <c r="R213" s="26"/>
      <c r="S213" s="26"/>
      <c r="T213" s="26"/>
      <c r="U213" s="26"/>
      <c r="V213" s="26"/>
      <c r="W213" s="26"/>
      <c r="X213" s="26"/>
    </row>
    <row r="214" spans="1:24" ht="12.75" customHeight="1" x14ac:dyDescent="0.25">
      <c r="A214" s="1"/>
      <c r="M214" s="26"/>
      <c r="N214" s="26"/>
      <c r="O214" s="26"/>
      <c r="P214" s="26"/>
      <c r="Q214" s="26"/>
      <c r="R214" s="26"/>
      <c r="S214" s="26"/>
      <c r="T214" s="26"/>
      <c r="U214" s="26"/>
      <c r="V214" s="26"/>
      <c r="W214" s="26"/>
      <c r="X214" s="26"/>
    </row>
    <row r="215" spans="1:24" ht="12.75" customHeight="1" x14ac:dyDescent="0.25">
      <c r="A215" s="1"/>
      <c r="M215" s="26"/>
      <c r="N215" s="26"/>
      <c r="O215" s="26"/>
      <c r="P215" s="26"/>
      <c r="Q215" s="26"/>
      <c r="R215" s="26"/>
      <c r="S215" s="26"/>
      <c r="T215" s="26"/>
      <c r="U215" s="26"/>
      <c r="V215" s="26"/>
      <c r="W215" s="26"/>
      <c r="X215" s="26"/>
    </row>
    <row r="216" spans="1:24" ht="12.75" customHeight="1" x14ac:dyDescent="0.25">
      <c r="A216" s="1"/>
      <c r="M216" s="26"/>
      <c r="N216" s="26"/>
      <c r="O216" s="26"/>
      <c r="P216" s="26"/>
      <c r="Q216" s="26"/>
      <c r="R216" s="26"/>
      <c r="S216" s="26"/>
      <c r="T216" s="26"/>
      <c r="U216" s="26"/>
      <c r="V216" s="26"/>
      <c r="W216" s="26"/>
      <c r="X216" s="26"/>
    </row>
    <row r="217" spans="1:24" ht="12.75" customHeight="1" x14ac:dyDescent="0.25">
      <c r="A217" s="1"/>
      <c r="M217" s="26"/>
      <c r="N217" s="26"/>
      <c r="O217" s="26"/>
      <c r="P217" s="26"/>
      <c r="Q217" s="26"/>
      <c r="R217" s="26"/>
      <c r="S217" s="26"/>
      <c r="T217" s="26"/>
      <c r="U217" s="26"/>
      <c r="V217" s="26"/>
      <c r="W217" s="26"/>
      <c r="X217" s="26"/>
    </row>
    <row r="218" spans="1:24" ht="12.75" customHeight="1" x14ac:dyDescent="0.25">
      <c r="A218" s="1"/>
      <c r="M218" s="26"/>
      <c r="N218" s="26"/>
      <c r="O218" s="26"/>
      <c r="P218" s="26"/>
      <c r="Q218" s="26"/>
      <c r="R218" s="26"/>
      <c r="S218" s="26"/>
      <c r="T218" s="26"/>
      <c r="U218" s="26"/>
      <c r="V218" s="26"/>
      <c r="W218" s="26"/>
      <c r="X218" s="26"/>
    </row>
    <row r="219" spans="1:24" ht="12.75" customHeight="1" x14ac:dyDescent="0.25">
      <c r="A219" s="1"/>
      <c r="M219" s="26"/>
      <c r="N219" s="26"/>
      <c r="O219" s="26"/>
      <c r="P219" s="26"/>
      <c r="Q219" s="26"/>
      <c r="R219" s="26"/>
      <c r="S219" s="26"/>
      <c r="T219" s="26"/>
      <c r="U219" s="26"/>
      <c r="V219" s="26"/>
      <c r="W219" s="26"/>
      <c r="X219" s="26"/>
    </row>
    <row r="220" spans="1:24" ht="12.75" customHeight="1" x14ac:dyDescent="0.25">
      <c r="A220" s="1"/>
      <c r="M220" s="26"/>
      <c r="N220" s="26"/>
      <c r="O220" s="26"/>
      <c r="P220" s="26"/>
      <c r="Q220" s="26"/>
      <c r="R220" s="26"/>
      <c r="S220" s="26"/>
      <c r="T220" s="26"/>
      <c r="U220" s="26"/>
      <c r="V220" s="26"/>
      <c r="W220" s="26"/>
      <c r="X220" s="26"/>
    </row>
    <row r="221" spans="1:24" ht="12.75" customHeight="1" x14ac:dyDescent="0.25">
      <c r="A221" s="1"/>
      <c r="M221" s="26"/>
      <c r="N221" s="26"/>
      <c r="O221" s="26"/>
      <c r="P221" s="26"/>
      <c r="Q221" s="26"/>
      <c r="R221" s="26"/>
      <c r="S221" s="26"/>
      <c r="T221" s="26"/>
      <c r="U221" s="26"/>
      <c r="V221" s="26"/>
      <c r="W221" s="26"/>
      <c r="X221" s="26"/>
    </row>
    <row r="222" spans="1:24" ht="12.75" customHeight="1" x14ac:dyDescent="0.25">
      <c r="A222" s="1"/>
      <c r="M222" s="26"/>
      <c r="N222" s="26"/>
      <c r="O222" s="26"/>
      <c r="P222" s="26"/>
      <c r="Q222" s="26"/>
      <c r="R222" s="26"/>
      <c r="S222" s="26"/>
      <c r="T222" s="26"/>
      <c r="U222" s="26"/>
      <c r="V222" s="26"/>
      <c r="W222" s="26"/>
      <c r="X222" s="26"/>
    </row>
    <row r="223" spans="1:24" ht="12.75" customHeight="1" x14ac:dyDescent="0.25">
      <c r="A223" s="1"/>
      <c r="M223" s="26"/>
      <c r="N223" s="26"/>
      <c r="O223" s="26"/>
      <c r="P223" s="26"/>
      <c r="Q223" s="26"/>
      <c r="R223" s="26"/>
      <c r="S223" s="26"/>
      <c r="T223" s="26"/>
      <c r="U223" s="26"/>
      <c r="V223" s="26"/>
      <c r="W223" s="26"/>
      <c r="X223" s="26"/>
    </row>
    <row r="224" spans="1:24" ht="12.75" customHeight="1" x14ac:dyDescent="0.25">
      <c r="A224" s="1"/>
      <c r="M224" s="26"/>
      <c r="N224" s="26"/>
      <c r="O224" s="26"/>
      <c r="P224" s="26"/>
      <c r="Q224" s="26"/>
      <c r="R224" s="26"/>
      <c r="S224" s="26"/>
      <c r="T224" s="26"/>
      <c r="U224" s="26"/>
      <c r="V224" s="26"/>
      <c r="W224" s="26"/>
      <c r="X224" s="26"/>
    </row>
    <row r="225" spans="1:24" ht="12.75" customHeight="1" x14ac:dyDescent="0.25">
      <c r="A225" s="1"/>
      <c r="M225" s="26"/>
      <c r="N225" s="26"/>
      <c r="O225" s="26"/>
      <c r="P225" s="26"/>
      <c r="Q225" s="26"/>
      <c r="R225" s="26"/>
      <c r="S225" s="26"/>
      <c r="T225" s="26"/>
      <c r="U225" s="26"/>
      <c r="V225" s="26"/>
      <c r="W225" s="26"/>
      <c r="X225" s="26"/>
    </row>
    <row r="226" spans="1:24" ht="12.75" customHeight="1" x14ac:dyDescent="0.25">
      <c r="A226" s="1"/>
      <c r="M226" s="26"/>
      <c r="N226" s="26"/>
      <c r="O226" s="26"/>
      <c r="P226" s="26"/>
      <c r="Q226" s="26"/>
      <c r="R226" s="26"/>
      <c r="S226" s="26"/>
      <c r="T226" s="26"/>
      <c r="U226" s="26"/>
      <c r="V226" s="26"/>
      <c r="W226" s="26"/>
      <c r="X226" s="26"/>
    </row>
    <row r="227" spans="1:24" ht="12.75" customHeight="1" x14ac:dyDescent="0.25">
      <c r="A227" s="1"/>
      <c r="M227" s="26"/>
      <c r="N227" s="26"/>
      <c r="O227" s="26"/>
      <c r="P227" s="26"/>
      <c r="Q227" s="26"/>
      <c r="R227" s="26"/>
      <c r="S227" s="26"/>
      <c r="T227" s="26"/>
      <c r="U227" s="26"/>
      <c r="V227" s="26"/>
      <c r="W227" s="26"/>
      <c r="X227" s="26"/>
    </row>
    <row r="228" spans="1:24" ht="12.75" customHeight="1" x14ac:dyDescent="0.25">
      <c r="A228" s="1"/>
      <c r="M228" s="26"/>
      <c r="N228" s="26"/>
      <c r="O228" s="26"/>
      <c r="P228" s="26"/>
      <c r="Q228" s="26"/>
      <c r="R228" s="26"/>
      <c r="S228" s="26"/>
      <c r="T228" s="26"/>
      <c r="U228" s="26"/>
      <c r="V228" s="26"/>
      <c r="W228" s="26"/>
      <c r="X228" s="26"/>
    </row>
    <row r="229" spans="1:24" ht="12.75" customHeight="1" x14ac:dyDescent="0.25">
      <c r="A229" s="1"/>
      <c r="M229" s="26"/>
      <c r="N229" s="26"/>
      <c r="O229" s="26"/>
      <c r="P229" s="26"/>
      <c r="Q229" s="26"/>
      <c r="R229" s="26"/>
      <c r="S229" s="26"/>
      <c r="T229" s="26"/>
      <c r="U229" s="26"/>
      <c r="V229" s="26"/>
      <c r="W229" s="26"/>
      <c r="X229" s="26"/>
    </row>
    <row r="230" spans="1:24" ht="12.75" customHeight="1" x14ac:dyDescent="0.25">
      <c r="A230" s="1"/>
      <c r="M230" s="26"/>
      <c r="N230" s="26"/>
      <c r="O230" s="26"/>
      <c r="P230" s="26"/>
      <c r="Q230" s="26"/>
      <c r="R230" s="26"/>
      <c r="S230" s="26"/>
      <c r="T230" s="26"/>
      <c r="U230" s="26"/>
      <c r="V230" s="26"/>
      <c r="W230" s="26"/>
      <c r="X230" s="26"/>
    </row>
    <row r="231" spans="1:24" ht="12.75" customHeight="1" x14ac:dyDescent="0.25">
      <c r="A231" s="1"/>
      <c r="M231" s="26"/>
      <c r="N231" s="26"/>
      <c r="O231" s="26"/>
      <c r="P231" s="26"/>
      <c r="Q231" s="26"/>
      <c r="R231" s="26"/>
      <c r="S231" s="26"/>
      <c r="T231" s="26"/>
      <c r="U231" s="26"/>
      <c r="V231" s="26"/>
      <c r="W231" s="26"/>
      <c r="X231" s="26"/>
    </row>
    <row r="232" spans="1:24" ht="12.75" customHeight="1" x14ac:dyDescent="0.25">
      <c r="A232" s="1"/>
      <c r="M232" s="26"/>
      <c r="N232" s="26"/>
      <c r="O232" s="26"/>
      <c r="P232" s="26"/>
      <c r="Q232" s="26"/>
      <c r="R232" s="26"/>
      <c r="S232" s="26"/>
      <c r="T232" s="26"/>
      <c r="U232" s="26"/>
      <c r="V232" s="26"/>
      <c r="W232" s="26"/>
      <c r="X232" s="26"/>
    </row>
    <row r="233" spans="1:24" ht="12.75" customHeight="1" x14ac:dyDescent="0.25">
      <c r="A233" s="1"/>
      <c r="M233" s="26"/>
      <c r="N233" s="26"/>
      <c r="O233" s="26"/>
      <c r="P233" s="26"/>
      <c r="Q233" s="26"/>
      <c r="R233" s="26"/>
      <c r="S233" s="26"/>
      <c r="T233" s="26"/>
      <c r="U233" s="26"/>
      <c r="V233" s="26"/>
      <c r="W233" s="26"/>
      <c r="X233" s="26"/>
    </row>
    <row r="234" spans="1:24" ht="12.75" customHeight="1" x14ac:dyDescent="0.25">
      <c r="A234" s="1"/>
      <c r="M234" s="26"/>
      <c r="N234" s="26"/>
      <c r="O234" s="26"/>
      <c r="P234" s="26"/>
      <c r="Q234" s="26"/>
      <c r="R234" s="26"/>
      <c r="S234" s="26"/>
      <c r="T234" s="26"/>
      <c r="U234" s="26"/>
      <c r="V234" s="26"/>
      <c r="W234" s="26"/>
      <c r="X234" s="26"/>
    </row>
    <row r="235" spans="1:24" ht="12.75" customHeight="1" x14ac:dyDescent="0.25">
      <c r="A235" s="1"/>
      <c r="M235" s="26"/>
      <c r="N235" s="26"/>
      <c r="O235" s="26"/>
      <c r="P235" s="26"/>
      <c r="Q235" s="26"/>
      <c r="R235" s="26"/>
      <c r="S235" s="26"/>
      <c r="T235" s="26"/>
      <c r="U235" s="26"/>
      <c r="V235" s="26"/>
      <c r="W235" s="26"/>
      <c r="X235" s="26"/>
    </row>
    <row r="236" spans="1:24" ht="12.75" customHeight="1" x14ac:dyDescent="0.25">
      <c r="A236" s="1"/>
      <c r="M236" s="26"/>
      <c r="N236" s="26"/>
      <c r="O236" s="26"/>
      <c r="P236" s="26"/>
      <c r="Q236" s="26"/>
      <c r="R236" s="26"/>
      <c r="S236" s="26"/>
      <c r="T236" s="26"/>
      <c r="U236" s="26"/>
      <c r="V236" s="26"/>
      <c r="W236" s="26"/>
      <c r="X236" s="26"/>
    </row>
    <row r="237" spans="1:24" ht="12.75" customHeight="1" x14ac:dyDescent="0.25">
      <c r="A237" s="1"/>
      <c r="M237" s="26"/>
      <c r="N237" s="26"/>
      <c r="O237" s="26"/>
      <c r="P237" s="26"/>
      <c r="Q237" s="26"/>
      <c r="R237" s="26"/>
      <c r="S237" s="26"/>
      <c r="T237" s="26"/>
      <c r="U237" s="26"/>
      <c r="V237" s="26"/>
      <c r="W237" s="26"/>
      <c r="X237" s="26"/>
    </row>
    <row r="238" spans="1:24" ht="12.75" customHeight="1" x14ac:dyDescent="0.25">
      <c r="A238" s="1"/>
      <c r="M238" s="26"/>
      <c r="N238" s="26"/>
      <c r="O238" s="26"/>
      <c r="P238" s="26"/>
      <c r="Q238" s="26"/>
      <c r="R238" s="26"/>
      <c r="S238" s="26"/>
      <c r="T238" s="26"/>
      <c r="U238" s="26"/>
      <c r="V238" s="26"/>
      <c r="W238" s="26"/>
      <c r="X238" s="26"/>
    </row>
    <row r="239" spans="1:24" ht="12.75" customHeight="1" x14ac:dyDescent="0.25">
      <c r="A239" s="1"/>
      <c r="M239" s="26"/>
      <c r="N239" s="26"/>
      <c r="O239" s="26"/>
      <c r="P239" s="26"/>
      <c r="Q239" s="26"/>
      <c r="R239" s="26"/>
      <c r="S239" s="26"/>
      <c r="T239" s="26"/>
      <c r="U239" s="26"/>
      <c r="V239" s="26"/>
      <c r="W239" s="26"/>
      <c r="X239" s="26"/>
    </row>
    <row r="240" spans="1:24" ht="12.75" customHeight="1" x14ac:dyDescent="0.25">
      <c r="A240" s="1"/>
      <c r="M240" s="26"/>
      <c r="N240" s="26"/>
      <c r="O240" s="26"/>
      <c r="P240" s="26"/>
      <c r="Q240" s="26"/>
      <c r="R240" s="26"/>
      <c r="S240" s="26"/>
      <c r="T240" s="26"/>
      <c r="U240" s="26"/>
      <c r="V240" s="26"/>
      <c r="W240" s="26"/>
      <c r="X240" s="26"/>
    </row>
    <row r="241" spans="1:24" ht="12.75" customHeight="1" x14ac:dyDescent="0.25">
      <c r="A241" s="1"/>
      <c r="M241" s="26"/>
      <c r="N241" s="26"/>
      <c r="O241" s="26"/>
      <c r="P241" s="26"/>
      <c r="Q241" s="26"/>
      <c r="R241" s="26"/>
      <c r="S241" s="26"/>
      <c r="T241" s="26"/>
      <c r="U241" s="26"/>
      <c r="V241" s="26"/>
      <c r="W241" s="26"/>
      <c r="X241" s="26"/>
    </row>
    <row r="242" spans="1:24" ht="12.75" customHeight="1" x14ac:dyDescent="0.25">
      <c r="A242" s="1"/>
      <c r="M242" s="26"/>
      <c r="N242" s="26"/>
      <c r="O242" s="26"/>
      <c r="P242" s="26"/>
      <c r="Q242" s="26"/>
      <c r="R242" s="26"/>
      <c r="S242" s="26"/>
      <c r="T242" s="26"/>
      <c r="U242" s="26"/>
      <c r="V242" s="26"/>
      <c r="W242" s="26"/>
      <c r="X242" s="26"/>
    </row>
    <row r="243" spans="1:24" ht="12.75" customHeight="1" x14ac:dyDescent="0.25">
      <c r="A243" s="1"/>
      <c r="M243" s="26"/>
      <c r="N243" s="26"/>
      <c r="O243" s="26"/>
      <c r="P243" s="26"/>
      <c r="Q243" s="26"/>
      <c r="R243" s="26"/>
      <c r="S243" s="26"/>
      <c r="T243" s="26"/>
      <c r="U243" s="26"/>
      <c r="V243" s="26"/>
      <c r="W243" s="26"/>
      <c r="X243" s="26"/>
    </row>
    <row r="244" spans="1:24" ht="12.75" customHeight="1" x14ac:dyDescent="0.25">
      <c r="A244" s="1"/>
      <c r="M244" s="26"/>
      <c r="N244" s="26"/>
      <c r="O244" s="26"/>
      <c r="P244" s="26"/>
      <c r="Q244" s="26"/>
      <c r="R244" s="26"/>
      <c r="S244" s="26"/>
      <c r="T244" s="26"/>
      <c r="U244" s="26"/>
      <c r="V244" s="26"/>
      <c r="W244" s="26"/>
      <c r="X244" s="26"/>
    </row>
    <row r="245" spans="1:24" ht="12.75" customHeight="1" x14ac:dyDescent="0.25">
      <c r="A245" s="1"/>
      <c r="M245" s="26"/>
      <c r="N245" s="26"/>
      <c r="O245" s="26"/>
      <c r="P245" s="26"/>
      <c r="Q245" s="26"/>
      <c r="R245" s="26"/>
      <c r="S245" s="26"/>
      <c r="T245" s="26"/>
      <c r="U245" s="26"/>
      <c r="V245" s="26"/>
      <c r="W245" s="26"/>
      <c r="X245" s="26"/>
    </row>
    <row r="246" spans="1:24" ht="12.75" customHeight="1" x14ac:dyDescent="0.25">
      <c r="A246" s="1"/>
      <c r="M246" s="26"/>
      <c r="N246" s="26"/>
      <c r="O246" s="26"/>
      <c r="P246" s="26"/>
      <c r="Q246" s="26"/>
      <c r="R246" s="26"/>
      <c r="S246" s="26"/>
      <c r="T246" s="26"/>
      <c r="U246" s="26"/>
      <c r="V246" s="26"/>
      <c r="W246" s="26"/>
      <c r="X246" s="26"/>
    </row>
    <row r="247" spans="1:24" ht="12.75" customHeight="1" x14ac:dyDescent="0.25">
      <c r="A247" s="1"/>
      <c r="M247" s="26"/>
      <c r="N247" s="26"/>
      <c r="O247" s="26"/>
      <c r="P247" s="26"/>
      <c r="Q247" s="26"/>
      <c r="R247" s="26"/>
      <c r="S247" s="26"/>
      <c r="T247" s="26"/>
      <c r="U247" s="26"/>
      <c r="V247" s="26"/>
      <c r="W247" s="26"/>
      <c r="X247" s="26"/>
    </row>
    <row r="248" spans="1:24" ht="12.75" customHeight="1" x14ac:dyDescent="0.25">
      <c r="A248" s="1"/>
      <c r="M248" s="26"/>
      <c r="N248" s="26"/>
      <c r="O248" s="26"/>
      <c r="P248" s="26"/>
      <c r="Q248" s="26"/>
      <c r="R248" s="26"/>
      <c r="S248" s="26"/>
      <c r="T248" s="26"/>
      <c r="U248" s="26"/>
      <c r="V248" s="26"/>
      <c r="W248" s="26"/>
      <c r="X248" s="26"/>
    </row>
    <row r="249" spans="1:24" ht="12.75" customHeight="1" x14ac:dyDescent="0.25">
      <c r="A249" s="1"/>
      <c r="M249" s="26"/>
      <c r="N249" s="26"/>
      <c r="O249" s="26"/>
      <c r="P249" s="26"/>
      <c r="Q249" s="26"/>
      <c r="R249" s="26"/>
      <c r="S249" s="26"/>
      <c r="T249" s="26"/>
      <c r="U249" s="26"/>
      <c r="V249" s="26"/>
      <c r="W249" s="26"/>
      <c r="X249" s="26"/>
    </row>
    <row r="250" spans="1:24" ht="12.75" customHeight="1" x14ac:dyDescent="0.25">
      <c r="A250" s="1"/>
      <c r="M250" s="26"/>
      <c r="N250" s="26"/>
      <c r="O250" s="26"/>
      <c r="P250" s="26"/>
      <c r="Q250" s="26"/>
      <c r="R250" s="26"/>
      <c r="S250" s="26"/>
      <c r="T250" s="26"/>
      <c r="U250" s="26"/>
      <c r="V250" s="26"/>
      <c r="W250" s="26"/>
      <c r="X250" s="26"/>
    </row>
    <row r="251" spans="1:24" ht="12.75" customHeight="1" x14ac:dyDescent="0.25">
      <c r="A251" s="1"/>
      <c r="M251" s="26"/>
      <c r="N251" s="26"/>
      <c r="O251" s="26"/>
      <c r="P251" s="26"/>
      <c r="Q251" s="26"/>
      <c r="R251" s="26"/>
      <c r="S251" s="26"/>
      <c r="T251" s="26"/>
      <c r="U251" s="26"/>
      <c r="V251" s="26"/>
      <c r="W251" s="26"/>
      <c r="X251" s="26"/>
    </row>
    <row r="252" spans="1:24" ht="12.75" customHeight="1" x14ac:dyDescent="0.25">
      <c r="A252" s="1"/>
      <c r="M252" s="26"/>
      <c r="N252" s="26"/>
      <c r="O252" s="26"/>
      <c r="P252" s="26"/>
      <c r="Q252" s="26"/>
      <c r="R252" s="26"/>
      <c r="S252" s="26"/>
      <c r="T252" s="26"/>
      <c r="U252" s="26"/>
      <c r="V252" s="26"/>
      <c r="W252" s="26"/>
      <c r="X252" s="26"/>
    </row>
    <row r="253" spans="1:24" ht="12.75" customHeight="1" x14ac:dyDescent="0.25">
      <c r="A253" s="1"/>
      <c r="M253" s="26"/>
      <c r="N253" s="26"/>
      <c r="O253" s="26"/>
      <c r="P253" s="26"/>
      <c r="Q253" s="26"/>
      <c r="R253" s="26"/>
      <c r="S253" s="26"/>
      <c r="T253" s="26"/>
      <c r="U253" s="26"/>
      <c r="V253" s="26"/>
      <c r="W253" s="26"/>
      <c r="X253" s="26"/>
    </row>
    <row r="254" spans="1:24" ht="12.75" customHeight="1" x14ac:dyDescent="0.25">
      <c r="A254" s="1"/>
      <c r="M254" s="26"/>
      <c r="N254" s="26"/>
      <c r="O254" s="26"/>
      <c r="P254" s="26"/>
      <c r="Q254" s="26"/>
      <c r="R254" s="26"/>
      <c r="S254" s="26"/>
      <c r="T254" s="26"/>
      <c r="U254" s="26"/>
      <c r="V254" s="26"/>
      <c r="W254" s="26"/>
      <c r="X254" s="26"/>
    </row>
    <row r="255" spans="1:24" ht="12.75" customHeight="1" x14ac:dyDescent="0.25">
      <c r="A255" s="1"/>
      <c r="M255" s="26"/>
      <c r="N255" s="26"/>
      <c r="O255" s="26"/>
      <c r="P255" s="26"/>
      <c r="Q255" s="26"/>
      <c r="R255" s="26"/>
      <c r="S255" s="26"/>
      <c r="T255" s="26"/>
      <c r="U255" s="26"/>
      <c r="V255" s="26"/>
      <c r="W255" s="26"/>
      <c r="X255" s="26"/>
    </row>
    <row r="256" spans="1:24" ht="12.75" customHeight="1" x14ac:dyDescent="0.25">
      <c r="A256" s="1"/>
      <c r="M256" s="26"/>
      <c r="N256" s="26"/>
      <c r="O256" s="26"/>
      <c r="P256" s="26"/>
      <c r="Q256" s="26"/>
      <c r="R256" s="26"/>
      <c r="S256" s="26"/>
      <c r="T256" s="26"/>
      <c r="U256" s="26"/>
      <c r="V256" s="26"/>
      <c r="W256" s="26"/>
      <c r="X256" s="26"/>
    </row>
    <row r="257" spans="1:24" ht="12.75" customHeight="1" x14ac:dyDescent="0.25">
      <c r="A257" s="1"/>
      <c r="M257" s="26"/>
      <c r="N257" s="26"/>
      <c r="O257" s="26"/>
      <c r="P257" s="26"/>
      <c r="Q257" s="26"/>
      <c r="R257" s="26"/>
      <c r="S257" s="26"/>
      <c r="T257" s="26"/>
      <c r="U257" s="26"/>
      <c r="V257" s="26"/>
      <c r="W257" s="26"/>
      <c r="X257" s="26"/>
    </row>
    <row r="258" spans="1:24" ht="12.75" customHeight="1" x14ac:dyDescent="0.25">
      <c r="A258" s="1"/>
      <c r="M258" s="26"/>
      <c r="N258" s="26"/>
      <c r="O258" s="26"/>
      <c r="P258" s="26"/>
      <c r="Q258" s="26"/>
      <c r="R258" s="26"/>
      <c r="S258" s="26"/>
      <c r="T258" s="26"/>
      <c r="U258" s="26"/>
      <c r="V258" s="26"/>
      <c r="W258" s="26"/>
      <c r="X258" s="26"/>
    </row>
    <row r="259" spans="1:24" ht="12.75" customHeight="1" x14ac:dyDescent="0.25">
      <c r="A259" s="1"/>
      <c r="M259" s="26"/>
      <c r="N259" s="26"/>
      <c r="O259" s="26"/>
      <c r="P259" s="26"/>
      <c r="Q259" s="26"/>
      <c r="R259" s="26"/>
      <c r="S259" s="26"/>
      <c r="T259" s="26"/>
      <c r="U259" s="26"/>
      <c r="V259" s="26"/>
      <c r="W259" s="26"/>
      <c r="X259" s="26"/>
    </row>
    <row r="260" spans="1:24" ht="12.75" customHeight="1" x14ac:dyDescent="0.25">
      <c r="A260" s="1"/>
      <c r="M260" s="26"/>
      <c r="N260" s="26"/>
      <c r="O260" s="26"/>
      <c r="P260" s="26"/>
      <c r="Q260" s="26"/>
      <c r="R260" s="26"/>
      <c r="S260" s="26"/>
      <c r="T260" s="26"/>
      <c r="U260" s="26"/>
      <c r="V260" s="26"/>
      <c r="W260" s="26"/>
      <c r="X260" s="26"/>
    </row>
    <row r="261" spans="1:24" ht="12.75" customHeight="1" x14ac:dyDescent="0.25">
      <c r="A261" s="1"/>
      <c r="M261" s="26"/>
      <c r="N261" s="26"/>
      <c r="O261" s="26"/>
      <c r="P261" s="26"/>
      <c r="Q261" s="26"/>
      <c r="R261" s="26"/>
      <c r="S261" s="26"/>
      <c r="T261" s="26"/>
      <c r="U261" s="26"/>
      <c r="V261" s="26"/>
      <c r="W261" s="26"/>
      <c r="X261" s="26"/>
    </row>
    <row r="262" spans="1:24" ht="12.75" customHeight="1" x14ac:dyDescent="0.25">
      <c r="A262" s="1"/>
      <c r="M262" s="26"/>
      <c r="N262" s="26"/>
      <c r="O262" s="26"/>
      <c r="P262" s="26"/>
      <c r="Q262" s="26"/>
      <c r="R262" s="26"/>
      <c r="S262" s="26"/>
      <c r="T262" s="26"/>
      <c r="U262" s="26"/>
      <c r="V262" s="26"/>
      <c r="W262" s="26"/>
      <c r="X262" s="26"/>
    </row>
    <row r="263" spans="1:24" ht="12.75" customHeight="1" x14ac:dyDescent="0.25">
      <c r="A263" s="1"/>
      <c r="M263" s="26"/>
      <c r="N263" s="26"/>
      <c r="O263" s="26"/>
      <c r="P263" s="26"/>
      <c r="Q263" s="26"/>
      <c r="R263" s="26"/>
      <c r="S263" s="26"/>
      <c r="T263" s="26"/>
      <c r="U263" s="26"/>
      <c r="V263" s="26"/>
      <c r="W263" s="26"/>
      <c r="X263" s="26"/>
    </row>
    <row r="264" spans="1:24" ht="12.75" customHeight="1" x14ac:dyDescent="0.25">
      <c r="A264" s="1"/>
      <c r="M264" s="26"/>
      <c r="N264" s="26"/>
      <c r="O264" s="26"/>
      <c r="P264" s="26"/>
      <c r="Q264" s="26"/>
      <c r="R264" s="26"/>
      <c r="S264" s="26"/>
      <c r="T264" s="26"/>
      <c r="U264" s="26"/>
      <c r="V264" s="26"/>
      <c r="W264" s="26"/>
      <c r="X264" s="26"/>
    </row>
    <row r="265" spans="1:24" ht="12.75" customHeight="1" x14ac:dyDescent="0.25">
      <c r="A265" s="1"/>
      <c r="M265" s="26"/>
      <c r="N265" s="26"/>
      <c r="O265" s="26"/>
      <c r="P265" s="26"/>
      <c r="Q265" s="26"/>
      <c r="R265" s="26"/>
      <c r="S265" s="26"/>
      <c r="T265" s="26"/>
      <c r="U265" s="26"/>
      <c r="V265" s="26"/>
      <c r="W265" s="26"/>
      <c r="X265" s="26"/>
    </row>
    <row r="266" spans="1:24" ht="12.75" customHeight="1" x14ac:dyDescent="0.25">
      <c r="A266" s="1"/>
      <c r="M266" s="26"/>
      <c r="N266" s="26"/>
      <c r="O266" s="26"/>
      <c r="P266" s="26"/>
      <c r="Q266" s="26"/>
      <c r="R266" s="26"/>
      <c r="S266" s="26"/>
      <c r="T266" s="26"/>
      <c r="U266" s="26"/>
      <c r="V266" s="26"/>
      <c r="W266" s="26"/>
      <c r="X266" s="26"/>
    </row>
    <row r="267" spans="1:24" ht="12.75" customHeight="1" x14ac:dyDescent="0.25">
      <c r="A267" s="1"/>
      <c r="M267" s="26"/>
      <c r="N267" s="26"/>
      <c r="O267" s="26"/>
      <c r="P267" s="26"/>
      <c r="Q267" s="26"/>
      <c r="R267" s="26"/>
      <c r="S267" s="26"/>
      <c r="T267" s="26"/>
      <c r="U267" s="26"/>
      <c r="V267" s="26"/>
      <c r="W267" s="26"/>
      <c r="X267" s="26"/>
    </row>
    <row r="268" spans="1:24" ht="12.75" customHeight="1" x14ac:dyDescent="0.25">
      <c r="A268" s="1"/>
      <c r="M268" s="26"/>
      <c r="N268" s="26"/>
      <c r="O268" s="26"/>
      <c r="P268" s="26"/>
      <c r="Q268" s="26"/>
      <c r="R268" s="26"/>
      <c r="S268" s="26"/>
      <c r="T268" s="26"/>
      <c r="U268" s="26"/>
      <c r="V268" s="26"/>
      <c r="W268" s="26"/>
      <c r="X268" s="26"/>
    </row>
    <row r="269" spans="1:24" ht="12.75" customHeight="1" x14ac:dyDescent="0.25">
      <c r="A269" s="1"/>
      <c r="M269" s="26"/>
      <c r="N269" s="26"/>
      <c r="O269" s="26"/>
      <c r="P269" s="26"/>
      <c r="Q269" s="26"/>
      <c r="R269" s="26"/>
      <c r="S269" s="26"/>
      <c r="T269" s="26"/>
      <c r="U269" s="26"/>
      <c r="V269" s="26"/>
      <c r="W269" s="26"/>
      <c r="X269" s="26"/>
    </row>
    <row r="270" spans="1:24" ht="12.75" customHeight="1" x14ac:dyDescent="0.25">
      <c r="A270" s="1"/>
      <c r="M270" s="26"/>
      <c r="N270" s="26"/>
      <c r="O270" s="26"/>
      <c r="P270" s="26"/>
      <c r="Q270" s="26"/>
      <c r="R270" s="26"/>
      <c r="S270" s="26"/>
      <c r="T270" s="26"/>
      <c r="U270" s="26"/>
      <c r="V270" s="26"/>
      <c r="W270" s="26"/>
      <c r="X270" s="26"/>
    </row>
    <row r="271" spans="1:24" ht="12.75" customHeight="1" x14ac:dyDescent="0.25">
      <c r="A271" s="1"/>
      <c r="M271" s="26"/>
      <c r="N271" s="26"/>
      <c r="O271" s="26"/>
      <c r="P271" s="26"/>
      <c r="Q271" s="26"/>
      <c r="R271" s="26"/>
      <c r="S271" s="26"/>
      <c r="T271" s="26"/>
      <c r="U271" s="26"/>
      <c r="V271" s="26"/>
      <c r="W271" s="26"/>
      <c r="X271" s="26"/>
    </row>
    <row r="272" spans="1:24" ht="12.75" customHeight="1" x14ac:dyDescent="0.25">
      <c r="A272" s="1"/>
      <c r="M272" s="26"/>
      <c r="N272" s="26"/>
      <c r="O272" s="26"/>
      <c r="P272" s="26"/>
      <c r="Q272" s="26"/>
      <c r="R272" s="26"/>
      <c r="S272" s="26"/>
      <c r="T272" s="26"/>
      <c r="U272" s="26"/>
      <c r="V272" s="26"/>
      <c r="W272" s="26"/>
      <c r="X272" s="26"/>
    </row>
    <row r="273" spans="1:24" ht="12.75" customHeight="1" x14ac:dyDescent="0.25">
      <c r="A273" s="1"/>
      <c r="M273" s="26"/>
      <c r="N273" s="26"/>
      <c r="O273" s="26"/>
      <c r="P273" s="26"/>
      <c r="Q273" s="26"/>
      <c r="R273" s="26"/>
      <c r="S273" s="26"/>
      <c r="T273" s="26"/>
      <c r="U273" s="26"/>
      <c r="V273" s="26"/>
      <c r="W273" s="26"/>
      <c r="X273" s="26"/>
    </row>
    <row r="274" spans="1:24" ht="12.75" customHeight="1" x14ac:dyDescent="0.25">
      <c r="A274" s="1"/>
      <c r="M274" s="26"/>
      <c r="N274" s="26"/>
      <c r="O274" s="26"/>
      <c r="P274" s="26"/>
      <c r="Q274" s="26"/>
      <c r="R274" s="26"/>
      <c r="S274" s="26"/>
      <c r="T274" s="26"/>
      <c r="U274" s="26"/>
      <c r="V274" s="26"/>
      <c r="W274" s="26"/>
      <c r="X274" s="26"/>
    </row>
    <row r="275" spans="1:24" ht="12.75" customHeight="1" x14ac:dyDescent="0.25">
      <c r="A275" s="1"/>
      <c r="M275" s="26"/>
      <c r="N275" s="26"/>
      <c r="O275" s="26"/>
      <c r="P275" s="26"/>
      <c r="Q275" s="26"/>
      <c r="R275" s="26"/>
      <c r="S275" s="26"/>
      <c r="T275" s="26"/>
      <c r="U275" s="26"/>
      <c r="V275" s="26"/>
      <c r="W275" s="26"/>
      <c r="X275" s="26"/>
    </row>
    <row r="276" spans="1:24" ht="12.75" customHeight="1" x14ac:dyDescent="0.25">
      <c r="A276" s="1"/>
      <c r="M276" s="26"/>
      <c r="N276" s="26"/>
      <c r="O276" s="26"/>
      <c r="P276" s="26"/>
      <c r="Q276" s="26"/>
      <c r="R276" s="26"/>
      <c r="S276" s="26"/>
      <c r="T276" s="26"/>
      <c r="U276" s="26"/>
      <c r="V276" s="26"/>
      <c r="W276" s="26"/>
      <c r="X276" s="26"/>
    </row>
    <row r="277" spans="1:24" ht="12.75" customHeight="1" x14ac:dyDescent="0.25">
      <c r="A277" s="1"/>
      <c r="M277" s="26"/>
      <c r="N277" s="26"/>
      <c r="O277" s="26"/>
      <c r="P277" s="26"/>
      <c r="Q277" s="26"/>
      <c r="R277" s="26"/>
      <c r="S277" s="26"/>
      <c r="T277" s="26"/>
      <c r="U277" s="26"/>
      <c r="V277" s="26"/>
      <c r="W277" s="26"/>
      <c r="X277" s="26"/>
    </row>
    <row r="278" spans="1:24" ht="12.75" customHeight="1" x14ac:dyDescent="0.25">
      <c r="A278" s="1"/>
      <c r="M278" s="26"/>
      <c r="N278" s="26"/>
      <c r="O278" s="26"/>
      <c r="P278" s="26"/>
      <c r="Q278" s="26"/>
      <c r="R278" s="26"/>
      <c r="S278" s="26"/>
      <c r="T278" s="26"/>
      <c r="U278" s="26"/>
      <c r="V278" s="26"/>
      <c r="W278" s="26"/>
      <c r="X278" s="26"/>
    </row>
    <row r="279" spans="1:24" ht="12.75" customHeight="1" x14ac:dyDescent="0.25">
      <c r="A279" s="1"/>
      <c r="M279" s="26"/>
      <c r="N279" s="26"/>
      <c r="O279" s="26"/>
      <c r="P279" s="26"/>
      <c r="Q279" s="26"/>
      <c r="R279" s="26"/>
      <c r="S279" s="26"/>
      <c r="T279" s="26"/>
      <c r="U279" s="26"/>
      <c r="V279" s="26"/>
      <c r="W279" s="26"/>
      <c r="X279" s="26"/>
    </row>
    <row r="280" spans="1:24" ht="12.75" customHeight="1" x14ac:dyDescent="0.25">
      <c r="A280" s="1"/>
      <c r="M280" s="26"/>
      <c r="N280" s="26"/>
      <c r="O280" s="26"/>
      <c r="P280" s="26"/>
      <c r="Q280" s="26"/>
      <c r="R280" s="26"/>
      <c r="S280" s="26"/>
      <c r="T280" s="26"/>
      <c r="U280" s="26"/>
      <c r="V280" s="26"/>
      <c r="W280" s="26"/>
      <c r="X280" s="26"/>
    </row>
  </sheetData>
  <mergeCells count="141">
    <mergeCell ref="B43:D43"/>
    <mergeCell ref="I43:L43"/>
    <mergeCell ref="B48:D48"/>
    <mergeCell ref="I48:L48"/>
    <mergeCell ref="B49:D49"/>
    <mergeCell ref="I49:L49"/>
    <mergeCell ref="B50:D50"/>
    <mergeCell ref="I50:L50"/>
    <mergeCell ref="B45:D45"/>
    <mergeCell ref="I45:L45"/>
    <mergeCell ref="B46:D46"/>
    <mergeCell ref="I46:L46"/>
    <mergeCell ref="B47:D47"/>
    <mergeCell ref="I47:L47"/>
    <mergeCell ref="B58:D58"/>
    <mergeCell ref="I58:L58"/>
    <mergeCell ref="B54:D54"/>
    <mergeCell ref="I54:L54"/>
    <mergeCell ref="B55:D55"/>
    <mergeCell ref="I55:L55"/>
    <mergeCell ref="B56:D56"/>
    <mergeCell ref="I56:L56"/>
    <mergeCell ref="B51:D51"/>
    <mergeCell ref="I51:L51"/>
    <mergeCell ref="B52:D52"/>
    <mergeCell ref="I52:L52"/>
    <mergeCell ref="B53:D53"/>
    <mergeCell ref="I53:L53"/>
    <mergeCell ref="B57:D57"/>
    <mergeCell ref="I57:L57"/>
    <mergeCell ref="M43:X43"/>
    <mergeCell ref="B44:D44"/>
    <mergeCell ref="I44:L44"/>
    <mergeCell ref="M44:X44"/>
    <mergeCell ref="B40:D40"/>
    <mergeCell ref="I40:L40"/>
    <mergeCell ref="M40:X40"/>
    <mergeCell ref="B29:D29"/>
    <mergeCell ref="I29:L29"/>
    <mergeCell ref="M29:X29"/>
    <mergeCell ref="B30:D30"/>
    <mergeCell ref="I30:L30"/>
    <mergeCell ref="M30:X30"/>
    <mergeCell ref="B31:D31"/>
    <mergeCell ref="B32:D32"/>
    <mergeCell ref="B33:D33"/>
    <mergeCell ref="B34:D34"/>
    <mergeCell ref="B35:D35"/>
    <mergeCell ref="B37:D37"/>
    <mergeCell ref="B38:D38"/>
    <mergeCell ref="B39:D39"/>
    <mergeCell ref="I37:L37"/>
    <mergeCell ref="I38:L38"/>
    <mergeCell ref="I39:L39"/>
    <mergeCell ref="M22:X22"/>
    <mergeCell ref="B20:D20"/>
    <mergeCell ref="I20:L20"/>
    <mergeCell ref="M20:X20"/>
    <mergeCell ref="B21:D21"/>
    <mergeCell ref="I21:L21"/>
    <mergeCell ref="M21:X21"/>
    <mergeCell ref="I31:L31"/>
    <mergeCell ref="I32:L32"/>
    <mergeCell ref="B28:D28"/>
    <mergeCell ref="I28:L28"/>
    <mergeCell ref="M28:X28"/>
    <mergeCell ref="I24:L24"/>
    <mergeCell ref="I25:L25"/>
    <mergeCell ref="I26:L26"/>
    <mergeCell ref="M18:X18"/>
    <mergeCell ref="B19:D19"/>
    <mergeCell ref="I19:L19"/>
    <mergeCell ref="M19:X19"/>
    <mergeCell ref="B11:D11"/>
    <mergeCell ref="I11:L11"/>
    <mergeCell ref="N11:P11"/>
    <mergeCell ref="R11:T11"/>
    <mergeCell ref="V11:X11"/>
    <mergeCell ref="B12:D12"/>
    <mergeCell ref="I12:L12"/>
    <mergeCell ref="M12:X12"/>
    <mergeCell ref="I17:L17"/>
    <mergeCell ref="B15:D15"/>
    <mergeCell ref="I15:L15"/>
    <mergeCell ref="M15:X15"/>
    <mergeCell ref="B16:D16"/>
    <mergeCell ref="I16:L16"/>
    <mergeCell ref="M16:X16"/>
    <mergeCell ref="B13:D13"/>
    <mergeCell ref="I13:L13"/>
    <mergeCell ref="M13:X13"/>
    <mergeCell ref="B14:D14"/>
    <mergeCell ref="I14:L14"/>
    <mergeCell ref="M14:X14"/>
    <mergeCell ref="A1:B2"/>
    <mergeCell ref="C1:M2"/>
    <mergeCell ref="A3:B3"/>
    <mergeCell ref="C3:D3"/>
    <mergeCell ref="F3:H3"/>
    <mergeCell ref="J3:L3"/>
    <mergeCell ref="M3:X3"/>
    <mergeCell ref="A5:B5"/>
    <mergeCell ref="C5:D5"/>
    <mergeCell ref="F5:H5"/>
    <mergeCell ref="J5:L5"/>
    <mergeCell ref="M5:N5"/>
    <mergeCell ref="O5:X5"/>
    <mergeCell ref="A4:B4"/>
    <mergeCell ref="C4:D4"/>
    <mergeCell ref="F4:H4"/>
    <mergeCell ref="J4:L4"/>
    <mergeCell ref="M4:N4"/>
    <mergeCell ref="O4:X4"/>
    <mergeCell ref="A6:L6"/>
    <mergeCell ref="B7:D7"/>
    <mergeCell ref="I7:L7"/>
    <mergeCell ref="B8:D8"/>
    <mergeCell ref="Q9:Q10"/>
    <mergeCell ref="R9:T10"/>
    <mergeCell ref="V9:X9"/>
    <mergeCell ref="B10:D10"/>
    <mergeCell ref="I10:L10"/>
    <mergeCell ref="V10:X10"/>
    <mergeCell ref="I9:L9"/>
    <mergeCell ref="I8:L8"/>
    <mergeCell ref="B9:D9"/>
    <mergeCell ref="M9:M10"/>
    <mergeCell ref="N9:P10"/>
    <mergeCell ref="B41:D41"/>
    <mergeCell ref="B17:D17"/>
    <mergeCell ref="B24:D24"/>
    <mergeCell ref="B25:D25"/>
    <mergeCell ref="B26:D26"/>
    <mergeCell ref="B36:D36"/>
    <mergeCell ref="B27:D27"/>
    <mergeCell ref="I23:L23"/>
    <mergeCell ref="B23:D23"/>
    <mergeCell ref="B18:D18"/>
    <mergeCell ref="I18:L18"/>
    <mergeCell ref="B22:D22"/>
    <mergeCell ref="I22:L22"/>
  </mergeCells>
  <conditionalFormatting sqref="K5:L5">
    <cfRule type="containsText" dxfId="12" priority="1" operator="containsText" text=" ">
      <formula>NOT(ISERROR(SEARCH(" ",K5)))</formula>
    </cfRule>
  </conditionalFormatting>
  <printOptions horizontalCentered="1" gridLines="1"/>
  <pageMargins left="0.23622047244094491" right="0.23622047244094491" top="0.74803149606299213" bottom="0" header="0.31496062992125984" footer="0"/>
  <pageSetup paperSize="9" scale="74" orientation="portrait" verticalDpi="300" r:id="rId1"/>
  <headerFooter>
    <oddHeader>&amp;CREISS</oddHeader>
  </headerFooter>
  <colBreaks count="1" manualBreakCount="1">
    <brk id="12" max="78" man="1"/>
  </colBreaks>
  <customProperties>
    <customPr name="layoutContexts" r:id="rId2"/>
  </customProperties>
  <drawing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9953E29F-4BA4-4974-B2AC-678F08688735}">
          <x14:formula1>
            <xm:f>'DO NOT USE'!$D$2:$D$14</xm:f>
          </x14:formula1>
          <xm:sqref>O4:X4</xm:sqref>
        </x14:dataValidation>
      </x14:dataValidation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4B420A-ADFC-4524-AFEB-BA7C6B07E01A}">
  <sheetPr codeName="Sheet16">
    <tabColor rgb="FF008080"/>
  </sheetPr>
  <dimension ref="A1:K306"/>
  <sheetViews>
    <sheetView view="pageBreakPreview" zoomScaleNormal="100" zoomScaleSheetLayoutView="100" workbookViewId="0">
      <selection activeCell="J5" sqref="J5:K5"/>
    </sheetView>
  </sheetViews>
  <sheetFormatPr defaultColWidth="8.81640625" defaultRowHeight="14.5" x14ac:dyDescent="0.35"/>
  <cols>
    <col min="1" max="1" width="7.453125" style="1" customWidth="1"/>
    <col min="2" max="2" width="13.81640625" style="1" customWidth="1"/>
    <col min="3" max="3" width="7.1796875" style="1" customWidth="1"/>
    <col min="4" max="4" width="12.453125" style="1" customWidth="1"/>
    <col min="5" max="6" width="6.453125" style="1" customWidth="1"/>
    <col min="7" max="7" width="5.1796875" style="1" customWidth="1"/>
    <col min="8" max="8" width="15.453125" style="1" customWidth="1"/>
    <col min="9" max="9" width="9.453125" style="1" customWidth="1"/>
    <col min="10" max="10" width="5" style="1" customWidth="1"/>
    <col min="11" max="11" width="6.81640625" style="1" customWidth="1"/>
  </cols>
  <sheetData>
    <row r="1" spans="1:11" s="1" customFormat="1" ht="13.75" customHeight="1" x14ac:dyDescent="0.25">
      <c r="A1" s="296"/>
      <c r="B1" s="296"/>
      <c r="C1" s="311" t="s">
        <v>308</v>
      </c>
      <c r="D1" s="312"/>
      <c r="E1" s="312"/>
      <c r="F1" s="312"/>
      <c r="G1" s="312"/>
      <c r="H1" s="312"/>
      <c r="I1" s="312"/>
      <c r="J1" s="312"/>
      <c r="K1" s="312"/>
    </row>
    <row r="2" spans="1:11" s="1" customFormat="1" ht="13.75" customHeight="1" x14ac:dyDescent="0.25">
      <c r="A2" s="296"/>
      <c r="B2" s="296"/>
      <c r="C2" s="313"/>
      <c r="D2" s="314"/>
      <c r="E2" s="314"/>
      <c r="F2" s="314"/>
      <c r="G2" s="314"/>
      <c r="H2" s="314"/>
      <c r="I2" s="314"/>
      <c r="J2" s="314"/>
      <c r="K2" s="314"/>
    </row>
    <row r="3" spans="1:11" s="1" customFormat="1" ht="13.75" customHeight="1" x14ac:dyDescent="0.25">
      <c r="A3" s="382" t="s">
        <v>48</v>
      </c>
      <c r="B3" s="382"/>
      <c r="C3" s="298" t="str">
        <f>'DESIGN FRONT SHEET'!B3</f>
        <v>MCLAREN SEASON 3</v>
      </c>
      <c r="D3" s="299"/>
      <c r="E3" s="37" t="s">
        <v>49</v>
      </c>
      <c r="F3" s="381" t="str">
        <f>'DESIGN FRONT SHEET'!E3</f>
        <v>UNAVAILABLE</v>
      </c>
      <c r="G3" s="298"/>
      <c r="H3" s="298"/>
      <c r="I3" s="37" t="s">
        <v>50</v>
      </c>
      <c r="J3" s="306" t="str">
        <f>'DESIGN FRONT SHEET'!G3</f>
        <v>FRAN</v>
      </c>
      <c r="K3" s="306"/>
    </row>
    <row r="4" spans="1:11" s="1" customFormat="1" ht="13.75" customHeight="1" x14ac:dyDescent="0.25">
      <c r="A4" s="382" t="s">
        <v>51</v>
      </c>
      <c r="B4" s="382"/>
      <c r="C4" s="298" t="str">
        <f>'DESIGN FRONT SHEET'!B4</f>
        <v>DEXOR</v>
      </c>
      <c r="D4" s="299"/>
      <c r="E4" s="37" t="s">
        <v>52</v>
      </c>
      <c r="F4" s="381" t="str">
        <f>'DESIGN FRONT SHEET'!E4</f>
        <v>VIETNAM</v>
      </c>
      <c r="G4" s="298"/>
      <c r="H4" s="298"/>
      <c r="I4" s="37" t="s">
        <v>53</v>
      </c>
      <c r="J4" s="306" t="str">
        <f>'DESIGN FRONT SHEET'!G4</f>
        <v>CHARLOTTE</v>
      </c>
      <c r="K4" s="306"/>
    </row>
    <row r="5" spans="1:11" s="1" customFormat="1" ht="13.75" customHeight="1" x14ac:dyDescent="0.25">
      <c r="A5" s="382" t="s">
        <v>54</v>
      </c>
      <c r="B5" s="382" t="s">
        <v>54</v>
      </c>
      <c r="C5" s="298" t="str">
        <f>'DESIGN FRONT SHEET'!B5</f>
        <v>SHORT SLEEVE CONTRST T-SHIRT</v>
      </c>
      <c r="D5" s="299"/>
      <c r="E5" s="37" t="s">
        <v>193</v>
      </c>
      <c r="F5" s="381" t="str">
        <f>'DESIGN FRONT SHEET'!E5</f>
        <v>PALACE SAMPLE - FACTORY REFERENCE</v>
      </c>
      <c r="G5" s="298"/>
      <c r="H5" s="298"/>
      <c r="I5" s="37" t="s">
        <v>130</v>
      </c>
      <c r="J5" s="390"/>
      <c r="K5" s="390"/>
    </row>
    <row r="6" spans="1:11" ht="13.75" customHeight="1" x14ac:dyDescent="0.35">
      <c r="A6" s="427" t="s">
        <v>138</v>
      </c>
      <c r="B6" s="383"/>
      <c r="C6" s="383"/>
      <c r="D6" s="383"/>
      <c r="E6" s="383"/>
      <c r="F6" s="383"/>
      <c r="G6" s="383"/>
      <c r="H6" s="383"/>
      <c r="I6" s="383"/>
      <c r="J6" s="383"/>
      <c r="K6" s="384"/>
    </row>
    <row r="7" spans="1:11" ht="13.75" customHeight="1" x14ac:dyDescent="0.35">
      <c r="A7" s="419" t="s">
        <v>117</v>
      </c>
      <c r="B7" s="419"/>
      <c r="C7" s="428"/>
      <c r="D7" s="428"/>
      <c r="E7" s="428"/>
      <c r="F7" s="428"/>
      <c r="G7" s="428"/>
      <c r="H7" s="428"/>
      <c r="I7" s="428"/>
      <c r="J7" s="428"/>
      <c r="K7" s="428"/>
    </row>
    <row r="8" spans="1:11" ht="13.75" customHeight="1" x14ac:dyDescent="0.35">
      <c r="A8" s="419" t="s">
        <v>132</v>
      </c>
      <c r="B8" s="419"/>
      <c r="C8" s="420"/>
      <c r="D8" s="420"/>
      <c r="E8" s="420"/>
      <c r="F8" s="420"/>
      <c r="G8" s="420"/>
      <c r="H8" s="420"/>
      <c r="I8" s="420"/>
      <c r="J8" s="420"/>
      <c r="K8" s="420"/>
    </row>
    <row r="9" spans="1:11" ht="13.75" customHeight="1" x14ac:dyDescent="0.35">
      <c r="A9" s="419" t="s">
        <v>133</v>
      </c>
      <c r="B9" s="419"/>
      <c r="C9" s="420"/>
      <c r="D9" s="420"/>
      <c r="E9" s="420"/>
      <c r="F9" s="420"/>
      <c r="G9" s="420"/>
      <c r="H9" s="420"/>
      <c r="I9" s="420"/>
      <c r="J9" s="420"/>
      <c r="K9" s="420"/>
    </row>
    <row r="10" spans="1:11" ht="13.75" customHeight="1" x14ac:dyDescent="0.35">
      <c r="A10" s="419" t="s">
        <v>118</v>
      </c>
      <c r="B10" s="419"/>
      <c r="C10" s="420"/>
      <c r="D10" s="420"/>
      <c r="E10" s="420"/>
      <c r="F10" s="420"/>
      <c r="G10" s="420"/>
      <c r="H10" s="420"/>
      <c r="I10" s="420"/>
      <c r="J10" s="420"/>
      <c r="K10" s="420"/>
    </row>
    <row r="11" spans="1:11" ht="269.5" customHeight="1" x14ac:dyDescent="0.35">
      <c r="A11" s="429"/>
      <c r="B11" s="430"/>
      <c r="C11" s="430"/>
      <c r="D11" s="430"/>
      <c r="E11" s="430"/>
      <c r="F11" s="430"/>
      <c r="G11" s="430"/>
      <c r="H11" s="430"/>
      <c r="I11" s="430"/>
      <c r="J11" s="430"/>
      <c r="K11" s="431"/>
    </row>
    <row r="12" spans="1:11" x14ac:dyDescent="0.35">
      <c r="A12" s="421"/>
      <c r="B12" s="422"/>
      <c r="C12" s="422"/>
      <c r="D12" s="422"/>
      <c r="E12" s="422"/>
      <c r="F12" s="422"/>
      <c r="G12" s="422"/>
      <c r="H12" s="422"/>
      <c r="I12" s="422"/>
      <c r="J12" s="422"/>
      <c r="K12" s="423"/>
    </row>
    <row r="13" spans="1:11" x14ac:dyDescent="0.35">
      <c r="A13" s="412"/>
      <c r="B13" s="417"/>
      <c r="C13" s="417"/>
      <c r="D13" s="417"/>
      <c r="E13" s="417"/>
      <c r="F13" s="417"/>
      <c r="G13" s="417"/>
      <c r="H13" s="417"/>
      <c r="I13" s="417"/>
      <c r="J13" s="417"/>
      <c r="K13" s="418"/>
    </row>
    <row r="14" spans="1:11" x14ac:dyDescent="0.35">
      <c r="A14" s="412"/>
      <c r="B14" s="417"/>
      <c r="C14" s="417"/>
      <c r="D14" s="417"/>
      <c r="E14" s="417"/>
      <c r="F14" s="417"/>
      <c r="G14" s="417"/>
      <c r="H14" s="417"/>
      <c r="I14" s="417"/>
      <c r="J14" s="417"/>
      <c r="K14" s="418"/>
    </row>
    <row r="15" spans="1:11" x14ac:dyDescent="0.35">
      <c r="A15" s="412"/>
      <c r="B15" s="417"/>
      <c r="C15" s="417"/>
      <c r="D15" s="417"/>
      <c r="E15" s="417"/>
      <c r="F15" s="417"/>
      <c r="G15" s="417"/>
      <c r="H15" s="417"/>
      <c r="I15" s="417"/>
      <c r="J15" s="417"/>
      <c r="K15" s="418"/>
    </row>
    <row r="16" spans="1:11" x14ac:dyDescent="0.35">
      <c r="A16" s="412"/>
      <c r="B16" s="417"/>
      <c r="C16" s="417"/>
      <c r="D16" s="417"/>
      <c r="E16" s="417"/>
      <c r="F16" s="417"/>
      <c r="G16" s="417"/>
      <c r="H16" s="417"/>
      <c r="I16" s="417"/>
      <c r="J16" s="417"/>
      <c r="K16" s="418"/>
    </row>
    <row r="17" spans="1:11" x14ac:dyDescent="0.35">
      <c r="A17" s="412"/>
      <c r="B17" s="417"/>
      <c r="C17" s="417"/>
      <c r="D17" s="417"/>
      <c r="E17" s="417"/>
      <c r="F17" s="417"/>
      <c r="G17" s="417"/>
      <c r="H17" s="417"/>
      <c r="I17" s="417"/>
      <c r="J17" s="417"/>
      <c r="K17" s="418"/>
    </row>
    <row r="18" spans="1:11" x14ac:dyDescent="0.35">
      <c r="A18" s="412"/>
      <c r="B18" s="417"/>
      <c r="C18" s="417"/>
      <c r="D18" s="417"/>
      <c r="E18" s="417"/>
      <c r="F18" s="417"/>
      <c r="G18" s="417"/>
      <c r="H18" s="417"/>
      <c r="I18" s="417"/>
      <c r="J18" s="417"/>
      <c r="K18" s="418"/>
    </row>
    <row r="19" spans="1:11" x14ac:dyDescent="0.35">
      <c r="A19" s="412"/>
      <c r="B19" s="417"/>
      <c r="C19" s="417"/>
      <c r="D19" s="417"/>
      <c r="E19" s="417"/>
      <c r="F19" s="417"/>
      <c r="G19" s="417"/>
      <c r="H19" s="417"/>
      <c r="I19" s="417"/>
      <c r="J19" s="417"/>
      <c r="K19" s="418"/>
    </row>
    <row r="20" spans="1:11" x14ac:dyDescent="0.35">
      <c r="A20" s="412"/>
      <c r="B20" s="417"/>
      <c r="C20" s="417"/>
      <c r="D20" s="417"/>
      <c r="E20" s="417"/>
      <c r="F20" s="417"/>
      <c r="G20" s="417"/>
      <c r="H20" s="417"/>
      <c r="I20" s="417"/>
      <c r="J20" s="417"/>
      <c r="K20" s="418"/>
    </row>
    <row r="21" spans="1:11" x14ac:dyDescent="0.35">
      <c r="A21" s="412"/>
      <c r="B21" s="417"/>
      <c r="C21" s="417"/>
      <c r="D21" s="417"/>
      <c r="E21" s="417"/>
      <c r="F21" s="417"/>
      <c r="G21" s="417"/>
      <c r="H21" s="417"/>
      <c r="I21" s="417"/>
      <c r="J21" s="417"/>
      <c r="K21" s="418"/>
    </row>
    <row r="22" spans="1:11" x14ac:dyDescent="0.35">
      <c r="A22" s="412"/>
      <c r="B22" s="417"/>
      <c r="C22" s="417"/>
      <c r="D22" s="417"/>
      <c r="E22" s="417"/>
      <c r="F22" s="417"/>
      <c r="G22" s="417"/>
      <c r="H22" s="417"/>
      <c r="I22" s="417"/>
      <c r="J22" s="417"/>
      <c r="K22" s="418"/>
    </row>
    <row r="23" spans="1:11" x14ac:dyDescent="0.35">
      <c r="A23" s="412"/>
      <c r="B23" s="417"/>
      <c r="C23" s="417"/>
      <c r="D23" s="417"/>
      <c r="E23" s="417"/>
      <c r="F23" s="417"/>
      <c r="G23" s="417"/>
      <c r="H23" s="417"/>
      <c r="I23" s="417"/>
      <c r="J23" s="417"/>
      <c r="K23" s="418"/>
    </row>
    <row r="24" spans="1:11" x14ac:dyDescent="0.35">
      <c r="A24" s="412"/>
      <c r="B24" s="417"/>
      <c r="C24" s="417"/>
      <c r="D24" s="417"/>
      <c r="E24" s="417"/>
      <c r="F24" s="417"/>
      <c r="G24" s="417"/>
      <c r="H24" s="417"/>
      <c r="I24" s="417"/>
      <c r="J24" s="417"/>
      <c r="K24" s="418"/>
    </row>
    <row r="25" spans="1:11" x14ac:dyDescent="0.35">
      <c r="A25" s="412"/>
      <c r="B25" s="417"/>
      <c r="C25" s="417"/>
      <c r="D25" s="417"/>
      <c r="E25" s="417"/>
      <c r="F25" s="417"/>
      <c r="G25" s="417"/>
      <c r="H25" s="417"/>
      <c r="I25" s="417"/>
      <c r="J25" s="417"/>
      <c r="K25" s="418"/>
    </row>
    <row r="26" spans="1:11" x14ac:dyDescent="0.35">
      <c r="A26" s="412"/>
      <c r="B26" s="417"/>
      <c r="C26" s="417"/>
      <c r="D26" s="417"/>
      <c r="E26" s="417"/>
      <c r="F26" s="417"/>
      <c r="G26" s="417"/>
      <c r="H26" s="417"/>
      <c r="I26" s="417"/>
      <c r="J26" s="417"/>
      <c r="K26" s="418"/>
    </row>
    <row r="27" spans="1:11" x14ac:dyDescent="0.35">
      <c r="A27" s="412"/>
      <c r="B27" s="417"/>
      <c r="C27" s="417"/>
      <c r="D27" s="417"/>
      <c r="E27" s="417"/>
      <c r="F27" s="417"/>
      <c r="G27" s="417"/>
      <c r="H27" s="417"/>
      <c r="I27" s="417"/>
      <c r="J27" s="417"/>
      <c r="K27" s="418"/>
    </row>
    <row r="28" spans="1:11" x14ac:dyDescent="0.35">
      <c r="A28" s="412"/>
      <c r="B28" s="417"/>
      <c r="C28" s="417"/>
      <c r="D28" s="417"/>
      <c r="E28" s="417"/>
      <c r="F28" s="417"/>
      <c r="G28" s="417"/>
      <c r="H28" s="417"/>
      <c r="I28" s="417"/>
      <c r="J28" s="417"/>
      <c r="K28" s="418"/>
    </row>
    <row r="29" spans="1:11" x14ac:dyDescent="0.35">
      <c r="A29" s="412"/>
      <c r="B29" s="417"/>
      <c r="C29" s="417"/>
      <c r="D29" s="417"/>
      <c r="E29" s="417"/>
      <c r="F29" s="417"/>
      <c r="G29" s="417"/>
      <c r="H29" s="417"/>
      <c r="I29" s="417"/>
      <c r="J29" s="417"/>
      <c r="K29" s="418"/>
    </row>
    <row r="30" spans="1:11" x14ac:dyDescent="0.35">
      <c r="A30" s="412"/>
      <c r="B30" s="417"/>
      <c r="C30" s="417"/>
      <c r="D30" s="417"/>
      <c r="E30" s="417"/>
      <c r="F30" s="417"/>
      <c r="G30" s="417"/>
      <c r="H30" s="417"/>
      <c r="I30" s="417"/>
      <c r="J30" s="417"/>
      <c r="K30" s="418"/>
    </row>
    <row r="31" spans="1:11" x14ac:dyDescent="0.35">
      <c r="A31" s="412"/>
      <c r="B31" s="417"/>
      <c r="C31" s="417"/>
      <c r="D31" s="417"/>
      <c r="E31" s="417"/>
      <c r="F31" s="417"/>
      <c r="G31" s="417"/>
      <c r="H31" s="417"/>
      <c r="I31" s="417"/>
      <c r="J31" s="417"/>
      <c r="K31" s="418"/>
    </row>
    <row r="32" spans="1:11" x14ac:dyDescent="0.35">
      <c r="A32" s="412"/>
      <c r="B32" s="417"/>
      <c r="C32" s="417"/>
      <c r="D32" s="417"/>
      <c r="E32" s="417"/>
      <c r="F32" s="417"/>
      <c r="G32" s="417"/>
      <c r="H32" s="417"/>
      <c r="I32" s="417"/>
      <c r="J32" s="417"/>
      <c r="K32" s="418"/>
    </row>
    <row r="33" spans="1:11" x14ac:dyDescent="0.35">
      <c r="A33" s="412"/>
      <c r="B33" s="415"/>
      <c r="C33" s="415"/>
      <c r="D33" s="415"/>
      <c r="E33" s="415"/>
      <c r="F33" s="415"/>
      <c r="G33" s="415"/>
      <c r="H33" s="415"/>
      <c r="I33" s="415"/>
      <c r="J33" s="415"/>
      <c r="K33" s="416"/>
    </row>
    <row r="34" spans="1:11" x14ac:dyDescent="0.35">
      <c r="A34" s="412"/>
      <c r="B34" s="415"/>
      <c r="C34" s="415"/>
      <c r="D34" s="415"/>
      <c r="E34" s="415"/>
      <c r="F34" s="415"/>
      <c r="G34" s="415"/>
      <c r="H34" s="415"/>
      <c r="I34" s="415"/>
      <c r="J34" s="415"/>
      <c r="K34" s="416"/>
    </row>
    <row r="35" spans="1:11" x14ac:dyDescent="0.35">
      <c r="A35" s="412"/>
      <c r="B35" s="415"/>
      <c r="C35" s="415"/>
      <c r="D35" s="415"/>
      <c r="E35" s="415"/>
      <c r="F35" s="415"/>
      <c r="G35" s="415"/>
      <c r="H35" s="415"/>
      <c r="I35" s="415"/>
      <c r="J35" s="415"/>
      <c r="K35" s="416"/>
    </row>
    <row r="36" spans="1:11" x14ac:dyDescent="0.35">
      <c r="A36" s="412"/>
      <c r="B36" s="415"/>
      <c r="C36" s="415"/>
      <c r="D36" s="415"/>
      <c r="E36" s="415"/>
      <c r="F36" s="415"/>
      <c r="G36" s="415"/>
      <c r="H36" s="415"/>
      <c r="I36" s="415"/>
      <c r="J36" s="415"/>
      <c r="K36" s="416"/>
    </row>
    <row r="37" spans="1:11" x14ac:dyDescent="0.35">
      <c r="A37" s="412"/>
      <c r="B37" s="415"/>
      <c r="C37" s="415"/>
      <c r="D37" s="415"/>
      <c r="E37" s="415"/>
      <c r="F37" s="415"/>
      <c r="G37" s="415"/>
      <c r="H37" s="415"/>
      <c r="I37" s="415"/>
      <c r="J37" s="415"/>
      <c r="K37" s="416"/>
    </row>
    <row r="38" spans="1:11" x14ac:dyDescent="0.35">
      <c r="A38" s="412"/>
      <c r="B38" s="415"/>
      <c r="C38" s="415"/>
      <c r="D38" s="415"/>
      <c r="E38" s="415"/>
      <c r="F38" s="415"/>
      <c r="G38" s="415"/>
      <c r="H38" s="415"/>
      <c r="I38" s="415"/>
      <c r="J38" s="415"/>
      <c r="K38" s="416"/>
    </row>
    <row r="39" spans="1:11" x14ac:dyDescent="0.35">
      <c r="A39" s="412"/>
      <c r="B39" s="415"/>
      <c r="C39" s="415"/>
      <c r="D39" s="415"/>
      <c r="E39" s="415"/>
      <c r="F39" s="415"/>
      <c r="G39" s="415"/>
      <c r="H39" s="415"/>
      <c r="I39" s="415"/>
      <c r="J39" s="415"/>
      <c r="K39" s="416"/>
    </row>
    <row r="40" spans="1:11" x14ac:dyDescent="0.35">
      <c r="A40" s="412"/>
      <c r="B40" s="415"/>
      <c r="C40" s="415"/>
      <c r="D40" s="415"/>
      <c r="E40" s="415"/>
      <c r="F40" s="415"/>
      <c r="G40" s="415"/>
      <c r="H40" s="415"/>
      <c r="I40" s="415"/>
      <c r="J40" s="415"/>
      <c r="K40" s="416"/>
    </row>
    <row r="41" spans="1:11" x14ac:dyDescent="0.35">
      <c r="A41" s="412"/>
      <c r="B41" s="415"/>
      <c r="C41" s="415"/>
      <c r="D41" s="415"/>
      <c r="E41" s="415"/>
      <c r="F41" s="415"/>
      <c r="G41" s="415"/>
      <c r="H41" s="415"/>
      <c r="I41" s="415"/>
      <c r="J41" s="415"/>
      <c r="K41" s="416"/>
    </row>
    <row r="42" spans="1:11" x14ac:dyDescent="0.35">
      <c r="A42" s="412"/>
      <c r="B42" s="415"/>
      <c r="C42" s="415"/>
      <c r="D42" s="415"/>
      <c r="E42" s="415"/>
      <c r="F42" s="415"/>
      <c r="G42" s="415"/>
      <c r="H42" s="415"/>
      <c r="I42" s="415"/>
      <c r="J42" s="415"/>
      <c r="K42" s="416"/>
    </row>
    <row r="43" spans="1:11" x14ac:dyDescent="0.35">
      <c r="A43" s="412"/>
      <c r="B43" s="415"/>
      <c r="C43" s="415"/>
      <c r="D43" s="415"/>
      <c r="E43" s="415"/>
      <c r="F43" s="415"/>
      <c r="G43" s="415"/>
      <c r="H43" s="415"/>
      <c r="I43" s="415"/>
      <c r="J43" s="415"/>
      <c r="K43" s="416"/>
    </row>
    <row r="44" spans="1:11" x14ac:dyDescent="0.35">
      <c r="A44" s="412"/>
      <c r="B44" s="415"/>
      <c r="C44" s="415"/>
      <c r="D44" s="415"/>
      <c r="E44" s="415"/>
      <c r="F44" s="415"/>
      <c r="G44" s="415"/>
      <c r="H44" s="415"/>
      <c r="I44" s="415"/>
      <c r="J44" s="415"/>
      <c r="K44" s="416"/>
    </row>
    <row r="45" spans="1:11" x14ac:dyDescent="0.35">
      <c r="A45" s="412"/>
      <c r="B45" s="415"/>
      <c r="C45" s="415"/>
      <c r="D45" s="415"/>
      <c r="E45" s="415"/>
      <c r="F45" s="415"/>
      <c r="G45" s="415"/>
      <c r="H45" s="415"/>
      <c r="I45" s="415"/>
      <c r="J45" s="415"/>
      <c r="K45" s="416"/>
    </row>
    <row r="46" spans="1:11" x14ac:dyDescent="0.35">
      <c r="A46" s="412"/>
      <c r="B46" s="415"/>
      <c r="C46" s="415"/>
      <c r="D46" s="415"/>
      <c r="E46" s="415"/>
      <c r="F46" s="415"/>
      <c r="G46" s="415"/>
      <c r="H46" s="415"/>
      <c r="I46" s="415"/>
      <c r="J46" s="415"/>
      <c r="K46" s="416"/>
    </row>
    <row r="47" spans="1:11" x14ac:dyDescent="0.35">
      <c r="A47" s="412"/>
      <c r="B47" s="415"/>
      <c r="C47" s="415"/>
      <c r="D47" s="415"/>
      <c r="E47" s="415"/>
      <c r="F47" s="415"/>
      <c r="G47" s="415"/>
      <c r="H47" s="415"/>
      <c r="I47" s="415"/>
      <c r="J47" s="415"/>
      <c r="K47" s="416"/>
    </row>
    <row r="48" spans="1:11" x14ac:dyDescent="0.35">
      <c r="A48" s="412"/>
      <c r="B48" s="415"/>
      <c r="C48" s="415"/>
      <c r="D48" s="415"/>
      <c r="E48" s="415"/>
      <c r="F48" s="415"/>
      <c r="G48" s="415"/>
      <c r="H48" s="415"/>
      <c r="I48" s="415"/>
      <c r="J48" s="415"/>
      <c r="K48" s="416"/>
    </row>
    <row r="49" spans="1:11" x14ac:dyDescent="0.35">
      <c r="A49" s="412"/>
      <c r="B49" s="415"/>
      <c r="C49" s="415"/>
      <c r="D49" s="415"/>
      <c r="E49" s="415"/>
      <c r="F49" s="415"/>
      <c r="G49" s="415"/>
      <c r="H49" s="415"/>
      <c r="I49" s="415"/>
      <c r="J49" s="415"/>
      <c r="K49" s="416"/>
    </row>
    <row r="50" spans="1:11" x14ac:dyDescent="0.35">
      <c r="A50" s="412"/>
      <c r="B50" s="415"/>
      <c r="C50" s="415"/>
      <c r="D50" s="415"/>
      <c r="E50" s="415"/>
      <c r="F50" s="415"/>
      <c r="G50" s="415"/>
      <c r="H50" s="415"/>
      <c r="I50" s="415"/>
      <c r="J50" s="415"/>
      <c r="K50" s="416"/>
    </row>
    <row r="51" spans="1:11" x14ac:dyDescent="0.35">
      <c r="A51" s="412"/>
      <c r="B51" s="415"/>
      <c r="C51" s="415"/>
      <c r="D51" s="415"/>
      <c r="E51" s="415"/>
      <c r="F51" s="415"/>
      <c r="G51" s="415"/>
      <c r="H51" s="415"/>
      <c r="I51" s="415"/>
      <c r="J51" s="415"/>
      <c r="K51" s="416"/>
    </row>
    <row r="52" spans="1:11" x14ac:dyDescent="0.35">
      <c r="A52" s="412"/>
      <c r="B52" s="415"/>
      <c r="C52" s="415"/>
      <c r="D52" s="415"/>
      <c r="E52" s="415"/>
      <c r="F52" s="415"/>
      <c r="G52" s="415"/>
      <c r="H52" s="415"/>
      <c r="I52" s="415"/>
      <c r="J52" s="415"/>
      <c r="K52" s="416"/>
    </row>
    <row r="53" spans="1:11" x14ac:dyDescent="0.35">
      <c r="A53" s="412"/>
      <c r="B53" s="413"/>
      <c r="C53" s="413"/>
      <c r="D53" s="413"/>
      <c r="E53" s="413"/>
      <c r="F53" s="413"/>
      <c r="G53" s="413"/>
      <c r="H53" s="413"/>
      <c r="I53" s="413"/>
      <c r="J53" s="413"/>
      <c r="K53" s="414"/>
    </row>
    <row r="54" spans="1:11" x14ac:dyDescent="0.35">
      <c r="A54" s="412"/>
      <c r="B54" s="413"/>
      <c r="C54" s="413"/>
      <c r="D54" s="413"/>
      <c r="E54" s="413"/>
      <c r="F54" s="413"/>
      <c r="G54" s="413"/>
      <c r="H54" s="413"/>
      <c r="I54" s="413"/>
      <c r="J54" s="413"/>
      <c r="K54" s="414"/>
    </row>
    <row r="55" spans="1:11" x14ac:dyDescent="0.35">
      <c r="A55" s="412"/>
      <c r="B55" s="413"/>
      <c r="C55" s="413"/>
      <c r="D55" s="413"/>
      <c r="E55" s="413"/>
      <c r="F55" s="413"/>
      <c r="G55" s="413"/>
      <c r="H55" s="413"/>
      <c r="I55" s="413"/>
      <c r="J55" s="413"/>
      <c r="K55" s="414"/>
    </row>
    <row r="56" spans="1:11" x14ac:dyDescent="0.35">
      <c r="A56" s="412"/>
      <c r="B56" s="413"/>
      <c r="C56" s="413"/>
      <c r="D56" s="413"/>
      <c r="E56" s="413"/>
      <c r="F56" s="413"/>
      <c r="G56" s="413"/>
      <c r="H56" s="413"/>
      <c r="I56" s="413"/>
      <c r="J56" s="413"/>
      <c r="K56" s="414"/>
    </row>
    <row r="57" spans="1:11" ht="18.5" x14ac:dyDescent="0.35">
      <c r="A57" s="146"/>
      <c r="B57" s="147"/>
      <c r="C57" s="147"/>
      <c r="D57" s="147"/>
      <c r="E57" s="147"/>
      <c r="F57" s="147"/>
      <c r="G57" s="147"/>
      <c r="H57" s="147"/>
      <c r="I57" s="147"/>
      <c r="J57" s="147"/>
      <c r="K57" s="148"/>
    </row>
    <row r="58" spans="1:11" ht="18.5" x14ac:dyDescent="0.35">
      <c r="A58" s="146"/>
      <c r="B58" s="147"/>
      <c r="C58" s="147"/>
      <c r="D58" s="147"/>
      <c r="E58" s="147"/>
      <c r="F58" s="147"/>
      <c r="G58" s="147"/>
      <c r="H58" s="147"/>
      <c r="I58" s="147"/>
      <c r="J58" s="147"/>
      <c r="K58" s="148"/>
    </row>
    <row r="59" spans="1:11" ht="18.5" x14ac:dyDescent="0.35">
      <c r="A59" s="146"/>
      <c r="B59" s="147"/>
      <c r="C59" s="147"/>
      <c r="D59" s="147"/>
      <c r="E59" s="147"/>
      <c r="F59" s="147"/>
      <c r="G59" s="147"/>
      <c r="H59" s="147"/>
      <c r="I59" s="147"/>
      <c r="J59" s="147"/>
      <c r="K59" s="148"/>
    </row>
    <row r="60" spans="1:11" ht="18.5" x14ac:dyDescent="0.35">
      <c r="A60" s="146"/>
      <c r="B60" s="147"/>
      <c r="C60" s="147"/>
      <c r="D60" s="147"/>
      <c r="E60" s="147"/>
      <c r="F60" s="147"/>
      <c r="G60" s="147"/>
      <c r="H60" s="147"/>
      <c r="I60" s="147"/>
      <c r="J60" s="147"/>
      <c r="K60" s="148"/>
    </row>
    <row r="61" spans="1:11" ht="18.5" x14ac:dyDescent="0.35">
      <c r="A61" s="146"/>
      <c r="B61" s="147"/>
      <c r="C61" s="147"/>
      <c r="D61" s="147"/>
      <c r="E61" s="147"/>
      <c r="F61" s="147"/>
      <c r="G61" s="147"/>
      <c r="H61" s="147"/>
      <c r="I61" s="147"/>
      <c r="J61" s="147"/>
      <c r="K61" s="148"/>
    </row>
    <row r="62" spans="1:11" ht="18.5" x14ac:dyDescent="0.35">
      <c r="A62" s="146"/>
      <c r="B62" s="147"/>
      <c r="C62" s="147"/>
      <c r="D62" s="147"/>
      <c r="E62" s="147"/>
      <c r="F62" s="147"/>
      <c r="G62" s="147"/>
      <c r="H62" s="147"/>
      <c r="I62" s="147"/>
      <c r="J62" s="147"/>
      <c r="K62" s="148"/>
    </row>
    <row r="63" spans="1:11" ht="18.5" x14ac:dyDescent="0.35">
      <c r="A63" s="146"/>
      <c r="B63" s="147"/>
      <c r="C63" s="147"/>
      <c r="D63" s="147"/>
      <c r="E63" s="147"/>
      <c r="F63" s="147"/>
      <c r="G63" s="147"/>
      <c r="H63" s="147"/>
      <c r="I63" s="147"/>
      <c r="J63" s="147"/>
      <c r="K63" s="148"/>
    </row>
    <row r="64" spans="1:11" ht="18.5" x14ac:dyDescent="0.35">
      <c r="A64" s="146"/>
      <c r="B64" s="147"/>
      <c r="C64" s="147"/>
      <c r="D64" s="147"/>
      <c r="E64" s="147"/>
      <c r="F64" s="147"/>
      <c r="G64" s="147"/>
      <c r="H64" s="147"/>
      <c r="I64" s="147"/>
      <c r="J64" s="147"/>
      <c r="K64" s="148"/>
    </row>
    <row r="65" spans="1:11" ht="18.5" x14ac:dyDescent="0.35">
      <c r="A65" s="146"/>
      <c r="B65" s="147"/>
      <c r="C65" s="147"/>
      <c r="D65" s="147"/>
      <c r="E65" s="147"/>
      <c r="F65" s="147"/>
      <c r="G65" s="147"/>
      <c r="H65" s="147"/>
      <c r="I65" s="147"/>
      <c r="J65" s="147"/>
      <c r="K65" s="148"/>
    </row>
    <row r="66" spans="1:11" ht="18.5" x14ac:dyDescent="0.35">
      <c r="A66" s="146"/>
      <c r="B66" s="147"/>
      <c r="C66" s="147"/>
      <c r="D66" s="147"/>
      <c r="E66" s="147"/>
      <c r="F66" s="147"/>
      <c r="G66" s="147"/>
      <c r="H66" s="147"/>
      <c r="I66" s="147"/>
      <c r="J66" s="147"/>
      <c r="K66" s="148"/>
    </row>
    <row r="67" spans="1:11" ht="18.5" x14ac:dyDescent="0.35">
      <c r="A67" s="146"/>
      <c r="B67" s="147"/>
      <c r="C67" s="147"/>
      <c r="D67" s="147"/>
      <c r="E67" s="147"/>
      <c r="F67" s="147"/>
      <c r="G67" s="147"/>
      <c r="H67" s="147"/>
      <c r="I67" s="147"/>
      <c r="J67" s="147"/>
      <c r="K67" s="148"/>
    </row>
    <row r="68" spans="1:11" ht="18.5" x14ac:dyDescent="0.35">
      <c r="A68" s="146"/>
      <c r="B68" s="147"/>
      <c r="C68" s="147"/>
      <c r="D68" s="147"/>
      <c r="E68" s="147"/>
      <c r="F68" s="147"/>
      <c r="G68" s="147"/>
      <c r="H68" s="147"/>
      <c r="I68" s="147"/>
      <c r="J68" s="147"/>
      <c r="K68" s="148"/>
    </row>
    <row r="69" spans="1:11" x14ac:dyDescent="0.35">
      <c r="A69" s="412"/>
      <c r="B69" s="413"/>
      <c r="C69" s="413"/>
      <c r="D69" s="413"/>
      <c r="E69" s="413"/>
      <c r="F69" s="413"/>
      <c r="G69" s="413"/>
      <c r="H69" s="413"/>
      <c r="I69" s="413"/>
      <c r="J69" s="413"/>
      <c r="K69" s="414"/>
    </row>
    <row r="70" spans="1:11" x14ac:dyDescent="0.35">
      <c r="A70" s="412"/>
      <c r="B70" s="413"/>
      <c r="C70" s="413"/>
      <c r="D70" s="413"/>
      <c r="E70" s="413"/>
      <c r="F70" s="413"/>
      <c r="G70" s="413"/>
      <c r="H70" s="413"/>
      <c r="I70" s="413"/>
      <c r="J70" s="413"/>
      <c r="K70" s="414"/>
    </row>
    <row r="71" spans="1:11" ht="18.5" x14ac:dyDescent="0.35">
      <c r="A71" s="146"/>
      <c r="B71" s="147"/>
      <c r="C71" s="147"/>
      <c r="D71" s="147"/>
      <c r="E71" s="147"/>
      <c r="F71" s="147"/>
      <c r="G71" s="147"/>
      <c r="H71" s="147"/>
      <c r="I71" s="147"/>
      <c r="J71" s="147"/>
      <c r="K71" s="148"/>
    </row>
    <row r="72" spans="1:11" ht="18.5" x14ac:dyDescent="0.35">
      <c r="A72" s="146"/>
      <c r="B72" s="147"/>
      <c r="C72" s="147"/>
      <c r="D72" s="147"/>
      <c r="E72" s="147"/>
      <c r="F72" s="147"/>
      <c r="G72" s="147"/>
      <c r="H72" s="147"/>
      <c r="I72" s="147"/>
      <c r="J72" s="147"/>
      <c r="K72" s="148"/>
    </row>
    <row r="73" spans="1:11" ht="18.5" x14ac:dyDescent="0.35">
      <c r="A73" s="146"/>
      <c r="B73" s="147"/>
      <c r="C73" s="147"/>
      <c r="D73" s="147"/>
      <c r="E73" s="147"/>
      <c r="F73" s="147"/>
      <c r="G73" s="147"/>
      <c r="H73" s="147"/>
      <c r="I73" s="147"/>
      <c r="J73" s="147"/>
      <c r="K73" s="148"/>
    </row>
    <row r="74" spans="1:11" ht="18.5" x14ac:dyDescent="0.35">
      <c r="A74" s="146"/>
      <c r="B74" s="147"/>
      <c r="C74" s="147"/>
      <c r="D74" s="147"/>
      <c r="E74" s="147"/>
      <c r="F74" s="147"/>
      <c r="G74" s="147"/>
      <c r="H74" s="147"/>
      <c r="I74" s="147"/>
      <c r="J74" s="147"/>
      <c r="K74" s="148"/>
    </row>
    <row r="75" spans="1:11" ht="18.5" x14ac:dyDescent="0.35">
      <c r="A75" s="146"/>
      <c r="B75" s="147"/>
      <c r="C75" s="147"/>
      <c r="D75" s="147"/>
      <c r="E75" s="147"/>
      <c r="F75" s="147"/>
      <c r="G75" s="147"/>
      <c r="H75" s="147"/>
      <c r="I75" s="147"/>
      <c r="J75" s="147"/>
      <c r="K75" s="148"/>
    </row>
    <row r="76" spans="1:11" ht="18.5" x14ac:dyDescent="0.35">
      <c r="A76" s="146"/>
      <c r="B76" s="147"/>
      <c r="C76" s="147"/>
      <c r="D76" s="147"/>
      <c r="E76" s="147"/>
      <c r="F76" s="147"/>
      <c r="G76" s="147"/>
      <c r="H76" s="147"/>
      <c r="I76" s="147"/>
      <c r="J76" s="147"/>
      <c r="K76" s="148"/>
    </row>
    <row r="77" spans="1:11" ht="18.5" x14ac:dyDescent="0.35">
      <c r="A77" s="146"/>
      <c r="B77" s="147"/>
      <c r="C77" s="147"/>
      <c r="D77" s="147"/>
      <c r="E77" s="147"/>
      <c r="F77" s="147"/>
      <c r="G77" s="147"/>
      <c r="H77" s="147"/>
      <c r="I77" s="147"/>
      <c r="J77" s="147"/>
      <c r="K77" s="148"/>
    </row>
    <row r="78" spans="1:11" ht="18.5" x14ac:dyDescent="0.35">
      <c r="A78" s="146"/>
      <c r="B78" s="147"/>
      <c r="C78" s="147"/>
      <c r="D78" s="147"/>
      <c r="E78" s="147"/>
      <c r="F78" s="147"/>
      <c r="G78" s="147"/>
      <c r="H78" s="147"/>
      <c r="I78" s="147"/>
      <c r="J78" s="147"/>
      <c r="K78" s="148"/>
    </row>
    <row r="79" spans="1:11" ht="18.5" x14ac:dyDescent="0.35">
      <c r="A79" s="146"/>
      <c r="B79" s="147"/>
      <c r="C79" s="147"/>
      <c r="D79" s="147"/>
      <c r="E79" s="147"/>
      <c r="F79" s="147"/>
      <c r="G79" s="147"/>
      <c r="H79" s="147"/>
      <c r="I79" s="147"/>
      <c r="J79" s="147"/>
      <c r="K79" s="148"/>
    </row>
    <row r="80" spans="1:11" ht="18.5" x14ac:dyDescent="0.35">
      <c r="A80" s="146"/>
      <c r="B80" s="147"/>
      <c r="C80" s="147"/>
      <c r="D80" s="147"/>
      <c r="E80" s="147"/>
      <c r="F80" s="147"/>
      <c r="G80" s="147"/>
      <c r="H80" s="147"/>
      <c r="I80" s="147"/>
      <c r="J80" s="147"/>
      <c r="K80" s="148"/>
    </row>
    <row r="81" spans="1:11" ht="18.5" x14ac:dyDescent="0.35">
      <c r="A81" s="146"/>
      <c r="B81" s="147"/>
      <c r="C81" s="147"/>
      <c r="D81" s="147"/>
      <c r="E81" s="147"/>
      <c r="F81" s="147"/>
      <c r="G81" s="147"/>
      <c r="H81" s="147"/>
      <c r="I81" s="147"/>
      <c r="J81" s="147"/>
      <c r="K81" s="148"/>
    </row>
    <row r="82" spans="1:11" ht="18.5" x14ac:dyDescent="0.35">
      <c r="A82" s="146"/>
      <c r="B82" s="147"/>
      <c r="C82" s="147"/>
      <c r="D82" s="147"/>
      <c r="E82" s="147"/>
      <c r="F82" s="147"/>
      <c r="G82" s="147"/>
      <c r="H82" s="147"/>
      <c r="I82" s="147"/>
      <c r="J82" s="147"/>
      <c r="K82" s="148"/>
    </row>
    <row r="83" spans="1:11" ht="18.5" x14ac:dyDescent="0.35">
      <c r="A83" s="146"/>
      <c r="B83" s="147"/>
      <c r="C83" s="147"/>
      <c r="D83" s="147"/>
      <c r="E83" s="147"/>
      <c r="F83" s="147"/>
      <c r="G83" s="147"/>
      <c r="H83" s="147"/>
      <c r="I83" s="147"/>
      <c r="J83" s="147"/>
      <c r="K83" s="148"/>
    </row>
    <row r="84" spans="1:11" ht="18.5" x14ac:dyDescent="0.35">
      <c r="A84" s="146"/>
      <c r="B84" s="147"/>
      <c r="C84" s="147"/>
      <c r="D84" s="147"/>
      <c r="E84" s="147"/>
      <c r="F84" s="147"/>
      <c r="G84" s="147"/>
      <c r="H84" s="147"/>
      <c r="I84" s="147"/>
      <c r="J84" s="147"/>
      <c r="K84" s="148"/>
    </row>
    <row r="85" spans="1:11" ht="18.5" x14ac:dyDescent="0.35">
      <c r="A85" s="146"/>
      <c r="B85" s="147"/>
      <c r="C85" s="147"/>
      <c r="D85" s="147"/>
      <c r="E85" s="147"/>
      <c r="F85" s="147"/>
      <c r="G85" s="147"/>
      <c r="H85" s="147"/>
      <c r="I85" s="147"/>
      <c r="J85" s="147"/>
      <c r="K85" s="148"/>
    </row>
    <row r="86" spans="1:11" ht="18.5" x14ac:dyDescent="0.35">
      <c r="A86" s="146"/>
      <c r="B86" s="147"/>
      <c r="C86" s="147"/>
      <c r="D86" s="147"/>
      <c r="E86" s="147"/>
      <c r="F86" s="147"/>
      <c r="G86" s="147"/>
      <c r="H86" s="147"/>
      <c r="I86" s="147"/>
      <c r="J86" s="147"/>
      <c r="K86" s="148"/>
    </row>
    <row r="87" spans="1:11" ht="18.5" x14ac:dyDescent="0.35">
      <c r="A87" s="146"/>
      <c r="B87" s="147"/>
      <c r="C87" s="147"/>
      <c r="D87" s="147"/>
      <c r="E87" s="147"/>
      <c r="F87" s="147"/>
      <c r="G87" s="147"/>
      <c r="H87" s="147"/>
      <c r="I87" s="147"/>
      <c r="J87" s="147"/>
      <c r="K87" s="148"/>
    </row>
    <row r="88" spans="1:11" ht="18.5" x14ac:dyDescent="0.35">
      <c r="A88" s="146"/>
      <c r="B88" s="147"/>
      <c r="C88" s="147"/>
      <c r="D88" s="147"/>
      <c r="E88" s="147"/>
      <c r="F88" s="147"/>
      <c r="G88" s="147"/>
      <c r="H88" s="147"/>
      <c r="I88" s="147"/>
      <c r="J88" s="147"/>
      <c r="K88" s="148"/>
    </row>
    <row r="89" spans="1:11" ht="18.5" x14ac:dyDescent="0.35">
      <c r="A89" s="146"/>
      <c r="B89" s="147"/>
      <c r="C89" s="147"/>
      <c r="D89" s="147"/>
      <c r="E89" s="147"/>
      <c r="F89" s="147"/>
      <c r="G89" s="147"/>
      <c r="H89" s="147"/>
      <c r="I89" s="147"/>
      <c r="J89" s="147"/>
      <c r="K89" s="148"/>
    </row>
    <row r="90" spans="1:11" ht="18.5" x14ac:dyDescent="0.35">
      <c r="A90" s="146"/>
      <c r="B90" s="147"/>
      <c r="C90" s="147"/>
      <c r="D90" s="147"/>
      <c r="E90" s="147"/>
      <c r="F90" s="147"/>
      <c r="G90" s="147"/>
      <c r="H90" s="147"/>
      <c r="I90" s="147"/>
      <c r="J90" s="147"/>
      <c r="K90" s="148"/>
    </row>
    <row r="91" spans="1:11" ht="18.5" x14ac:dyDescent="0.35">
      <c r="A91" s="146"/>
      <c r="B91" s="147"/>
      <c r="C91" s="147"/>
      <c r="D91" s="147"/>
      <c r="E91" s="147"/>
      <c r="F91" s="147"/>
      <c r="G91" s="147"/>
      <c r="H91" s="147"/>
      <c r="I91" s="147"/>
      <c r="J91" s="147"/>
      <c r="K91" s="148"/>
    </row>
    <row r="92" spans="1:11" ht="18.5" x14ac:dyDescent="0.35">
      <c r="A92" s="146"/>
      <c r="B92" s="147"/>
      <c r="C92" s="147"/>
      <c r="D92" s="147"/>
      <c r="E92" s="147"/>
      <c r="F92" s="147"/>
      <c r="G92" s="147"/>
      <c r="H92" s="147"/>
      <c r="I92" s="147"/>
      <c r="J92" s="147"/>
      <c r="K92" s="148"/>
    </row>
    <row r="93" spans="1:11" ht="18.5" x14ac:dyDescent="0.35">
      <c r="A93" s="146"/>
      <c r="B93" s="147"/>
      <c r="C93" s="147"/>
      <c r="D93" s="147"/>
      <c r="E93" s="147"/>
      <c r="F93" s="147"/>
      <c r="G93" s="147"/>
      <c r="H93" s="147"/>
      <c r="I93" s="147"/>
      <c r="J93" s="147"/>
      <c r="K93" s="148"/>
    </row>
    <row r="94" spans="1:11" ht="18.5" x14ac:dyDescent="0.35">
      <c r="A94" s="146"/>
      <c r="B94" s="147"/>
      <c r="C94" s="147"/>
      <c r="D94" s="147"/>
      <c r="E94" s="147"/>
      <c r="F94" s="147"/>
      <c r="G94" s="147"/>
      <c r="H94" s="147"/>
      <c r="I94" s="147"/>
      <c r="J94" s="147"/>
      <c r="K94" s="148"/>
    </row>
    <row r="95" spans="1:11" ht="18.5" x14ac:dyDescent="0.35">
      <c r="A95" s="146"/>
      <c r="B95" s="147"/>
      <c r="C95" s="147"/>
      <c r="D95" s="147"/>
      <c r="E95" s="147"/>
      <c r="F95" s="147"/>
      <c r="G95" s="147"/>
      <c r="H95" s="147"/>
      <c r="I95" s="147"/>
      <c r="J95" s="147"/>
      <c r="K95" s="148"/>
    </row>
    <row r="96" spans="1:11" ht="18.5" x14ac:dyDescent="0.35">
      <c r="A96" s="146"/>
      <c r="B96" s="147"/>
      <c r="C96" s="147"/>
      <c r="D96" s="147"/>
      <c r="E96" s="147"/>
      <c r="F96" s="147"/>
      <c r="G96" s="147"/>
      <c r="H96" s="147"/>
      <c r="I96" s="147"/>
      <c r="J96" s="147"/>
      <c r="K96" s="148"/>
    </row>
    <row r="97" spans="1:11" ht="18.5" x14ac:dyDescent="0.35">
      <c r="A97" s="146"/>
      <c r="B97" s="147"/>
      <c r="C97" s="147"/>
      <c r="D97" s="147"/>
      <c r="E97" s="147"/>
      <c r="F97" s="147"/>
      <c r="G97" s="147"/>
      <c r="H97" s="147"/>
      <c r="I97" s="147"/>
      <c r="J97" s="147"/>
      <c r="K97" s="148"/>
    </row>
    <row r="98" spans="1:11" ht="18.5" x14ac:dyDescent="0.35">
      <c r="A98" s="146"/>
      <c r="B98" s="147"/>
      <c r="C98" s="147"/>
      <c r="D98" s="147"/>
      <c r="E98" s="147"/>
      <c r="F98" s="147"/>
      <c r="G98" s="147"/>
      <c r="H98" s="147"/>
      <c r="I98" s="147"/>
      <c r="J98" s="147"/>
      <c r="K98" s="148"/>
    </row>
    <row r="99" spans="1:11" ht="18.5" x14ac:dyDescent="0.35">
      <c r="A99" s="146"/>
      <c r="B99" s="147"/>
      <c r="C99" s="147"/>
      <c r="D99" s="147"/>
      <c r="E99" s="147"/>
      <c r="F99" s="147"/>
      <c r="G99" s="147"/>
      <c r="H99" s="147"/>
      <c r="I99" s="147"/>
      <c r="J99" s="147"/>
      <c r="K99" s="148"/>
    </row>
    <row r="100" spans="1:11" ht="18.5" x14ac:dyDescent="0.35">
      <c r="A100" s="146"/>
      <c r="B100" s="147"/>
      <c r="C100" s="147"/>
      <c r="D100" s="147"/>
      <c r="E100" s="147"/>
      <c r="F100" s="147"/>
      <c r="G100" s="147"/>
      <c r="H100" s="147"/>
      <c r="I100" s="147"/>
      <c r="J100" s="147"/>
      <c r="K100" s="148"/>
    </row>
    <row r="101" spans="1:11" ht="18.5" x14ac:dyDescent="0.35">
      <c r="A101" s="146"/>
      <c r="B101" s="147"/>
      <c r="C101" s="147"/>
      <c r="D101" s="147"/>
      <c r="E101" s="147"/>
      <c r="F101" s="147"/>
      <c r="G101" s="147"/>
      <c r="H101" s="147"/>
      <c r="I101" s="147"/>
      <c r="J101" s="147"/>
      <c r="K101" s="148"/>
    </row>
    <row r="102" spans="1:11" ht="18.5" x14ac:dyDescent="0.35">
      <c r="A102" s="146"/>
      <c r="B102" s="147"/>
      <c r="C102" s="147"/>
      <c r="D102" s="147"/>
      <c r="E102" s="147"/>
      <c r="F102" s="147"/>
      <c r="G102" s="147"/>
      <c r="H102" s="147"/>
      <c r="I102" s="147"/>
      <c r="J102" s="147"/>
      <c r="K102" s="148"/>
    </row>
    <row r="103" spans="1:11" ht="18.5" x14ac:dyDescent="0.35">
      <c r="A103" s="146"/>
      <c r="B103" s="147"/>
      <c r="C103" s="147"/>
      <c r="D103" s="147"/>
      <c r="E103" s="147"/>
      <c r="F103" s="147"/>
      <c r="G103" s="147"/>
      <c r="H103" s="147"/>
      <c r="I103" s="147"/>
      <c r="J103" s="147"/>
      <c r="K103" s="148"/>
    </row>
    <row r="104" spans="1:11" ht="18.5" x14ac:dyDescent="0.35">
      <c r="A104" s="146"/>
      <c r="B104" s="147"/>
      <c r="C104" s="147"/>
      <c r="D104" s="147"/>
      <c r="E104" s="147"/>
      <c r="F104" s="147"/>
      <c r="G104" s="147"/>
      <c r="H104" s="147"/>
      <c r="I104" s="147"/>
      <c r="J104" s="147"/>
      <c r="K104" s="148"/>
    </row>
    <row r="105" spans="1:11" ht="18.5" x14ac:dyDescent="0.35">
      <c r="A105" s="146"/>
      <c r="B105" s="147"/>
      <c r="C105" s="147"/>
      <c r="D105" s="147"/>
      <c r="E105" s="147"/>
      <c r="F105" s="147"/>
      <c r="G105" s="147"/>
      <c r="H105" s="147"/>
      <c r="I105" s="147"/>
      <c r="J105" s="147"/>
      <c r="K105" s="148"/>
    </row>
    <row r="106" spans="1:11" ht="18.5" x14ac:dyDescent="0.35">
      <c r="A106" s="146"/>
      <c r="B106" s="147"/>
      <c r="C106" s="147"/>
      <c r="D106" s="147"/>
      <c r="E106" s="147"/>
      <c r="F106" s="147"/>
      <c r="G106" s="147"/>
      <c r="H106" s="147"/>
      <c r="I106" s="147"/>
      <c r="J106" s="147"/>
      <c r="K106" s="148"/>
    </row>
    <row r="107" spans="1:11" ht="18.5" x14ac:dyDescent="0.35">
      <c r="A107" s="146"/>
      <c r="B107" s="147"/>
      <c r="C107" s="147"/>
      <c r="D107" s="147"/>
      <c r="E107" s="147"/>
      <c r="F107" s="147"/>
      <c r="G107" s="147"/>
      <c r="H107" s="147"/>
      <c r="I107" s="147"/>
      <c r="J107" s="147"/>
      <c r="K107" s="148"/>
    </row>
    <row r="108" spans="1:11" ht="18.5" x14ac:dyDescent="0.35">
      <c r="A108" s="146"/>
      <c r="B108" s="147"/>
      <c r="C108" s="147"/>
      <c r="D108" s="147"/>
      <c r="E108" s="147"/>
      <c r="F108" s="147"/>
      <c r="G108" s="147"/>
      <c r="H108" s="147"/>
      <c r="I108" s="147"/>
      <c r="J108" s="147"/>
      <c r="K108" s="148"/>
    </row>
    <row r="109" spans="1:11" ht="18.5" x14ac:dyDescent="0.35">
      <c r="A109" s="146"/>
      <c r="B109" s="147"/>
      <c r="C109" s="147"/>
      <c r="D109" s="147"/>
      <c r="E109" s="147"/>
      <c r="F109" s="147"/>
      <c r="G109" s="147"/>
      <c r="H109" s="147"/>
      <c r="I109" s="147"/>
      <c r="J109" s="147"/>
      <c r="K109" s="148"/>
    </row>
    <row r="110" spans="1:11" ht="18.5" x14ac:dyDescent="0.35">
      <c r="A110" s="146"/>
      <c r="B110" s="147"/>
      <c r="C110" s="147"/>
      <c r="D110" s="147"/>
      <c r="E110" s="147"/>
      <c r="F110" s="147"/>
      <c r="G110" s="147"/>
      <c r="H110" s="147"/>
      <c r="I110" s="147"/>
      <c r="J110" s="147"/>
      <c r="K110" s="148"/>
    </row>
    <row r="111" spans="1:11" ht="18.5" x14ac:dyDescent="0.35">
      <c r="A111" s="146"/>
      <c r="B111" s="147"/>
      <c r="C111" s="147"/>
      <c r="D111" s="147"/>
      <c r="E111" s="147"/>
      <c r="F111" s="147"/>
      <c r="G111" s="147"/>
      <c r="H111" s="147"/>
      <c r="I111" s="147"/>
      <c r="J111" s="147"/>
      <c r="K111" s="148"/>
    </row>
    <row r="112" spans="1:11" ht="18.5" x14ac:dyDescent="0.35">
      <c r="A112" s="146"/>
      <c r="B112" s="147"/>
      <c r="C112" s="147"/>
      <c r="D112" s="147"/>
      <c r="E112" s="147"/>
      <c r="F112" s="147"/>
      <c r="G112" s="147"/>
      <c r="H112" s="147"/>
      <c r="I112" s="147"/>
      <c r="J112" s="147"/>
      <c r="K112" s="148"/>
    </row>
    <row r="113" spans="1:11" ht="18.5" x14ac:dyDescent="0.35">
      <c r="A113" s="146"/>
      <c r="B113" s="147"/>
      <c r="C113" s="147"/>
      <c r="D113" s="147"/>
      <c r="E113" s="147"/>
      <c r="F113" s="147"/>
      <c r="G113" s="147"/>
      <c r="H113" s="147"/>
      <c r="I113" s="147"/>
      <c r="J113" s="147"/>
      <c r="K113" s="148"/>
    </row>
    <row r="114" spans="1:11" ht="18.5" x14ac:dyDescent="0.35">
      <c r="A114" s="146"/>
      <c r="B114" s="147"/>
      <c r="C114" s="147"/>
      <c r="D114" s="147"/>
      <c r="E114" s="147"/>
      <c r="F114" s="147"/>
      <c r="G114" s="147"/>
      <c r="H114" s="147"/>
      <c r="I114" s="147"/>
      <c r="J114" s="147"/>
      <c r="K114" s="148"/>
    </row>
    <row r="115" spans="1:11" ht="18.5" x14ac:dyDescent="0.35">
      <c r="A115" s="146"/>
      <c r="B115" s="147"/>
      <c r="C115" s="147"/>
      <c r="D115" s="147"/>
      <c r="E115" s="147"/>
      <c r="F115" s="147"/>
      <c r="G115" s="147"/>
      <c r="H115" s="147"/>
      <c r="I115" s="147"/>
      <c r="J115" s="147"/>
      <c r="K115" s="148"/>
    </row>
    <row r="116" spans="1:11" ht="18.5" x14ac:dyDescent="0.35">
      <c r="A116" s="146"/>
      <c r="B116" s="147"/>
      <c r="C116" s="147"/>
      <c r="D116" s="147"/>
      <c r="E116" s="147"/>
      <c r="F116" s="147"/>
      <c r="G116" s="147"/>
      <c r="H116" s="147"/>
      <c r="I116" s="147"/>
      <c r="J116" s="147"/>
      <c r="K116" s="148"/>
    </row>
    <row r="117" spans="1:11" ht="18.5" x14ac:dyDescent="0.35">
      <c r="A117" s="146"/>
      <c r="B117" s="147"/>
      <c r="C117" s="147"/>
      <c r="D117" s="147"/>
      <c r="E117" s="147"/>
      <c r="F117" s="147"/>
      <c r="G117" s="147"/>
      <c r="H117" s="147"/>
      <c r="I117" s="147"/>
      <c r="J117" s="147"/>
      <c r="K117" s="148"/>
    </row>
    <row r="118" spans="1:11" ht="18.5" x14ac:dyDescent="0.35">
      <c r="A118" s="146"/>
      <c r="B118" s="147"/>
      <c r="C118" s="147"/>
      <c r="D118" s="147"/>
      <c r="E118" s="147"/>
      <c r="F118" s="147"/>
      <c r="G118" s="147"/>
      <c r="H118" s="147"/>
      <c r="I118" s="147"/>
      <c r="J118" s="147"/>
      <c r="K118" s="148"/>
    </row>
    <row r="119" spans="1:11" ht="18.5" x14ac:dyDescent="0.35">
      <c r="A119" s="146"/>
      <c r="B119" s="147"/>
      <c r="C119" s="147"/>
      <c r="D119" s="147"/>
      <c r="E119" s="147"/>
      <c r="F119" s="147"/>
      <c r="G119" s="147"/>
      <c r="H119" s="147"/>
      <c r="I119" s="147"/>
      <c r="J119" s="147"/>
      <c r="K119" s="148"/>
    </row>
    <row r="120" spans="1:11" ht="18.5" x14ac:dyDescent="0.35">
      <c r="A120" s="146"/>
      <c r="B120" s="147"/>
      <c r="C120" s="147"/>
      <c r="D120" s="147"/>
      <c r="E120" s="147"/>
      <c r="F120" s="147"/>
      <c r="G120" s="147"/>
      <c r="H120" s="147"/>
      <c r="I120" s="147"/>
      <c r="J120" s="147"/>
      <c r="K120" s="148"/>
    </row>
    <row r="121" spans="1:11" ht="18.5" x14ac:dyDescent="0.35">
      <c r="A121" s="146"/>
      <c r="B121" s="147"/>
      <c r="C121" s="147"/>
      <c r="D121" s="147"/>
      <c r="E121" s="147"/>
      <c r="F121" s="147"/>
      <c r="G121" s="147"/>
      <c r="H121" s="147"/>
      <c r="I121" s="147"/>
      <c r="J121" s="147"/>
      <c r="K121" s="148"/>
    </row>
    <row r="122" spans="1:11" ht="18.5" x14ac:dyDescent="0.35">
      <c r="A122" s="146"/>
      <c r="B122" s="147"/>
      <c r="C122" s="147"/>
      <c r="D122" s="147"/>
      <c r="E122" s="147"/>
      <c r="F122" s="147"/>
      <c r="G122" s="147"/>
      <c r="H122" s="147"/>
      <c r="I122" s="147"/>
      <c r="J122" s="147"/>
      <c r="K122" s="148"/>
    </row>
    <row r="123" spans="1:11" ht="18.5" x14ac:dyDescent="0.35">
      <c r="A123" s="146"/>
      <c r="B123" s="147"/>
      <c r="C123" s="147"/>
      <c r="D123" s="147"/>
      <c r="E123" s="147"/>
      <c r="F123" s="147"/>
      <c r="G123" s="147"/>
      <c r="H123" s="147"/>
      <c r="I123" s="147"/>
      <c r="J123" s="147"/>
      <c r="K123" s="148"/>
    </row>
    <row r="124" spans="1:11" ht="18.5" x14ac:dyDescent="0.35">
      <c r="A124" s="146"/>
      <c r="B124" s="147"/>
      <c r="C124" s="147"/>
      <c r="D124" s="147"/>
      <c r="E124" s="147"/>
      <c r="F124" s="147"/>
      <c r="G124" s="147"/>
      <c r="H124" s="147"/>
      <c r="I124" s="147"/>
      <c r="J124" s="147"/>
      <c r="K124" s="148"/>
    </row>
    <row r="125" spans="1:11" ht="18.5" x14ac:dyDescent="0.35">
      <c r="A125" s="146"/>
      <c r="B125" s="147"/>
      <c r="C125" s="147"/>
      <c r="D125" s="147"/>
      <c r="E125" s="147"/>
      <c r="F125" s="147"/>
      <c r="G125" s="147"/>
      <c r="H125" s="147"/>
      <c r="I125" s="147"/>
      <c r="J125" s="147"/>
      <c r="K125" s="148"/>
    </row>
    <row r="126" spans="1:11" ht="18.5" x14ac:dyDescent="0.35">
      <c r="A126" s="146"/>
      <c r="B126" s="147"/>
      <c r="C126" s="147"/>
      <c r="D126" s="147"/>
      <c r="E126" s="147"/>
      <c r="F126" s="147"/>
      <c r="G126" s="147"/>
      <c r="H126" s="147"/>
      <c r="I126" s="147"/>
      <c r="J126" s="147"/>
      <c r="K126" s="148"/>
    </row>
    <row r="127" spans="1:11" ht="18.5" x14ac:dyDescent="0.35">
      <c r="A127" s="146"/>
      <c r="B127" s="147"/>
      <c r="C127" s="147"/>
      <c r="D127" s="147"/>
      <c r="E127" s="147"/>
      <c r="F127" s="147"/>
      <c r="G127" s="147"/>
      <c r="H127" s="147"/>
      <c r="I127" s="147"/>
      <c r="J127" s="147"/>
      <c r="K127" s="148"/>
    </row>
    <row r="128" spans="1:11" ht="18.5" x14ac:dyDescent="0.35">
      <c r="A128" s="146"/>
      <c r="B128" s="147"/>
      <c r="C128" s="147"/>
      <c r="D128" s="147"/>
      <c r="E128" s="147"/>
      <c r="F128" s="147"/>
      <c r="G128" s="147"/>
      <c r="H128" s="147"/>
      <c r="I128" s="147"/>
      <c r="J128" s="147"/>
      <c r="K128" s="148"/>
    </row>
    <row r="129" spans="1:11" ht="18.5" x14ac:dyDescent="0.35">
      <c r="A129" s="146"/>
      <c r="B129" s="147"/>
      <c r="C129" s="147"/>
      <c r="D129" s="147"/>
      <c r="E129" s="147"/>
      <c r="F129" s="147"/>
      <c r="G129" s="147"/>
      <c r="H129" s="147"/>
      <c r="I129" s="147"/>
      <c r="J129" s="147"/>
      <c r="K129" s="148"/>
    </row>
    <row r="130" spans="1:11" x14ac:dyDescent="0.35">
      <c r="A130" s="149"/>
      <c r="B130" s="140"/>
      <c r="C130" s="140"/>
      <c r="D130" s="140"/>
      <c r="E130" s="140"/>
      <c r="F130" s="140"/>
      <c r="G130" s="140"/>
      <c r="H130" s="140"/>
      <c r="I130" s="140"/>
      <c r="J130" s="140"/>
      <c r="K130" s="150"/>
    </row>
    <row r="131" spans="1:11" x14ac:dyDescent="0.35">
      <c r="A131" s="149"/>
      <c r="B131" s="140"/>
      <c r="C131" s="140"/>
      <c r="D131" s="140"/>
      <c r="E131" s="140"/>
      <c r="F131" s="140"/>
      <c r="G131" s="140"/>
      <c r="H131" s="140"/>
      <c r="I131" s="140"/>
      <c r="J131" s="140"/>
      <c r="K131" s="150"/>
    </row>
    <row r="132" spans="1:11" x14ac:dyDescent="0.35">
      <c r="A132" s="149"/>
      <c r="B132" s="140"/>
      <c r="C132" s="140"/>
      <c r="D132" s="140"/>
      <c r="E132" s="140"/>
      <c r="F132" s="140"/>
      <c r="G132" s="140"/>
      <c r="H132" s="140"/>
      <c r="I132" s="140"/>
      <c r="J132" s="140"/>
      <c r="K132" s="150"/>
    </row>
    <row r="133" spans="1:11" x14ac:dyDescent="0.35">
      <c r="A133" s="149"/>
      <c r="B133" s="140"/>
      <c r="C133" s="140"/>
      <c r="D133" s="140"/>
      <c r="E133" s="140"/>
      <c r="F133" s="140"/>
      <c r="G133" s="140"/>
      <c r="H133" s="140"/>
      <c r="I133" s="140"/>
      <c r="J133" s="140"/>
      <c r="K133" s="150"/>
    </row>
    <row r="134" spans="1:11" x14ac:dyDescent="0.35">
      <c r="A134" s="149"/>
      <c r="B134" s="140"/>
      <c r="C134" s="140"/>
      <c r="D134" s="140"/>
      <c r="E134" s="140"/>
      <c r="F134" s="140"/>
      <c r="G134" s="140"/>
      <c r="H134" s="140"/>
      <c r="I134" s="140"/>
      <c r="J134" s="140"/>
      <c r="K134" s="150"/>
    </row>
    <row r="135" spans="1:11" x14ac:dyDescent="0.35">
      <c r="A135" s="149"/>
      <c r="B135" s="140"/>
      <c r="C135" s="140"/>
      <c r="D135" s="140"/>
      <c r="E135" s="140"/>
      <c r="F135" s="140"/>
      <c r="G135" s="140"/>
      <c r="H135" s="140"/>
      <c r="I135" s="140"/>
      <c r="J135" s="140"/>
      <c r="K135" s="150"/>
    </row>
    <row r="136" spans="1:11" x14ac:dyDescent="0.35">
      <c r="A136" s="149"/>
      <c r="B136" s="140"/>
      <c r="C136" s="140"/>
      <c r="D136" s="140"/>
      <c r="E136" s="140"/>
      <c r="F136" s="140"/>
      <c r="G136" s="140"/>
      <c r="H136" s="140"/>
      <c r="I136" s="140"/>
      <c r="J136" s="140"/>
      <c r="K136" s="150"/>
    </row>
    <row r="137" spans="1:11" x14ac:dyDescent="0.35">
      <c r="A137" s="149"/>
      <c r="B137" s="140"/>
      <c r="C137" s="140"/>
      <c r="D137" s="140"/>
      <c r="E137" s="140"/>
      <c r="F137" s="140"/>
      <c r="G137" s="140"/>
      <c r="H137" s="140"/>
      <c r="I137" s="140"/>
      <c r="J137" s="140"/>
      <c r="K137" s="150"/>
    </row>
    <row r="138" spans="1:11" x14ac:dyDescent="0.35">
      <c r="A138" s="140"/>
      <c r="B138" s="140"/>
      <c r="C138" s="140"/>
      <c r="D138" s="140"/>
      <c r="E138" s="140"/>
      <c r="F138" s="140"/>
      <c r="G138" s="140"/>
      <c r="H138" s="140"/>
      <c r="I138" s="140"/>
      <c r="J138" s="140"/>
      <c r="K138" s="140"/>
    </row>
    <row r="139" spans="1:11" x14ac:dyDescent="0.35">
      <c r="A139" s="140"/>
      <c r="B139" s="140"/>
      <c r="C139" s="140"/>
      <c r="D139" s="140"/>
      <c r="E139" s="140"/>
      <c r="F139" s="140"/>
      <c r="G139" s="140"/>
      <c r="H139" s="140"/>
      <c r="I139" s="140"/>
      <c r="J139" s="140"/>
      <c r="K139" s="140"/>
    </row>
    <row r="140" spans="1:11" x14ac:dyDescent="0.35">
      <c r="A140" s="140"/>
      <c r="B140" s="140"/>
      <c r="C140" s="140"/>
      <c r="D140" s="140"/>
      <c r="E140" s="140"/>
      <c r="F140" s="140"/>
      <c r="G140" s="140"/>
      <c r="H140" s="140"/>
      <c r="I140" s="140"/>
      <c r="J140" s="140"/>
      <c r="K140" s="140"/>
    </row>
    <row r="141" spans="1:11" x14ac:dyDescent="0.35">
      <c r="A141" s="140"/>
      <c r="B141" s="140"/>
      <c r="C141" s="140"/>
      <c r="D141" s="140"/>
      <c r="E141" s="140"/>
      <c r="F141" s="140"/>
      <c r="G141" s="140"/>
      <c r="H141" s="140"/>
      <c r="I141" s="140"/>
      <c r="J141" s="140"/>
      <c r="K141" s="140"/>
    </row>
    <row r="142" spans="1:11" x14ac:dyDescent="0.35">
      <c r="A142" s="140"/>
      <c r="B142" s="140"/>
      <c r="C142" s="140"/>
      <c r="D142" s="140"/>
      <c r="E142" s="140"/>
      <c r="F142" s="140"/>
      <c r="G142" s="140"/>
      <c r="H142" s="140"/>
      <c r="I142" s="140"/>
      <c r="J142" s="140"/>
      <c r="K142" s="140"/>
    </row>
    <row r="143" spans="1:11" x14ac:dyDescent="0.35">
      <c r="A143" s="140"/>
      <c r="B143" s="140"/>
      <c r="C143" s="140"/>
      <c r="D143" s="140"/>
      <c r="E143" s="140"/>
      <c r="F143" s="140"/>
      <c r="G143" s="140"/>
      <c r="H143" s="140"/>
      <c r="I143" s="140"/>
      <c r="J143" s="140"/>
      <c r="K143" s="140"/>
    </row>
    <row r="144" spans="1:11" x14ac:dyDescent="0.35">
      <c r="A144" s="140"/>
      <c r="B144" s="140"/>
      <c r="C144" s="140"/>
      <c r="D144" s="140"/>
      <c r="E144" s="140"/>
      <c r="F144" s="140"/>
      <c r="G144" s="140"/>
      <c r="H144" s="140"/>
      <c r="I144" s="140"/>
      <c r="J144" s="140"/>
      <c r="K144" s="140"/>
    </row>
    <row r="145" spans="1:11" x14ac:dyDescent="0.35">
      <c r="A145" s="140"/>
      <c r="B145" s="140"/>
      <c r="C145" s="140"/>
      <c r="D145" s="140"/>
      <c r="E145" s="140"/>
      <c r="F145" s="140"/>
      <c r="G145" s="140"/>
      <c r="H145" s="140"/>
      <c r="I145" s="140"/>
      <c r="J145" s="140"/>
      <c r="K145" s="140"/>
    </row>
    <row r="146" spans="1:11" x14ac:dyDescent="0.35">
      <c r="A146" s="140"/>
      <c r="B146" s="140"/>
      <c r="C146" s="140"/>
      <c r="D146" s="140"/>
      <c r="E146" s="140"/>
      <c r="F146" s="140"/>
      <c r="G146" s="140"/>
      <c r="H146" s="140"/>
      <c r="I146" s="140"/>
      <c r="J146" s="140"/>
      <c r="K146" s="140"/>
    </row>
    <row r="147" spans="1:11" x14ac:dyDescent="0.35">
      <c r="A147" s="140"/>
      <c r="B147" s="140"/>
      <c r="C147" s="140"/>
      <c r="D147" s="140"/>
      <c r="E147" s="140"/>
      <c r="F147" s="140"/>
      <c r="G147" s="140"/>
      <c r="H147" s="140"/>
      <c r="I147" s="140"/>
      <c r="J147" s="140"/>
      <c r="K147" s="140"/>
    </row>
    <row r="148" spans="1:11" x14ac:dyDescent="0.35">
      <c r="A148" s="140"/>
      <c r="B148" s="140"/>
      <c r="C148" s="140"/>
      <c r="D148" s="140"/>
      <c r="E148" s="140"/>
      <c r="F148" s="140"/>
      <c r="G148" s="140"/>
      <c r="H148" s="140"/>
      <c r="I148" s="140"/>
      <c r="J148" s="140"/>
      <c r="K148" s="140"/>
    </row>
    <row r="149" spans="1:11" x14ac:dyDescent="0.35">
      <c r="A149" s="140"/>
      <c r="B149" s="140"/>
      <c r="C149" s="140"/>
      <c r="D149" s="140"/>
      <c r="E149" s="140"/>
      <c r="F149" s="140"/>
      <c r="G149" s="140"/>
      <c r="H149" s="140"/>
      <c r="I149" s="140"/>
      <c r="J149" s="140"/>
      <c r="K149" s="140"/>
    </row>
    <row r="150" spans="1:11" x14ac:dyDescent="0.35">
      <c r="A150" s="140"/>
      <c r="B150" s="140"/>
      <c r="C150" s="140"/>
      <c r="D150" s="140"/>
      <c r="E150" s="140"/>
      <c r="F150" s="140"/>
      <c r="G150" s="140"/>
      <c r="H150" s="140"/>
      <c r="I150" s="140"/>
      <c r="J150" s="140"/>
      <c r="K150" s="140"/>
    </row>
    <row r="151" spans="1:11" x14ac:dyDescent="0.35">
      <c r="A151" s="140"/>
      <c r="B151" s="140"/>
      <c r="C151" s="140"/>
      <c r="D151" s="140"/>
      <c r="E151" s="140"/>
      <c r="F151" s="140"/>
      <c r="G151" s="140"/>
      <c r="H151" s="140"/>
      <c r="I151" s="140"/>
      <c r="J151" s="140"/>
      <c r="K151" s="140"/>
    </row>
    <row r="152" spans="1:11" x14ac:dyDescent="0.35">
      <c r="A152" s="140"/>
      <c r="B152" s="140"/>
      <c r="C152" s="140"/>
      <c r="D152" s="140"/>
      <c r="E152" s="140"/>
      <c r="F152" s="140"/>
      <c r="G152" s="140"/>
      <c r="H152" s="140"/>
      <c r="I152" s="140"/>
      <c r="J152" s="140"/>
      <c r="K152" s="140"/>
    </row>
    <row r="153" spans="1:11" x14ac:dyDescent="0.35">
      <c r="A153" s="140"/>
      <c r="B153" s="140"/>
      <c r="C153" s="140"/>
      <c r="D153" s="140"/>
      <c r="E153" s="140"/>
      <c r="F153" s="140"/>
      <c r="G153" s="140"/>
      <c r="H153" s="140"/>
      <c r="I153" s="140"/>
      <c r="J153" s="140"/>
      <c r="K153" s="140"/>
    </row>
    <row r="154" spans="1:11" x14ac:dyDescent="0.35">
      <c r="A154" s="140"/>
      <c r="B154" s="140"/>
      <c r="C154" s="140"/>
      <c r="D154" s="140"/>
      <c r="E154" s="140"/>
      <c r="F154" s="140"/>
      <c r="G154" s="140"/>
      <c r="H154" s="140"/>
      <c r="I154" s="140"/>
      <c r="J154" s="140"/>
      <c r="K154" s="140"/>
    </row>
    <row r="155" spans="1:11" x14ac:dyDescent="0.35">
      <c r="A155" s="140"/>
      <c r="B155" s="140"/>
      <c r="C155" s="140"/>
      <c r="D155" s="140"/>
      <c r="E155" s="140"/>
      <c r="F155" s="140"/>
      <c r="G155" s="140"/>
      <c r="H155" s="140"/>
      <c r="I155" s="140"/>
      <c r="J155" s="140"/>
      <c r="K155" s="140"/>
    </row>
    <row r="156" spans="1:11" x14ac:dyDescent="0.35">
      <c r="A156" s="140"/>
      <c r="B156" s="140"/>
      <c r="C156" s="140"/>
      <c r="D156" s="140"/>
      <c r="E156" s="140"/>
      <c r="F156" s="140"/>
      <c r="G156" s="140"/>
      <c r="H156" s="140"/>
      <c r="I156" s="140"/>
      <c r="J156" s="140"/>
      <c r="K156" s="140"/>
    </row>
    <row r="157" spans="1:11" x14ac:dyDescent="0.35">
      <c r="A157" s="140"/>
      <c r="B157" s="140"/>
      <c r="C157" s="140"/>
      <c r="D157" s="140"/>
      <c r="E157" s="140"/>
      <c r="F157" s="140"/>
      <c r="G157" s="140"/>
      <c r="H157" s="140"/>
      <c r="I157" s="140"/>
      <c r="J157" s="140"/>
      <c r="K157" s="140"/>
    </row>
    <row r="158" spans="1:11" x14ac:dyDescent="0.35">
      <c r="A158" s="140"/>
      <c r="B158" s="140"/>
      <c r="C158" s="140"/>
      <c r="D158" s="140"/>
      <c r="E158" s="140"/>
      <c r="F158" s="140"/>
      <c r="G158" s="140"/>
      <c r="H158" s="140"/>
      <c r="I158" s="140"/>
      <c r="J158" s="140"/>
      <c r="K158" s="140"/>
    </row>
    <row r="159" spans="1:11" x14ac:dyDescent="0.35">
      <c r="A159" s="140"/>
      <c r="B159" s="140"/>
      <c r="C159" s="140"/>
      <c r="D159" s="140"/>
      <c r="E159" s="140"/>
      <c r="F159" s="140"/>
      <c r="G159" s="140"/>
      <c r="H159" s="140"/>
      <c r="I159" s="140"/>
      <c r="J159" s="140"/>
      <c r="K159" s="140"/>
    </row>
    <row r="160" spans="1:11" x14ac:dyDescent="0.35">
      <c r="A160" s="140"/>
      <c r="B160" s="140"/>
      <c r="C160" s="140"/>
      <c r="D160" s="140"/>
      <c r="E160" s="140"/>
      <c r="F160" s="140"/>
      <c r="G160" s="140"/>
      <c r="H160" s="140"/>
      <c r="I160" s="140"/>
      <c r="J160" s="140"/>
      <c r="K160" s="140"/>
    </row>
    <row r="161" spans="1:11" x14ac:dyDescent="0.35">
      <c r="A161" s="140"/>
      <c r="B161" s="140"/>
      <c r="C161" s="140"/>
      <c r="D161" s="140"/>
      <c r="E161" s="140"/>
      <c r="F161" s="140"/>
      <c r="G161" s="140"/>
      <c r="H161" s="140"/>
      <c r="I161" s="140"/>
      <c r="J161" s="140"/>
      <c r="K161" s="140"/>
    </row>
    <row r="162" spans="1:11" x14ac:dyDescent="0.35">
      <c r="A162" s="140"/>
      <c r="B162" s="140"/>
      <c r="C162" s="140"/>
      <c r="D162" s="140"/>
      <c r="E162" s="140"/>
      <c r="F162" s="140"/>
      <c r="G162" s="140"/>
      <c r="H162" s="140"/>
      <c r="I162" s="140"/>
      <c r="J162" s="140"/>
      <c r="K162" s="140"/>
    </row>
    <row r="163" spans="1:11" x14ac:dyDescent="0.35">
      <c r="A163" s="140"/>
      <c r="B163" s="140"/>
      <c r="C163" s="140"/>
      <c r="D163" s="140"/>
      <c r="E163" s="140"/>
      <c r="F163" s="140"/>
      <c r="G163" s="140"/>
      <c r="H163" s="140"/>
      <c r="I163" s="140"/>
      <c r="J163" s="140"/>
      <c r="K163" s="140"/>
    </row>
    <row r="164" spans="1:11" x14ac:dyDescent="0.35">
      <c r="A164" s="140"/>
      <c r="B164" s="140"/>
      <c r="C164" s="140"/>
      <c r="D164" s="140"/>
      <c r="E164" s="140"/>
      <c r="F164" s="140"/>
      <c r="G164" s="140"/>
      <c r="H164" s="140"/>
      <c r="I164" s="140"/>
      <c r="J164" s="140"/>
      <c r="K164" s="140"/>
    </row>
    <row r="165" spans="1:11" x14ac:dyDescent="0.35">
      <c r="A165" s="140"/>
      <c r="B165" s="140"/>
      <c r="C165" s="140"/>
      <c r="D165" s="140"/>
      <c r="E165" s="140"/>
      <c r="F165" s="140"/>
      <c r="G165" s="140"/>
      <c r="H165" s="140"/>
      <c r="I165" s="140"/>
      <c r="J165" s="140"/>
      <c r="K165" s="140"/>
    </row>
    <row r="166" spans="1:11" x14ac:dyDescent="0.35">
      <c r="A166" s="140"/>
      <c r="B166" s="140"/>
      <c r="C166" s="140"/>
      <c r="D166" s="140"/>
      <c r="E166" s="140"/>
      <c r="F166" s="140"/>
      <c r="G166" s="140"/>
      <c r="H166" s="140"/>
      <c r="I166" s="140"/>
      <c r="J166" s="140"/>
      <c r="K166" s="140"/>
    </row>
    <row r="167" spans="1:11" x14ac:dyDescent="0.35">
      <c r="A167" s="140"/>
      <c r="B167" s="140"/>
      <c r="C167" s="140"/>
      <c r="D167" s="140"/>
      <c r="E167" s="140"/>
      <c r="F167" s="140"/>
      <c r="G167" s="140"/>
      <c r="H167" s="140"/>
      <c r="I167" s="140"/>
      <c r="J167" s="140"/>
      <c r="K167" s="140"/>
    </row>
    <row r="168" spans="1:11" x14ac:dyDescent="0.35">
      <c r="A168" s="140"/>
      <c r="B168" s="140"/>
      <c r="C168" s="140"/>
      <c r="D168" s="140"/>
      <c r="E168" s="140"/>
      <c r="F168" s="140"/>
      <c r="G168" s="140"/>
      <c r="H168" s="140"/>
      <c r="I168" s="140"/>
      <c r="J168" s="140"/>
      <c r="K168" s="140"/>
    </row>
    <row r="169" spans="1:11" x14ac:dyDescent="0.35">
      <c r="A169" s="140"/>
      <c r="B169" s="140"/>
      <c r="C169" s="140"/>
      <c r="D169" s="140"/>
      <c r="E169" s="140"/>
      <c r="F169" s="140"/>
      <c r="G169" s="140"/>
      <c r="H169" s="140"/>
      <c r="I169" s="140"/>
      <c r="J169" s="140"/>
      <c r="K169" s="140"/>
    </row>
    <row r="170" spans="1:11" x14ac:dyDescent="0.35">
      <c r="A170" s="140"/>
      <c r="B170" s="140"/>
      <c r="C170" s="140"/>
      <c r="D170" s="140"/>
      <c r="E170" s="140"/>
      <c r="F170" s="140"/>
      <c r="G170" s="140"/>
      <c r="H170" s="140"/>
      <c r="I170" s="140"/>
      <c r="J170" s="140"/>
      <c r="K170" s="140"/>
    </row>
    <row r="171" spans="1:11" x14ac:dyDescent="0.35">
      <c r="A171" s="140"/>
      <c r="B171" s="140"/>
      <c r="C171" s="140"/>
      <c r="D171" s="140"/>
      <c r="E171" s="140"/>
      <c r="F171" s="140"/>
      <c r="G171" s="140"/>
      <c r="H171" s="140"/>
      <c r="I171" s="140"/>
      <c r="J171" s="140"/>
      <c r="K171" s="140"/>
    </row>
    <row r="172" spans="1:11" x14ac:dyDescent="0.35">
      <c r="A172" s="140"/>
      <c r="B172" s="140"/>
      <c r="C172" s="140"/>
      <c r="D172" s="140"/>
      <c r="E172" s="140"/>
      <c r="F172" s="140"/>
      <c r="G172" s="140"/>
      <c r="H172" s="140"/>
      <c r="I172" s="140"/>
      <c r="J172" s="140"/>
      <c r="K172" s="140"/>
    </row>
    <row r="173" spans="1:11" x14ac:dyDescent="0.35">
      <c r="A173" s="140"/>
      <c r="B173" s="140"/>
      <c r="C173" s="140"/>
      <c r="D173" s="140"/>
      <c r="E173" s="140"/>
      <c r="F173" s="140"/>
      <c r="G173" s="140"/>
      <c r="H173" s="140"/>
      <c r="I173" s="140"/>
      <c r="J173" s="140"/>
      <c r="K173" s="140"/>
    </row>
    <row r="174" spans="1:11" x14ac:dyDescent="0.35">
      <c r="A174" s="140"/>
      <c r="B174" s="140"/>
      <c r="C174" s="140"/>
      <c r="D174" s="140"/>
      <c r="E174" s="140"/>
      <c r="F174" s="140"/>
      <c r="G174" s="140"/>
      <c r="H174" s="140"/>
      <c r="I174" s="140"/>
      <c r="J174" s="140"/>
      <c r="K174" s="140"/>
    </row>
    <row r="175" spans="1:11" x14ac:dyDescent="0.35">
      <c r="A175" s="140"/>
      <c r="B175" s="140"/>
      <c r="C175" s="140"/>
      <c r="D175" s="140"/>
      <c r="E175" s="140"/>
      <c r="F175" s="140"/>
      <c r="G175" s="140"/>
      <c r="H175" s="140"/>
      <c r="I175" s="140"/>
      <c r="J175" s="140"/>
      <c r="K175" s="140"/>
    </row>
    <row r="176" spans="1:11" x14ac:dyDescent="0.35">
      <c r="A176" s="140"/>
      <c r="B176" s="140"/>
      <c r="C176" s="140"/>
      <c r="D176" s="140"/>
      <c r="E176" s="140"/>
      <c r="F176" s="140"/>
      <c r="G176" s="140"/>
      <c r="H176" s="140"/>
      <c r="I176" s="140"/>
      <c r="J176" s="140"/>
      <c r="K176" s="140"/>
    </row>
    <row r="177" spans="1:11" x14ac:dyDescent="0.35">
      <c r="A177" s="140"/>
      <c r="B177" s="140"/>
      <c r="C177" s="140"/>
      <c r="D177" s="140"/>
      <c r="E177" s="140"/>
      <c r="F177" s="140"/>
      <c r="G177" s="140"/>
      <c r="H177" s="140"/>
      <c r="I177" s="140"/>
      <c r="J177" s="140"/>
      <c r="K177" s="140"/>
    </row>
    <row r="178" spans="1:11" x14ac:dyDescent="0.35">
      <c r="A178" s="140"/>
      <c r="B178" s="140"/>
      <c r="C178" s="140"/>
      <c r="D178" s="140"/>
      <c r="E178" s="140"/>
      <c r="F178" s="140"/>
      <c r="G178" s="140"/>
      <c r="H178" s="140"/>
      <c r="I178" s="140"/>
      <c r="J178" s="140"/>
      <c r="K178" s="140"/>
    </row>
    <row r="179" spans="1:11" x14ac:dyDescent="0.35">
      <c r="A179" s="140"/>
      <c r="B179" s="140"/>
      <c r="C179" s="140"/>
      <c r="D179" s="140"/>
      <c r="E179" s="140"/>
      <c r="F179" s="140"/>
      <c r="G179" s="140"/>
      <c r="H179" s="140"/>
      <c r="I179" s="140"/>
      <c r="J179" s="140"/>
      <c r="K179" s="140"/>
    </row>
    <row r="180" spans="1:11" x14ac:dyDescent="0.35">
      <c r="A180" s="140"/>
      <c r="B180" s="140"/>
      <c r="C180" s="140"/>
      <c r="D180" s="140"/>
      <c r="E180" s="140"/>
      <c r="F180" s="140"/>
      <c r="G180" s="140"/>
      <c r="H180" s="140"/>
      <c r="I180" s="140"/>
      <c r="J180" s="140"/>
      <c r="K180" s="140"/>
    </row>
    <row r="181" spans="1:11" x14ac:dyDescent="0.35">
      <c r="A181" s="140"/>
      <c r="B181" s="140"/>
      <c r="C181" s="140"/>
      <c r="D181" s="140"/>
      <c r="E181" s="140"/>
      <c r="F181" s="140"/>
      <c r="G181" s="140"/>
      <c r="H181" s="140"/>
      <c r="I181" s="140"/>
      <c r="J181" s="140"/>
      <c r="K181" s="140"/>
    </row>
    <row r="182" spans="1:11" x14ac:dyDescent="0.35">
      <c r="A182" s="140"/>
      <c r="B182" s="140"/>
      <c r="C182" s="140"/>
      <c r="D182" s="140"/>
      <c r="E182" s="140"/>
      <c r="F182" s="140"/>
      <c r="G182" s="140"/>
      <c r="H182" s="140"/>
      <c r="I182" s="140"/>
      <c r="J182" s="140"/>
      <c r="K182" s="140"/>
    </row>
    <row r="183" spans="1:11" x14ac:dyDescent="0.35">
      <c r="A183" s="140"/>
      <c r="B183" s="140"/>
      <c r="C183" s="140"/>
      <c r="D183" s="140"/>
      <c r="E183" s="140"/>
      <c r="F183" s="140"/>
      <c r="G183" s="140"/>
      <c r="H183" s="140"/>
      <c r="I183" s="140"/>
      <c r="J183" s="140"/>
      <c r="K183" s="140"/>
    </row>
    <row r="184" spans="1:11" x14ac:dyDescent="0.35">
      <c r="A184" s="140"/>
      <c r="B184" s="140"/>
      <c r="C184" s="140"/>
      <c r="D184" s="140"/>
      <c r="E184" s="140"/>
      <c r="F184" s="140"/>
      <c r="G184" s="140"/>
      <c r="H184" s="140"/>
      <c r="I184" s="140"/>
      <c r="J184" s="140"/>
      <c r="K184" s="140"/>
    </row>
    <row r="185" spans="1:11" x14ac:dyDescent="0.35">
      <c r="A185" s="140"/>
      <c r="B185" s="140"/>
      <c r="C185" s="140"/>
      <c r="D185" s="140"/>
      <c r="E185" s="140"/>
      <c r="F185" s="140"/>
      <c r="G185" s="140"/>
      <c r="H185" s="140"/>
      <c r="I185" s="140"/>
      <c r="J185" s="140"/>
      <c r="K185" s="140"/>
    </row>
    <row r="186" spans="1:11" x14ac:dyDescent="0.35">
      <c r="A186" s="140"/>
      <c r="B186" s="140"/>
      <c r="C186" s="140"/>
      <c r="D186" s="140"/>
      <c r="E186" s="140"/>
      <c r="F186" s="140"/>
      <c r="G186" s="140"/>
      <c r="H186" s="140"/>
      <c r="I186" s="140"/>
      <c r="J186" s="140"/>
      <c r="K186" s="140"/>
    </row>
    <row r="187" spans="1:11" x14ac:dyDescent="0.35">
      <c r="A187" s="140"/>
      <c r="B187" s="140"/>
      <c r="C187" s="140"/>
      <c r="D187" s="140"/>
      <c r="E187" s="140"/>
      <c r="F187" s="140"/>
      <c r="G187" s="140"/>
      <c r="H187" s="140"/>
      <c r="I187" s="140"/>
      <c r="J187" s="140"/>
      <c r="K187" s="140"/>
    </row>
    <row r="188" spans="1:11" x14ac:dyDescent="0.35">
      <c r="A188" s="140"/>
      <c r="B188" s="140"/>
      <c r="C188" s="140"/>
      <c r="D188" s="140"/>
      <c r="E188" s="140"/>
      <c r="F188" s="140"/>
      <c r="G188" s="140"/>
      <c r="H188" s="140"/>
      <c r="I188" s="140"/>
      <c r="J188" s="140"/>
      <c r="K188" s="140"/>
    </row>
    <row r="189" spans="1:11" x14ac:dyDescent="0.35">
      <c r="A189" s="140"/>
      <c r="B189" s="140"/>
      <c r="C189" s="140"/>
      <c r="D189" s="140"/>
      <c r="E189" s="140"/>
      <c r="F189" s="140"/>
      <c r="G189" s="140"/>
      <c r="H189" s="140"/>
      <c r="I189" s="140"/>
      <c r="J189" s="140"/>
      <c r="K189" s="140"/>
    </row>
    <row r="190" spans="1:11" x14ac:dyDescent="0.35">
      <c r="A190" s="140"/>
      <c r="B190" s="140"/>
      <c r="C190" s="140"/>
      <c r="D190" s="140"/>
      <c r="E190" s="140"/>
      <c r="F190" s="140"/>
      <c r="G190" s="140"/>
      <c r="H190" s="140"/>
      <c r="I190" s="140"/>
      <c r="J190" s="140"/>
      <c r="K190" s="140"/>
    </row>
    <row r="191" spans="1:11" x14ac:dyDescent="0.35">
      <c r="A191" s="140"/>
      <c r="B191" s="140"/>
      <c r="C191" s="140"/>
      <c r="D191" s="140"/>
      <c r="E191" s="140"/>
      <c r="F191" s="140"/>
      <c r="G191" s="140"/>
      <c r="H191" s="140"/>
      <c r="I191" s="140"/>
      <c r="J191" s="140"/>
      <c r="K191" s="140"/>
    </row>
    <row r="192" spans="1:11" x14ac:dyDescent="0.35">
      <c r="A192" s="140"/>
      <c r="B192" s="140"/>
      <c r="C192" s="140"/>
      <c r="D192" s="140"/>
      <c r="E192" s="140"/>
      <c r="F192" s="140"/>
      <c r="G192" s="140"/>
      <c r="H192" s="140"/>
      <c r="I192" s="140"/>
      <c r="J192" s="140"/>
      <c r="K192" s="140"/>
    </row>
    <row r="193" spans="1:11" x14ac:dyDescent="0.35">
      <c r="A193" s="140"/>
      <c r="B193" s="140"/>
      <c r="C193" s="140"/>
      <c r="D193" s="140"/>
      <c r="E193" s="140"/>
      <c r="F193" s="140"/>
      <c r="G193" s="140"/>
      <c r="H193" s="140"/>
      <c r="I193" s="140"/>
      <c r="J193" s="140"/>
      <c r="K193" s="140"/>
    </row>
    <row r="194" spans="1:11" x14ac:dyDescent="0.35">
      <c r="A194" s="140"/>
      <c r="B194" s="140"/>
      <c r="C194" s="140"/>
      <c r="D194" s="140"/>
      <c r="E194" s="140"/>
      <c r="F194" s="140"/>
      <c r="G194" s="140"/>
      <c r="H194" s="140"/>
      <c r="I194" s="140"/>
      <c r="J194" s="140"/>
      <c r="K194" s="140"/>
    </row>
    <row r="195" spans="1:11" x14ac:dyDescent="0.35">
      <c r="A195" s="140"/>
      <c r="B195" s="140"/>
      <c r="C195" s="140"/>
      <c r="D195" s="140"/>
      <c r="E195" s="140"/>
      <c r="F195" s="140"/>
      <c r="G195" s="140"/>
      <c r="H195" s="140"/>
      <c r="I195" s="140"/>
      <c r="J195" s="140"/>
      <c r="K195" s="140"/>
    </row>
    <row r="196" spans="1:11" x14ac:dyDescent="0.35">
      <c r="A196" s="140"/>
      <c r="B196" s="140"/>
      <c r="C196" s="140"/>
      <c r="D196" s="140"/>
      <c r="E196" s="140"/>
      <c r="F196" s="140"/>
      <c r="G196" s="140"/>
      <c r="H196" s="140"/>
      <c r="I196" s="140"/>
      <c r="J196" s="140"/>
      <c r="K196" s="140"/>
    </row>
    <row r="197" spans="1:11" x14ac:dyDescent="0.35">
      <c r="A197" s="140"/>
      <c r="B197" s="140"/>
      <c r="C197" s="140"/>
      <c r="D197" s="140"/>
      <c r="E197" s="140"/>
      <c r="F197" s="140"/>
      <c r="G197" s="140"/>
      <c r="H197" s="140"/>
      <c r="I197" s="140"/>
      <c r="J197" s="140"/>
      <c r="K197" s="140"/>
    </row>
    <row r="198" spans="1:11" x14ac:dyDescent="0.35">
      <c r="A198" s="140"/>
      <c r="B198" s="140"/>
      <c r="C198" s="140"/>
      <c r="D198" s="140"/>
      <c r="E198" s="140"/>
      <c r="F198" s="140"/>
      <c r="G198" s="140"/>
      <c r="H198" s="140"/>
      <c r="I198" s="140"/>
      <c r="J198" s="140"/>
      <c r="K198" s="140"/>
    </row>
    <row r="199" spans="1:11" x14ac:dyDescent="0.35">
      <c r="A199" s="140"/>
      <c r="B199" s="140"/>
      <c r="C199" s="140"/>
      <c r="D199" s="140"/>
      <c r="E199" s="140"/>
      <c r="F199" s="140"/>
      <c r="G199" s="140"/>
      <c r="H199" s="140"/>
      <c r="I199" s="140"/>
      <c r="J199" s="140"/>
      <c r="K199" s="140"/>
    </row>
    <row r="200" spans="1:11" x14ac:dyDescent="0.35">
      <c r="A200" s="140"/>
      <c r="B200" s="140"/>
      <c r="C200" s="140"/>
      <c r="D200" s="140"/>
      <c r="E200" s="140"/>
      <c r="F200" s="140"/>
      <c r="G200" s="140"/>
      <c r="H200" s="140"/>
      <c r="I200" s="140"/>
      <c r="J200" s="140"/>
      <c r="K200" s="140"/>
    </row>
    <row r="201" spans="1:11" x14ac:dyDescent="0.35">
      <c r="A201" s="140"/>
      <c r="B201" s="140"/>
      <c r="C201" s="140"/>
      <c r="D201" s="140"/>
      <c r="E201" s="140"/>
      <c r="F201" s="140"/>
      <c r="G201" s="140"/>
      <c r="H201" s="140"/>
      <c r="I201" s="140"/>
      <c r="J201" s="140"/>
      <c r="K201" s="140"/>
    </row>
    <row r="202" spans="1:11" x14ac:dyDescent="0.35">
      <c r="A202" s="140"/>
      <c r="B202" s="140"/>
      <c r="C202" s="140"/>
      <c r="D202" s="140"/>
      <c r="E202" s="140"/>
      <c r="F202" s="140"/>
      <c r="G202" s="140"/>
      <c r="H202" s="140"/>
      <c r="I202" s="140"/>
      <c r="J202" s="140"/>
      <c r="K202" s="140"/>
    </row>
    <row r="203" spans="1:11" x14ac:dyDescent="0.35">
      <c r="A203" s="140"/>
      <c r="B203" s="140"/>
      <c r="C203" s="140"/>
      <c r="D203" s="140"/>
      <c r="E203" s="140"/>
      <c r="F203" s="140"/>
      <c r="G203" s="140"/>
      <c r="H203" s="140"/>
      <c r="I203" s="140"/>
      <c r="J203" s="140"/>
      <c r="K203" s="140"/>
    </row>
    <row r="204" spans="1:11" x14ac:dyDescent="0.35">
      <c r="A204" s="140"/>
      <c r="B204" s="140"/>
      <c r="C204" s="140"/>
      <c r="D204" s="140"/>
      <c r="E204" s="140"/>
      <c r="F204" s="140"/>
      <c r="G204" s="140"/>
      <c r="H204" s="140"/>
      <c r="I204" s="140"/>
      <c r="J204" s="140"/>
      <c r="K204" s="140"/>
    </row>
    <row r="205" spans="1:11" x14ac:dyDescent="0.35">
      <c r="A205" s="140"/>
      <c r="B205" s="140"/>
      <c r="C205" s="140"/>
      <c r="D205" s="140"/>
      <c r="E205" s="140"/>
      <c r="F205" s="140"/>
      <c r="G205" s="140"/>
      <c r="H205" s="140"/>
      <c r="I205" s="140"/>
      <c r="J205" s="140"/>
      <c r="K205" s="140"/>
    </row>
    <row r="206" spans="1:11" x14ac:dyDescent="0.35">
      <c r="A206" s="140"/>
      <c r="B206" s="140"/>
      <c r="C206" s="140"/>
      <c r="D206" s="140"/>
      <c r="E206" s="140"/>
      <c r="F206" s="140"/>
      <c r="G206" s="140"/>
      <c r="H206" s="140"/>
      <c r="I206" s="140"/>
      <c r="J206" s="140"/>
      <c r="K206" s="140"/>
    </row>
    <row r="207" spans="1:11" x14ac:dyDescent="0.35">
      <c r="A207" s="140"/>
      <c r="B207" s="140"/>
      <c r="C207" s="140"/>
      <c r="D207" s="140"/>
      <c r="E207" s="140"/>
      <c r="F207" s="140"/>
      <c r="G207" s="140"/>
      <c r="H207" s="140"/>
      <c r="I207" s="140"/>
      <c r="J207" s="140"/>
      <c r="K207" s="140"/>
    </row>
    <row r="208" spans="1:11" x14ac:dyDescent="0.35">
      <c r="A208" s="140"/>
      <c r="B208" s="140"/>
      <c r="C208" s="140"/>
      <c r="D208" s="140"/>
      <c r="E208" s="140"/>
      <c r="F208" s="140"/>
      <c r="G208" s="140"/>
      <c r="H208" s="140"/>
      <c r="I208" s="140"/>
      <c r="J208" s="140"/>
      <c r="K208" s="140"/>
    </row>
    <row r="209" spans="1:11" x14ac:dyDescent="0.35">
      <c r="A209" s="140"/>
      <c r="B209" s="140"/>
      <c r="C209" s="140"/>
      <c r="D209" s="140"/>
      <c r="E209" s="140"/>
      <c r="F209" s="140"/>
      <c r="G209" s="140"/>
      <c r="H209" s="140"/>
      <c r="I209" s="140"/>
      <c r="J209" s="140"/>
      <c r="K209" s="140"/>
    </row>
    <row r="210" spans="1:11" x14ac:dyDescent="0.35">
      <c r="A210" s="140"/>
      <c r="B210" s="140"/>
      <c r="C210" s="140"/>
      <c r="D210" s="140"/>
      <c r="E210" s="140"/>
      <c r="F210" s="140"/>
      <c r="G210" s="140"/>
      <c r="H210" s="140"/>
      <c r="I210" s="140"/>
      <c r="J210" s="140"/>
      <c r="K210" s="140"/>
    </row>
    <row r="211" spans="1:11" x14ac:dyDescent="0.35">
      <c r="A211" s="140"/>
      <c r="B211" s="140"/>
      <c r="C211" s="140"/>
      <c r="D211" s="140"/>
      <c r="E211" s="140"/>
      <c r="F211" s="140"/>
      <c r="G211" s="140"/>
      <c r="H211" s="140"/>
      <c r="I211" s="140"/>
      <c r="J211" s="140"/>
      <c r="K211" s="140"/>
    </row>
    <row r="212" spans="1:11" x14ac:dyDescent="0.35">
      <c r="A212" s="140"/>
      <c r="B212" s="140"/>
      <c r="C212" s="140"/>
      <c r="D212" s="140"/>
      <c r="E212" s="140"/>
      <c r="F212" s="140"/>
      <c r="G212" s="140"/>
      <c r="H212" s="140"/>
      <c r="I212" s="140"/>
      <c r="J212" s="140"/>
      <c r="K212" s="140"/>
    </row>
    <row r="213" spans="1:11" x14ac:dyDescent="0.35">
      <c r="A213" s="140"/>
      <c r="B213" s="140"/>
      <c r="C213" s="140"/>
      <c r="D213" s="140"/>
      <c r="E213" s="140"/>
      <c r="F213" s="140"/>
      <c r="G213" s="140"/>
      <c r="H213" s="140"/>
      <c r="I213" s="140"/>
      <c r="J213" s="140"/>
      <c r="K213" s="140"/>
    </row>
    <row r="214" spans="1:11" x14ac:dyDescent="0.35">
      <c r="A214" s="140"/>
      <c r="B214" s="140"/>
      <c r="C214" s="140"/>
      <c r="D214" s="140"/>
      <c r="E214" s="140"/>
      <c r="F214" s="140"/>
      <c r="G214" s="140"/>
      <c r="H214" s="140"/>
      <c r="I214" s="140"/>
      <c r="J214" s="140"/>
      <c r="K214" s="140"/>
    </row>
    <row r="215" spans="1:11" x14ac:dyDescent="0.35">
      <c r="A215" s="140"/>
      <c r="B215" s="140"/>
      <c r="C215" s="140"/>
      <c r="D215" s="140"/>
      <c r="E215" s="140"/>
      <c r="F215" s="140"/>
      <c r="G215" s="140"/>
      <c r="H215" s="140"/>
      <c r="I215" s="140"/>
      <c r="J215" s="140"/>
      <c r="K215" s="140"/>
    </row>
    <row r="216" spans="1:11" x14ac:dyDescent="0.35">
      <c r="A216" s="140"/>
      <c r="B216" s="140"/>
      <c r="C216" s="140"/>
      <c r="D216" s="140"/>
      <c r="E216" s="140"/>
      <c r="F216" s="140"/>
      <c r="G216" s="140"/>
      <c r="H216" s="140"/>
      <c r="I216" s="140"/>
      <c r="J216" s="140"/>
      <c r="K216" s="140"/>
    </row>
    <row r="217" spans="1:11" x14ac:dyDescent="0.35">
      <c r="A217" s="140"/>
      <c r="B217" s="140"/>
      <c r="C217" s="140"/>
      <c r="D217" s="140"/>
      <c r="E217" s="140"/>
      <c r="F217" s="140"/>
      <c r="G217" s="140"/>
      <c r="H217" s="140"/>
      <c r="I217" s="140"/>
      <c r="J217" s="140"/>
      <c r="K217" s="140"/>
    </row>
    <row r="218" spans="1:11" x14ac:dyDescent="0.35">
      <c r="A218" s="140"/>
      <c r="B218" s="140"/>
      <c r="C218" s="140"/>
      <c r="D218" s="140"/>
      <c r="E218" s="140"/>
      <c r="F218" s="140"/>
      <c r="G218" s="140"/>
      <c r="H218" s="140"/>
      <c r="I218" s="140"/>
      <c r="J218" s="140"/>
      <c r="K218" s="140"/>
    </row>
    <row r="219" spans="1:11" x14ac:dyDescent="0.35">
      <c r="A219" s="140"/>
      <c r="B219" s="140"/>
      <c r="C219" s="140"/>
      <c r="D219" s="140"/>
      <c r="E219" s="140"/>
      <c r="F219" s="140"/>
      <c r="G219" s="140"/>
      <c r="H219" s="140"/>
      <c r="I219" s="140"/>
      <c r="J219" s="140"/>
      <c r="K219" s="140"/>
    </row>
    <row r="220" spans="1:11" x14ac:dyDescent="0.35">
      <c r="A220" s="140"/>
      <c r="B220" s="140"/>
      <c r="C220" s="140"/>
      <c r="D220" s="140"/>
      <c r="E220" s="140"/>
      <c r="F220" s="140"/>
      <c r="G220" s="140"/>
      <c r="H220" s="140"/>
      <c r="I220" s="140"/>
      <c r="J220" s="140"/>
      <c r="K220" s="140"/>
    </row>
    <row r="221" spans="1:11" x14ac:dyDescent="0.35">
      <c r="A221" s="140"/>
      <c r="B221" s="140"/>
      <c r="C221" s="140"/>
      <c r="D221" s="140"/>
      <c r="E221" s="140"/>
      <c r="F221" s="140"/>
      <c r="G221" s="140"/>
      <c r="H221" s="140"/>
      <c r="I221" s="140"/>
      <c r="J221" s="140"/>
      <c r="K221" s="140"/>
    </row>
    <row r="222" spans="1:11" x14ac:dyDescent="0.35">
      <c r="A222" s="140"/>
      <c r="B222" s="140"/>
      <c r="C222" s="140"/>
      <c r="D222" s="140"/>
      <c r="E222" s="140"/>
      <c r="F222" s="140"/>
      <c r="G222" s="140"/>
      <c r="H222" s="140"/>
      <c r="I222" s="140"/>
      <c r="J222" s="140"/>
      <c r="K222" s="140"/>
    </row>
    <row r="223" spans="1:11" x14ac:dyDescent="0.35">
      <c r="A223" s="140"/>
      <c r="B223" s="140"/>
      <c r="C223" s="140"/>
      <c r="D223" s="140"/>
      <c r="E223" s="140"/>
      <c r="F223" s="140"/>
      <c r="G223" s="140"/>
      <c r="H223" s="140"/>
      <c r="I223" s="140"/>
      <c r="J223" s="140"/>
      <c r="K223" s="140"/>
    </row>
    <row r="224" spans="1:11" x14ac:dyDescent="0.35">
      <c r="A224" s="140"/>
      <c r="B224" s="140"/>
      <c r="C224" s="140"/>
      <c r="D224" s="140"/>
      <c r="E224" s="140"/>
      <c r="F224" s="140"/>
      <c r="G224" s="140"/>
      <c r="H224" s="140"/>
      <c r="I224" s="140"/>
      <c r="J224" s="140"/>
      <c r="K224" s="140"/>
    </row>
    <row r="225" spans="1:11" x14ac:dyDescent="0.35">
      <c r="A225" s="140"/>
      <c r="B225" s="140"/>
      <c r="C225" s="140"/>
      <c r="D225" s="140"/>
      <c r="E225" s="140"/>
      <c r="F225" s="140"/>
      <c r="G225" s="140"/>
      <c r="H225" s="140"/>
      <c r="I225" s="140"/>
      <c r="J225" s="140"/>
      <c r="K225" s="140"/>
    </row>
    <row r="226" spans="1:11" x14ac:dyDescent="0.35">
      <c r="A226" s="140"/>
      <c r="B226" s="140"/>
      <c r="C226" s="140"/>
      <c r="D226" s="140"/>
      <c r="E226" s="140"/>
      <c r="F226" s="140"/>
      <c r="G226" s="140"/>
      <c r="H226" s="140"/>
      <c r="I226" s="140"/>
      <c r="J226" s="140"/>
      <c r="K226" s="140"/>
    </row>
    <row r="227" spans="1:11" x14ac:dyDescent="0.35">
      <c r="A227" s="140"/>
      <c r="B227" s="140"/>
      <c r="C227" s="140"/>
      <c r="D227" s="140"/>
      <c r="E227" s="140"/>
      <c r="F227" s="140"/>
      <c r="G227" s="140"/>
      <c r="H227" s="140"/>
      <c r="I227" s="140"/>
      <c r="J227" s="140"/>
      <c r="K227" s="140"/>
    </row>
    <row r="228" spans="1:11" x14ac:dyDescent="0.35">
      <c r="A228" s="140"/>
      <c r="B228" s="140"/>
      <c r="C228" s="140"/>
      <c r="D228" s="140"/>
      <c r="E228" s="140"/>
      <c r="F228" s="140"/>
      <c r="G228" s="140"/>
      <c r="H228" s="140"/>
      <c r="I228" s="140"/>
      <c r="J228" s="140"/>
      <c r="K228" s="140"/>
    </row>
    <row r="229" spans="1:11" x14ac:dyDescent="0.35">
      <c r="A229" s="140"/>
      <c r="B229" s="140"/>
      <c r="C229" s="140"/>
      <c r="D229" s="140"/>
      <c r="E229" s="140"/>
      <c r="F229" s="140"/>
      <c r="G229" s="140"/>
      <c r="H229" s="140"/>
      <c r="I229" s="140"/>
      <c r="J229" s="140"/>
      <c r="K229" s="140"/>
    </row>
    <row r="230" spans="1:11" x14ac:dyDescent="0.35">
      <c r="A230" s="140"/>
      <c r="B230" s="140"/>
      <c r="C230" s="140"/>
      <c r="D230" s="140"/>
      <c r="E230" s="140"/>
      <c r="F230" s="140"/>
      <c r="G230" s="140"/>
      <c r="H230" s="140"/>
      <c r="I230" s="140"/>
      <c r="J230" s="140"/>
      <c r="K230" s="140"/>
    </row>
    <row r="231" spans="1:11" x14ac:dyDescent="0.35">
      <c r="A231" s="140"/>
      <c r="B231" s="140"/>
      <c r="C231" s="140"/>
      <c r="D231" s="140"/>
      <c r="E231" s="140"/>
      <c r="F231" s="140"/>
      <c r="G231" s="140"/>
      <c r="H231" s="140"/>
      <c r="I231" s="140"/>
      <c r="J231" s="140"/>
      <c r="K231" s="140"/>
    </row>
    <row r="232" spans="1:11" x14ac:dyDescent="0.35">
      <c r="A232" s="140"/>
      <c r="B232" s="140"/>
      <c r="C232" s="140"/>
      <c r="D232" s="140"/>
      <c r="E232" s="140"/>
      <c r="F232" s="140"/>
      <c r="G232" s="140"/>
      <c r="H232" s="140"/>
      <c r="I232" s="140"/>
      <c r="J232" s="140"/>
      <c r="K232" s="140"/>
    </row>
    <row r="233" spans="1:11" x14ac:dyDescent="0.35">
      <c r="A233" s="140"/>
      <c r="B233" s="140"/>
      <c r="C233" s="140"/>
      <c r="D233" s="140"/>
      <c r="E233" s="140"/>
      <c r="F233" s="140"/>
      <c r="G233" s="140"/>
      <c r="H233" s="140"/>
      <c r="I233" s="140"/>
      <c r="J233" s="140"/>
      <c r="K233" s="140"/>
    </row>
    <row r="234" spans="1:11" x14ac:dyDescent="0.35">
      <c r="A234" s="140"/>
      <c r="B234" s="140"/>
      <c r="C234" s="140"/>
      <c r="D234" s="140"/>
      <c r="E234" s="140"/>
      <c r="F234" s="140"/>
      <c r="G234" s="140"/>
      <c r="H234" s="140"/>
      <c r="I234" s="140"/>
      <c r="J234" s="140"/>
      <c r="K234" s="140"/>
    </row>
    <row r="235" spans="1:11" x14ac:dyDescent="0.35">
      <c r="A235" s="140"/>
      <c r="B235" s="140"/>
      <c r="C235" s="140"/>
      <c r="D235" s="140"/>
      <c r="E235" s="140"/>
      <c r="F235" s="140"/>
      <c r="G235" s="140"/>
      <c r="H235" s="140"/>
      <c r="I235" s="140"/>
      <c r="J235" s="140"/>
      <c r="K235" s="140"/>
    </row>
    <row r="236" spans="1:11" x14ac:dyDescent="0.35">
      <c r="A236" s="140"/>
      <c r="B236" s="140"/>
      <c r="C236" s="140"/>
      <c r="D236" s="140"/>
      <c r="E236" s="140"/>
      <c r="F236" s="140"/>
      <c r="G236" s="140"/>
      <c r="H236" s="140"/>
      <c r="I236" s="140"/>
      <c r="J236" s="140"/>
      <c r="K236" s="140"/>
    </row>
    <row r="237" spans="1:11" x14ac:dyDescent="0.35">
      <c r="A237" s="140"/>
      <c r="B237" s="140"/>
      <c r="C237" s="140"/>
      <c r="D237" s="140"/>
      <c r="E237" s="140"/>
      <c r="F237" s="140"/>
      <c r="G237" s="140"/>
      <c r="H237" s="140"/>
      <c r="I237" s="140"/>
      <c r="J237" s="140"/>
      <c r="K237" s="140"/>
    </row>
    <row r="238" spans="1:11" x14ac:dyDescent="0.35">
      <c r="A238" s="140"/>
      <c r="B238" s="140"/>
      <c r="C238" s="140"/>
      <c r="D238" s="140"/>
      <c r="E238" s="140"/>
      <c r="F238" s="140"/>
      <c r="G238" s="140"/>
      <c r="H238" s="140"/>
      <c r="I238" s="140"/>
      <c r="J238" s="140"/>
      <c r="K238" s="140"/>
    </row>
    <row r="239" spans="1:11" x14ac:dyDescent="0.35">
      <c r="A239" s="140"/>
      <c r="B239" s="140"/>
      <c r="C239" s="140"/>
      <c r="D239" s="140"/>
      <c r="E239" s="140"/>
      <c r="F239" s="140"/>
      <c r="G239" s="140"/>
      <c r="H239" s="140"/>
      <c r="I239" s="140"/>
      <c r="J239" s="140"/>
      <c r="K239" s="140"/>
    </row>
    <row r="240" spans="1:11" x14ac:dyDescent="0.35">
      <c r="A240" s="140"/>
      <c r="B240" s="140"/>
      <c r="C240" s="140"/>
      <c r="D240" s="140"/>
      <c r="E240" s="140"/>
      <c r="F240" s="140"/>
      <c r="G240" s="140"/>
      <c r="H240" s="140"/>
      <c r="I240" s="140"/>
      <c r="J240" s="140"/>
      <c r="K240" s="140"/>
    </row>
    <row r="241" spans="1:11" x14ac:dyDescent="0.35">
      <c r="A241" s="140"/>
      <c r="B241" s="140"/>
      <c r="C241" s="140"/>
      <c r="D241" s="140"/>
      <c r="E241" s="140"/>
      <c r="F241" s="140"/>
      <c r="G241" s="140"/>
      <c r="H241" s="140"/>
      <c r="I241" s="140"/>
      <c r="J241" s="140"/>
      <c r="K241" s="140"/>
    </row>
    <row r="242" spans="1:11" x14ac:dyDescent="0.35">
      <c r="A242" s="140"/>
      <c r="B242" s="140"/>
      <c r="C242" s="140"/>
      <c r="D242" s="140"/>
      <c r="E242" s="140"/>
      <c r="F242" s="140"/>
      <c r="G242" s="140"/>
      <c r="H242" s="140"/>
      <c r="I242" s="140"/>
      <c r="J242" s="140"/>
      <c r="K242" s="140"/>
    </row>
    <row r="243" spans="1:11" x14ac:dyDescent="0.35">
      <c r="A243" s="140"/>
      <c r="B243" s="140"/>
      <c r="C243" s="140"/>
      <c r="D243" s="140"/>
      <c r="E243" s="140"/>
      <c r="F243" s="140"/>
      <c r="G243" s="140"/>
      <c r="H243" s="140"/>
      <c r="I243" s="140"/>
      <c r="J243" s="140"/>
      <c r="K243" s="140"/>
    </row>
    <row r="244" spans="1:11" x14ac:dyDescent="0.35">
      <c r="A244" s="140"/>
      <c r="B244" s="140"/>
      <c r="C244" s="140"/>
      <c r="D244" s="140"/>
      <c r="E244" s="140"/>
      <c r="F244" s="140"/>
      <c r="G244" s="140"/>
      <c r="H244" s="140"/>
      <c r="I244" s="140"/>
      <c r="J244" s="140"/>
      <c r="K244" s="140"/>
    </row>
    <row r="245" spans="1:11" x14ac:dyDescent="0.35">
      <c r="A245" s="140"/>
      <c r="B245" s="140"/>
      <c r="C245" s="140"/>
      <c r="D245" s="140"/>
      <c r="E245" s="140"/>
      <c r="F245" s="140"/>
      <c r="G245" s="140"/>
      <c r="H245" s="140"/>
      <c r="I245" s="140"/>
      <c r="J245" s="140"/>
      <c r="K245" s="140"/>
    </row>
    <row r="246" spans="1:11" x14ac:dyDescent="0.35">
      <c r="A246" s="140"/>
      <c r="B246" s="140"/>
      <c r="C246" s="140"/>
      <c r="D246" s="140"/>
      <c r="E246" s="140"/>
      <c r="F246" s="140"/>
      <c r="G246" s="140"/>
      <c r="H246" s="140"/>
      <c r="I246" s="140"/>
      <c r="J246" s="140"/>
      <c r="K246" s="140"/>
    </row>
    <row r="247" spans="1:11" x14ac:dyDescent="0.35">
      <c r="A247" s="140"/>
      <c r="B247" s="140"/>
      <c r="C247" s="140"/>
      <c r="D247" s="140"/>
      <c r="E247" s="140"/>
      <c r="F247" s="140"/>
      <c r="G247" s="140"/>
      <c r="H247" s="140"/>
      <c r="I247" s="140"/>
      <c r="J247" s="140"/>
      <c r="K247" s="140"/>
    </row>
    <row r="248" spans="1:11" x14ac:dyDescent="0.35">
      <c r="A248" s="140"/>
      <c r="B248" s="140"/>
      <c r="C248" s="140"/>
      <c r="D248" s="140"/>
      <c r="E248" s="140"/>
      <c r="F248" s="140"/>
      <c r="G248" s="140"/>
      <c r="H248" s="140"/>
      <c r="I248" s="140"/>
      <c r="J248" s="140"/>
      <c r="K248" s="140"/>
    </row>
    <row r="249" spans="1:11" x14ac:dyDescent="0.35">
      <c r="A249" s="140"/>
      <c r="B249" s="140"/>
      <c r="C249" s="140"/>
      <c r="D249" s="140"/>
      <c r="E249" s="140"/>
      <c r="F249" s="140"/>
      <c r="G249" s="140"/>
      <c r="H249" s="140"/>
      <c r="I249" s="140"/>
      <c r="J249" s="140"/>
      <c r="K249" s="140"/>
    </row>
    <row r="250" spans="1:11" x14ac:dyDescent="0.35">
      <c r="A250" s="140"/>
      <c r="B250" s="140"/>
      <c r="C250" s="140"/>
      <c r="D250" s="140"/>
      <c r="E250" s="140"/>
      <c r="F250" s="140"/>
      <c r="G250" s="140"/>
      <c r="H250" s="140"/>
      <c r="I250" s="140"/>
      <c r="J250" s="140"/>
      <c r="K250" s="140"/>
    </row>
    <row r="251" spans="1:11" x14ac:dyDescent="0.35">
      <c r="A251" s="140"/>
      <c r="B251" s="140"/>
      <c r="C251" s="140"/>
      <c r="D251" s="140"/>
      <c r="E251" s="140"/>
      <c r="F251" s="140"/>
      <c r="G251" s="140"/>
      <c r="H251" s="140"/>
      <c r="I251" s="140"/>
      <c r="J251" s="140"/>
      <c r="K251" s="140"/>
    </row>
    <row r="252" spans="1:11" x14ac:dyDescent="0.35">
      <c r="A252" s="140"/>
      <c r="B252" s="140"/>
      <c r="C252" s="140"/>
      <c r="D252" s="140"/>
      <c r="E252" s="140"/>
      <c r="F252" s="140"/>
      <c r="G252" s="140"/>
      <c r="H252" s="140"/>
      <c r="I252" s="140"/>
      <c r="J252" s="140"/>
      <c r="K252" s="140"/>
    </row>
    <row r="253" spans="1:11" x14ac:dyDescent="0.35">
      <c r="A253" s="140"/>
      <c r="B253" s="140"/>
      <c r="C253" s="140"/>
      <c r="D253" s="140"/>
      <c r="E253" s="140"/>
      <c r="F253" s="140"/>
      <c r="G253" s="140"/>
      <c r="H253" s="140"/>
      <c r="I253" s="140"/>
      <c r="J253" s="140"/>
      <c r="K253" s="140"/>
    </row>
    <row r="254" spans="1:11" x14ac:dyDescent="0.35">
      <c r="A254" s="140"/>
      <c r="B254" s="140"/>
      <c r="C254" s="140"/>
      <c r="D254" s="140"/>
      <c r="E254" s="140"/>
      <c r="F254" s="140"/>
      <c r="G254" s="140"/>
      <c r="H254" s="140"/>
      <c r="I254" s="140"/>
      <c r="J254" s="140"/>
      <c r="K254" s="140"/>
    </row>
    <row r="255" spans="1:11" x14ac:dyDescent="0.35">
      <c r="A255" s="140"/>
      <c r="B255" s="140"/>
      <c r="C255" s="140"/>
      <c r="D255" s="140"/>
      <c r="E255" s="140"/>
      <c r="F255" s="140"/>
      <c r="G255" s="140"/>
      <c r="H255" s="140"/>
      <c r="I255" s="140"/>
      <c r="J255" s="140"/>
      <c r="K255" s="140"/>
    </row>
    <row r="256" spans="1:11" x14ac:dyDescent="0.35">
      <c r="A256" s="140"/>
      <c r="B256" s="140"/>
      <c r="C256" s="140"/>
      <c r="D256" s="140"/>
      <c r="E256" s="140"/>
      <c r="F256" s="140"/>
      <c r="G256" s="140"/>
      <c r="H256" s="140"/>
      <c r="I256" s="140"/>
      <c r="J256" s="140"/>
      <c r="K256" s="140"/>
    </row>
    <row r="257" spans="1:11" x14ac:dyDescent="0.35">
      <c r="A257" s="140"/>
      <c r="B257" s="140"/>
      <c r="C257" s="140"/>
      <c r="D257" s="140"/>
      <c r="E257" s="140"/>
      <c r="F257" s="140"/>
      <c r="G257" s="140"/>
      <c r="H257" s="140"/>
      <c r="I257" s="140"/>
      <c r="J257" s="140"/>
      <c r="K257" s="140"/>
    </row>
    <row r="258" spans="1:11" x14ac:dyDescent="0.35">
      <c r="A258" s="140"/>
      <c r="B258" s="140"/>
      <c r="C258" s="140"/>
      <c r="D258" s="140"/>
      <c r="E258" s="140"/>
      <c r="F258" s="140"/>
      <c r="G258" s="140"/>
      <c r="H258" s="140"/>
      <c r="I258" s="140"/>
      <c r="J258" s="140"/>
      <c r="K258" s="140"/>
    </row>
    <row r="259" spans="1:11" x14ac:dyDescent="0.35">
      <c r="A259" s="140"/>
      <c r="B259" s="140"/>
      <c r="C259" s="140"/>
      <c r="D259" s="140"/>
      <c r="E259" s="140"/>
      <c r="F259" s="140"/>
      <c r="G259" s="140"/>
      <c r="H259" s="140"/>
      <c r="I259" s="140"/>
      <c r="J259" s="140"/>
      <c r="K259" s="140"/>
    </row>
    <row r="260" spans="1:11" x14ac:dyDescent="0.35">
      <c r="A260" s="140"/>
      <c r="B260" s="140"/>
      <c r="C260" s="140"/>
      <c r="D260" s="140"/>
      <c r="E260" s="140"/>
      <c r="F260" s="140"/>
      <c r="G260" s="140"/>
      <c r="H260" s="140"/>
      <c r="I260" s="140"/>
      <c r="J260" s="140"/>
      <c r="K260" s="140"/>
    </row>
    <row r="261" spans="1:11" x14ac:dyDescent="0.35">
      <c r="A261" s="140"/>
      <c r="B261" s="140"/>
      <c r="C261" s="140"/>
      <c r="D261" s="140"/>
      <c r="E261" s="140"/>
      <c r="F261" s="140"/>
      <c r="G261" s="140"/>
      <c r="H261" s="140"/>
      <c r="I261" s="140"/>
      <c r="J261" s="140"/>
      <c r="K261" s="140"/>
    </row>
    <row r="262" spans="1:11" x14ac:dyDescent="0.35">
      <c r="A262" s="140"/>
      <c r="B262" s="140"/>
      <c r="C262" s="140"/>
      <c r="D262" s="140"/>
      <c r="E262" s="140"/>
      <c r="F262" s="140"/>
      <c r="G262" s="140"/>
      <c r="H262" s="140"/>
      <c r="I262" s="140"/>
      <c r="J262" s="140"/>
      <c r="K262" s="140"/>
    </row>
    <row r="263" spans="1:11" x14ac:dyDescent="0.35">
      <c r="A263" s="140"/>
      <c r="B263" s="140"/>
      <c r="C263" s="140"/>
      <c r="D263" s="140"/>
      <c r="E263" s="140"/>
      <c r="F263" s="140"/>
      <c r="G263" s="140"/>
      <c r="H263" s="140"/>
      <c r="I263" s="140"/>
      <c r="J263" s="140"/>
      <c r="K263" s="140"/>
    </row>
    <row r="264" spans="1:11" x14ac:dyDescent="0.35">
      <c r="A264" s="140"/>
      <c r="B264" s="140"/>
      <c r="C264" s="140"/>
      <c r="D264" s="140"/>
      <c r="E264" s="140"/>
      <c r="F264" s="140"/>
      <c r="G264" s="140"/>
      <c r="H264" s="140"/>
      <c r="I264" s="140"/>
      <c r="J264" s="140"/>
      <c r="K264" s="140"/>
    </row>
    <row r="265" spans="1:11" x14ac:dyDescent="0.35">
      <c r="A265" s="140"/>
      <c r="B265" s="140"/>
      <c r="C265" s="140"/>
      <c r="D265" s="140"/>
      <c r="E265" s="140"/>
      <c r="F265" s="140"/>
      <c r="G265" s="140"/>
      <c r="H265" s="140"/>
      <c r="I265" s="140"/>
      <c r="J265" s="140"/>
      <c r="K265" s="140"/>
    </row>
    <row r="266" spans="1:11" x14ac:dyDescent="0.35">
      <c r="A266" s="140"/>
      <c r="B266" s="140"/>
      <c r="C266" s="140"/>
      <c r="D266" s="140"/>
      <c r="E266" s="140"/>
      <c r="F266" s="140"/>
      <c r="G266" s="140"/>
      <c r="H266" s="140"/>
      <c r="I266" s="140"/>
      <c r="J266" s="140"/>
      <c r="K266" s="140"/>
    </row>
    <row r="267" spans="1:11" x14ac:dyDescent="0.35">
      <c r="A267" s="140"/>
      <c r="B267" s="140"/>
      <c r="C267" s="140"/>
      <c r="D267" s="140"/>
      <c r="E267" s="140"/>
      <c r="F267" s="140"/>
      <c r="G267" s="140"/>
      <c r="H267" s="140"/>
      <c r="I267" s="140"/>
      <c r="J267" s="140"/>
      <c r="K267" s="140"/>
    </row>
    <row r="268" spans="1:11" x14ac:dyDescent="0.35">
      <c r="A268" s="140"/>
      <c r="B268" s="140"/>
      <c r="C268" s="140"/>
      <c r="D268" s="140"/>
      <c r="E268" s="140"/>
      <c r="F268" s="140"/>
      <c r="G268" s="140"/>
      <c r="H268" s="140"/>
      <c r="I268" s="140"/>
      <c r="J268" s="140"/>
      <c r="K268" s="140"/>
    </row>
    <row r="269" spans="1:11" x14ac:dyDescent="0.35">
      <c r="A269" s="140"/>
      <c r="B269" s="140"/>
      <c r="C269" s="140"/>
      <c r="D269" s="140"/>
      <c r="E269" s="140"/>
      <c r="F269" s="140"/>
      <c r="G269" s="140"/>
      <c r="H269" s="140"/>
      <c r="I269" s="140"/>
      <c r="J269" s="140"/>
      <c r="K269" s="140"/>
    </row>
    <row r="270" spans="1:11" x14ac:dyDescent="0.35">
      <c r="A270" s="140"/>
      <c r="B270" s="140"/>
      <c r="C270" s="140"/>
      <c r="D270" s="140"/>
      <c r="E270" s="140"/>
      <c r="F270" s="140"/>
      <c r="G270" s="140"/>
      <c r="H270" s="140"/>
      <c r="I270" s="140"/>
      <c r="J270" s="140"/>
      <c r="K270" s="140"/>
    </row>
    <row r="271" spans="1:11" x14ac:dyDescent="0.35">
      <c r="A271" s="140"/>
      <c r="B271" s="140"/>
      <c r="C271" s="140"/>
      <c r="D271" s="140"/>
      <c r="E271" s="140"/>
      <c r="F271" s="140"/>
      <c r="G271" s="140"/>
      <c r="H271" s="140"/>
      <c r="I271" s="140"/>
      <c r="J271" s="140"/>
      <c r="K271" s="140"/>
    </row>
    <row r="272" spans="1:11" x14ac:dyDescent="0.35">
      <c r="A272" s="140"/>
      <c r="B272" s="140"/>
      <c r="C272" s="140"/>
      <c r="D272" s="140"/>
      <c r="E272" s="140"/>
      <c r="F272" s="140"/>
      <c r="G272" s="140"/>
      <c r="H272" s="140"/>
      <c r="I272" s="140"/>
      <c r="J272" s="140"/>
      <c r="K272" s="140"/>
    </row>
    <row r="273" spans="1:11" x14ac:dyDescent="0.35">
      <c r="A273" s="140"/>
      <c r="B273" s="140"/>
      <c r="C273" s="140"/>
      <c r="D273" s="140"/>
      <c r="E273" s="140"/>
      <c r="F273" s="140"/>
      <c r="G273" s="140"/>
      <c r="H273" s="140"/>
      <c r="I273" s="140"/>
      <c r="J273" s="140"/>
      <c r="K273" s="140"/>
    </row>
    <row r="274" spans="1:11" x14ac:dyDescent="0.35">
      <c r="A274" s="140"/>
      <c r="B274" s="140"/>
      <c r="C274" s="140"/>
      <c r="D274" s="140"/>
      <c r="E274" s="140"/>
      <c r="F274" s="140"/>
      <c r="G274" s="140"/>
      <c r="H274" s="140"/>
      <c r="I274" s="140"/>
      <c r="J274" s="140"/>
      <c r="K274" s="140"/>
    </row>
    <row r="275" spans="1:11" x14ac:dyDescent="0.35">
      <c r="A275" s="140"/>
      <c r="B275" s="140"/>
      <c r="C275" s="140"/>
      <c r="D275" s="140"/>
      <c r="E275" s="140"/>
      <c r="F275" s="140"/>
      <c r="G275" s="140"/>
      <c r="H275" s="140"/>
      <c r="I275" s="140"/>
      <c r="J275" s="140"/>
      <c r="K275" s="140"/>
    </row>
    <row r="276" spans="1:11" x14ac:dyDescent="0.35">
      <c r="A276" s="140"/>
      <c r="B276" s="140"/>
      <c r="C276" s="140"/>
      <c r="D276" s="140"/>
      <c r="E276" s="140"/>
      <c r="F276" s="140"/>
      <c r="G276" s="140"/>
      <c r="H276" s="140"/>
      <c r="I276" s="140"/>
      <c r="J276" s="140"/>
      <c r="K276" s="140"/>
    </row>
    <row r="277" spans="1:11" x14ac:dyDescent="0.35">
      <c r="A277" s="140"/>
      <c r="B277" s="140"/>
      <c r="C277" s="140"/>
      <c r="D277" s="140"/>
      <c r="E277" s="140"/>
      <c r="F277" s="140"/>
      <c r="G277" s="140"/>
      <c r="H277" s="140"/>
      <c r="I277" s="140"/>
      <c r="J277" s="140"/>
      <c r="K277" s="140"/>
    </row>
    <row r="278" spans="1:11" x14ac:dyDescent="0.35">
      <c r="A278" s="140"/>
      <c r="B278" s="140"/>
      <c r="C278" s="140"/>
      <c r="D278" s="140"/>
      <c r="E278" s="140"/>
      <c r="F278" s="140"/>
      <c r="G278" s="140"/>
      <c r="H278" s="140"/>
      <c r="I278" s="140"/>
      <c r="J278" s="140"/>
      <c r="K278" s="140"/>
    </row>
    <row r="279" spans="1:11" x14ac:dyDescent="0.35">
      <c r="A279" s="140"/>
      <c r="B279" s="140"/>
      <c r="C279" s="140"/>
      <c r="D279" s="140"/>
      <c r="E279" s="140"/>
      <c r="F279" s="140"/>
      <c r="G279" s="140"/>
      <c r="H279" s="140"/>
      <c r="I279" s="140"/>
      <c r="J279" s="140"/>
      <c r="K279" s="140"/>
    </row>
    <row r="280" spans="1:11" x14ac:dyDescent="0.35">
      <c r="A280" s="140"/>
      <c r="B280" s="140"/>
      <c r="C280" s="140"/>
      <c r="D280" s="140"/>
      <c r="E280" s="140"/>
      <c r="F280" s="140"/>
      <c r="G280" s="140"/>
      <c r="H280" s="140"/>
      <c r="I280" s="140"/>
      <c r="J280" s="140"/>
      <c r="K280" s="140"/>
    </row>
    <row r="281" spans="1:11" x14ac:dyDescent="0.35">
      <c r="A281" s="140"/>
      <c r="B281" s="140"/>
      <c r="C281" s="140"/>
      <c r="D281" s="140"/>
      <c r="E281" s="140"/>
      <c r="F281" s="140"/>
      <c r="G281" s="140"/>
      <c r="H281" s="140"/>
      <c r="I281" s="140"/>
      <c r="J281" s="140"/>
      <c r="K281" s="140"/>
    </row>
    <row r="282" spans="1:11" x14ac:dyDescent="0.35">
      <c r="A282" s="140"/>
      <c r="B282" s="140"/>
      <c r="C282" s="140"/>
      <c r="D282" s="140"/>
      <c r="E282" s="140"/>
      <c r="F282" s="140"/>
      <c r="G282" s="140"/>
      <c r="H282" s="140"/>
      <c r="I282" s="140"/>
      <c r="J282" s="140"/>
      <c r="K282" s="140"/>
    </row>
    <row r="283" spans="1:11" x14ac:dyDescent="0.35">
      <c r="A283" s="140"/>
      <c r="B283" s="140"/>
      <c r="C283" s="140"/>
      <c r="D283" s="140"/>
      <c r="E283" s="140"/>
      <c r="F283" s="140"/>
      <c r="G283" s="140"/>
      <c r="H283" s="140"/>
      <c r="I283" s="140"/>
      <c r="J283" s="140"/>
      <c r="K283" s="140"/>
    </row>
    <row r="284" spans="1:11" x14ac:dyDescent="0.35">
      <c r="A284" s="140"/>
      <c r="B284" s="140"/>
      <c r="C284" s="140"/>
      <c r="D284" s="140"/>
      <c r="E284" s="140"/>
      <c r="F284" s="140"/>
      <c r="G284" s="140"/>
      <c r="H284" s="140"/>
      <c r="I284" s="140"/>
      <c r="J284" s="140"/>
      <c r="K284" s="140"/>
    </row>
    <row r="285" spans="1:11" x14ac:dyDescent="0.35">
      <c r="A285" s="140"/>
      <c r="B285" s="140"/>
      <c r="C285" s="140"/>
      <c r="D285" s="140"/>
      <c r="E285" s="140"/>
      <c r="F285" s="140"/>
      <c r="G285" s="140"/>
      <c r="H285" s="140"/>
      <c r="I285" s="140"/>
      <c r="J285" s="140"/>
      <c r="K285" s="140"/>
    </row>
    <row r="286" spans="1:11" x14ac:dyDescent="0.35">
      <c r="A286" s="140"/>
      <c r="B286" s="140"/>
      <c r="C286" s="140"/>
      <c r="D286" s="140"/>
      <c r="E286" s="140"/>
      <c r="F286" s="140"/>
      <c r="G286" s="140"/>
      <c r="H286" s="140"/>
      <c r="I286" s="140"/>
      <c r="J286" s="140"/>
      <c r="K286" s="140"/>
    </row>
    <row r="287" spans="1:11" x14ac:dyDescent="0.35">
      <c r="A287" s="140"/>
      <c r="B287" s="140"/>
      <c r="C287" s="140"/>
      <c r="D287" s="140"/>
      <c r="E287" s="140"/>
      <c r="F287" s="140"/>
      <c r="G287" s="140"/>
      <c r="H287" s="140"/>
      <c r="I287" s="140"/>
      <c r="J287" s="140"/>
      <c r="K287" s="140"/>
    </row>
    <row r="288" spans="1:11" x14ac:dyDescent="0.35">
      <c r="A288" s="140"/>
      <c r="B288" s="140"/>
      <c r="C288" s="140"/>
      <c r="D288" s="140"/>
      <c r="E288" s="140"/>
      <c r="F288" s="140"/>
      <c r="G288" s="140"/>
      <c r="H288" s="140"/>
      <c r="I288" s="140"/>
      <c r="J288" s="140"/>
      <c r="K288" s="140"/>
    </row>
    <row r="289" spans="1:11" x14ac:dyDescent="0.35">
      <c r="A289" s="140"/>
      <c r="B289" s="140"/>
      <c r="C289" s="140"/>
      <c r="D289" s="140"/>
      <c r="E289" s="140"/>
      <c r="F289" s="140"/>
      <c r="G289" s="140"/>
      <c r="H289" s="140"/>
      <c r="I289" s="140"/>
      <c r="J289" s="140"/>
      <c r="K289" s="140"/>
    </row>
    <row r="290" spans="1:11" x14ac:dyDescent="0.35">
      <c r="A290" s="140"/>
      <c r="B290" s="140"/>
      <c r="C290" s="140"/>
      <c r="D290" s="140"/>
      <c r="E290" s="140"/>
      <c r="F290" s="140"/>
      <c r="G290" s="140"/>
      <c r="H290" s="140"/>
      <c r="I290" s="140"/>
      <c r="J290" s="140"/>
      <c r="K290" s="140"/>
    </row>
    <row r="291" spans="1:11" x14ac:dyDescent="0.35">
      <c r="A291" s="140"/>
      <c r="B291" s="140"/>
      <c r="C291" s="140"/>
      <c r="D291" s="140"/>
      <c r="E291" s="140"/>
      <c r="F291" s="140"/>
      <c r="G291" s="140"/>
      <c r="H291" s="140"/>
      <c r="I291" s="140"/>
      <c r="J291" s="140"/>
      <c r="K291" s="140"/>
    </row>
    <row r="292" spans="1:11" x14ac:dyDescent="0.35">
      <c r="A292" s="140"/>
      <c r="B292" s="140"/>
      <c r="C292" s="140"/>
      <c r="D292" s="140"/>
      <c r="E292" s="140"/>
      <c r="F292" s="140"/>
      <c r="G292" s="140"/>
      <c r="H292" s="140"/>
      <c r="I292" s="140"/>
      <c r="J292" s="140"/>
      <c r="K292" s="140"/>
    </row>
    <row r="293" spans="1:11" x14ac:dyDescent="0.35">
      <c r="A293" s="140"/>
      <c r="B293" s="140"/>
      <c r="C293" s="140"/>
      <c r="D293" s="140"/>
      <c r="E293" s="140"/>
      <c r="F293" s="140"/>
      <c r="G293" s="140"/>
      <c r="H293" s="140"/>
      <c r="I293" s="140"/>
      <c r="J293" s="140"/>
      <c r="K293" s="140"/>
    </row>
    <row r="294" spans="1:11" x14ac:dyDescent="0.35">
      <c r="A294" s="140"/>
      <c r="B294" s="140"/>
      <c r="C294" s="140"/>
      <c r="D294" s="140"/>
      <c r="E294" s="140"/>
      <c r="F294" s="140"/>
      <c r="G294" s="140"/>
      <c r="H294" s="140"/>
      <c r="I294" s="140"/>
      <c r="J294" s="140"/>
      <c r="K294" s="140"/>
    </row>
    <row r="295" spans="1:11" x14ac:dyDescent="0.35">
      <c r="A295" s="140"/>
      <c r="B295" s="140"/>
      <c r="C295" s="140"/>
      <c r="D295" s="140"/>
      <c r="E295" s="140"/>
      <c r="F295" s="140"/>
      <c r="G295" s="140"/>
      <c r="H295" s="140"/>
      <c r="I295" s="140"/>
      <c r="J295" s="140"/>
      <c r="K295" s="140"/>
    </row>
    <row r="296" spans="1:11" x14ac:dyDescent="0.35">
      <c r="A296" s="140"/>
      <c r="B296" s="140"/>
      <c r="C296" s="140"/>
      <c r="D296" s="140"/>
      <c r="E296" s="140"/>
      <c r="F296" s="140"/>
      <c r="G296" s="140"/>
      <c r="H296" s="140"/>
      <c r="I296" s="140"/>
      <c r="J296" s="140"/>
      <c r="K296" s="140"/>
    </row>
    <row r="297" spans="1:11" x14ac:dyDescent="0.35">
      <c r="A297" s="140"/>
      <c r="B297" s="140"/>
      <c r="C297" s="140"/>
      <c r="D297" s="140"/>
      <c r="E297" s="140"/>
      <c r="F297" s="140"/>
      <c r="G297" s="140"/>
      <c r="H297" s="140"/>
      <c r="I297" s="140"/>
      <c r="J297" s="140"/>
      <c r="K297" s="140"/>
    </row>
    <row r="298" spans="1:11" x14ac:dyDescent="0.35">
      <c r="A298" s="140"/>
      <c r="B298" s="140"/>
      <c r="C298" s="140"/>
      <c r="D298" s="140"/>
      <c r="E298" s="140"/>
      <c r="F298" s="140"/>
      <c r="G298" s="140"/>
      <c r="H298" s="140"/>
      <c r="I298" s="140"/>
      <c r="J298" s="140"/>
      <c r="K298" s="140"/>
    </row>
    <row r="299" spans="1:11" x14ac:dyDescent="0.35">
      <c r="A299" s="140"/>
      <c r="B299" s="140"/>
      <c r="C299" s="140"/>
      <c r="D299" s="140"/>
      <c r="E299" s="140"/>
      <c r="F299" s="140"/>
      <c r="G299" s="140"/>
      <c r="H299" s="140"/>
      <c r="I299" s="140"/>
      <c r="J299" s="140"/>
      <c r="K299" s="140"/>
    </row>
    <row r="300" spans="1:11" x14ac:dyDescent="0.35">
      <c r="A300" s="140"/>
      <c r="B300" s="140"/>
      <c r="C300" s="140"/>
      <c r="D300" s="140"/>
      <c r="E300" s="140"/>
      <c r="F300" s="140"/>
      <c r="G300" s="140"/>
      <c r="H300" s="140"/>
      <c r="I300" s="140"/>
      <c r="J300" s="140"/>
      <c r="K300" s="140"/>
    </row>
    <row r="301" spans="1:11" x14ac:dyDescent="0.35">
      <c r="A301" s="140"/>
      <c r="B301" s="140"/>
      <c r="C301" s="140"/>
      <c r="D301" s="140"/>
      <c r="E301" s="140"/>
      <c r="F301" s="140"/>
      <c r="G301" s="140"/>
      <c r="H301" s="140"/>
      <c r="I301" s="140"/>
      <c r="J301" s="140"/>
      <c r="K301" s="140"/>
    </row>
    <row r="302" spans="1:11" x14ac:dyDescent="0.35">
      <c r="A302" s="140"/>
      <c r="B302" s="140"/>
      <c r="C302" s="140"/>
      <c r="D302" s="140"/>
      <c r="E302" s="140"/>
      <c r="F302" s="140"/>
      <c r="G302" s="140"/>
      <c r="H302" s="140"/>
      <c r="I302" s="140"/>
      <c r="J302" s="140"/>
      <c r="K302" s="140"/>
    </row>
    <row r="303" spans="1:11" x14ac:dyDescent="0.35">
      <c r="A303" s="140"/>
      <c r="B303" s="140"/>
      <c r="C303" s="140"/>
      <c r="D303" s="140"/>
      <c r="E303" s="140"/>
      <c r="F303" s="140"/>
      <c r="G303" s="140"/>
      <c r="H303" s="140"/>
      <c r="I303" s="140"/>
      <c r="J303" s="140"/>
      <c r="K303" s="140"/>
    </row>
    <row r="304" spans="1:11" x14ac:dyDescent="0.35">
      <c r="A304" s="140"/>
      <c r="B304" s="140"/>
      <c r="C304" s="140"/>
      <c r="D304" s="140"/>
      <c r="E304" s="140"/>
      <c r="F304" s="140"/>
      <c r="G304" s="140"/>
      <c r="H304" s="140"/>
      <c r="I304" s="140"/>
      <c r="J304" s="140"/>
      <c r="K304" s="140"/>
    </row>
    <row r="305" spans="1:11" x14ac:dyDescent="0.35">
      <c r="A305" s="140"/>
      <c r="B305" s="140"/>
      <c r="C305" s="140"/>
      <c r="D305" s="140"/>
      <c r="E305" s="140"/>
      <c r="F305" s="140"/>
      <c r="G305" s="140"/>
      <c r="H305" s="140"/>
      <c r="I305" s="140"/>
      <c r="J305" s="140"/>
      <c r="K305" s="140"/>
    </row>
    <row r="306" spans="1:11" x14ac:dyDescent="0.35">
      <c r="A306" s="140"/>
      <c r="B306" s="140"/>
      <c r="C306" s="140"/>
      <c r="D306" s="140"/>
      <c r="E306" s="140"/>
      <c r="F306" s="140"/>
      <c r="G306" s="140"/>
      <c r="H306" s="140"/>
      <c r="I306" s="140"/>
      <c r="J306" s="140"/>
      <c r="K306" s="140"/>
    </row>
  </sheetData>
  <mergeCells count="71">
    <mergeCell ref="A1:B2"/>
    <mergeCell ref="C1:K2"/>
    <mergeCell ref="A3:B3"/>
    <mergeCell ref="C3:D3"/>
    <mergeCell ref="F3:H3"/>
    <mergeCell ref="J3:K3"/>
    <mergeCell ref="A4:B4"/>
    <mergeCell ref="C4:D4"/>
    <mergeCell ref="F4:H4"/>
    <mergeCell ref="J4:K4"/>
    <mergeCell ref="A5:B5"/>
    <mergeCell ref="C5:D5"/>
    <mergeCell ref="F5:H5"/>
    <mergeCell ref="J5:K5"/>
    <mergeCell ref="A14:K14"/>
    <mergeCell ref="A6:K6"/>
    <mergeCell ref="A7:B7"/>
    <mergeCell ref="C7:K7"/>
    <mergeCell ref="A8:B8"/>
    <mergeCell ref="C8:K8"/>
    <mergeCell ref="A9:B9"/>
    <mergeCell ref="C9:K9"/>
    <mergeCell ref="A10:B10"/>
    <mergeCell ref="C10:K10"/>
    <mergeCell ref="A11:K11"/>
    <mergeCell ref="A12:K12"/>
    <mergeCell ref="A13:K13"/>
    <mergeCell ref="A26:K26"/>
    <mergeCell ref="A15:K15"/>
    <mergeCell ref="A16:K16"/>
    <mergeCell ref="A17:K17"/>
    <mergeCell ref="A18:K18"/>
    <mergeCell ref="A19:K19"/>
    <mergeCell ref="A20:K20"/>
    <mergeCell ref="A21:K21"/>
    <mergeCell ref="A22:K22"/>
    <mergeCell ref="A23:K23"/>
    <mergeCell ref="A24:K24"/>
    <mergeCell ref="A25:K25"/>
    <mergeCell ref="A38:K38"/>
    <mergeCell ref="A27:K27"/>
    <mergeCell ref="A28:K28"/>
    <mergeCell ref="A29:K29"/>
    <mergeCell ref="A30:K30"/>
    <mergeCell ref="A31:K31"/>
    <mergeCell ref="A32:K32"/>
    <mergeCell ref="A33:K33"/>
    <mergeCell ref="A34:K34"/>
    <mergeCell ref="A35:K35"/>
    <mergeCell ref="A36:K36"/>
    <mergeCell ref="A37:K37"/>
    <mergeCell ref="A50:K50"/>
    <mergeCell ref="A39:K39"/>
    <mergeCell ref="A40:K40"/>
    <mergeCell ref="A41:K41"/>
    <mergeCell ref="A42:K42"/>
    <mergeCell ref="A43:K43"/>
    <mergeCell ref="A44:K44"/>
    <mergeCell ref="A45:K45"/>
    <mergeCell ref="A46:K46"/>
    <mergeCell ref="A47:K47"/>
    <mergeCell ref="A48:K48"/>
    <mergeCell ref="A49:K49"/>
    <mergeCell ref="A69:K69"/>
    <mergeCell ref="A70:K70"/>
    <mergeCell ref="A51:K51"/>
    <mergeCell ref="A52:K52"/>
    <mergeCell ref="A53:K53"/>
    <mergeCell ref="A54:K54"/>
    <mergeCell ref="A55:K55"/>
    <mergeCell ref="A56:K56"/>
  </mergeCells>
  <conditionalFormatting sqref="C7:K7">
    <cfRule type="containsText" dxfId="11" priority="1" operator="containsText" text="REJECT">
      <formula>NOT(ISERROR(SEARCH("REJECT",C7)))</formula>
    </cfRule>
  </conditionalFormatting>
  <conditionalFormatting sqref="K5">
    <cfRule type="containsText" dxfId="10" priority="2" operator="containsText" text=" ">
      <formula>NOT(ISERROR(SEARCH(" ",K5)))</formula>
    </cfRule>
  </conditionalFormatting>
  <pageMargins left="0.7" right="0.7" top="0.75" bottom="0.75" header="0.3" footer="0.3"/>
  <pageSetup paperSize="9" scale="87" orientation="portrait" r:id="rId1"/>
  <customProperties>
    <customPr name="layoutContexts" r:id="rId2"/>
  </customProperties>
  <drawing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46A2DD5D-995C-4724-B35A-C46C8554F9E5}">
          <x14:formula1>
            <xm:f>'DO NOT USE'!$F$68:$F$74</xm:f>
          </x14:formula1>
          <xm:sqref>C7:K7</xm:sqref>
        </x14:dataValidation>
      </x14:dataValidation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8">
    <tabColor rgb="FFFF3399"/>
    <pageSetUpPr fitToPage="1"/>
  </sheetPr>
  <dimension ref="A1:W58"/>
  <sheetViews>
    <sheetView showZeros="0" view="pageBreakPreview" topLeftCell="B2" zoomScale="112" zoomScaleNormal="100" zoomScaleSheetLayoutView="112" workbookViewId="0">
      <selection activeCell="O21" sqref="O21"/>
    </sheetView>
  </sheetViews>
  <sheetFormatPr defaultColWidth="16.1796875" defaultRowHeight="12.75" customHeight="1" x14ac:dyDescent="0.35"/>
  <cols>
    <col min="1" max="1" width="7.453125" style="161" hidden="1" customWidth="1"/>
    <col min="2" max="2" width="13.81640625" customWidth="1"/>
    <col min="3" max="4" width="15.81640625" customWidth="1"/>
    <col min="5" max="5" width="8.453125" customWidth="1"/>
    <col min="6" max="6" width="10.81640625" customWidth="1"/>
    <col min="7" max="8" width="9.453125" customWidth="1"/>
    <col min="9" max="9" width="7.453125" bestFit="1" customWidth="1"/>
    <col min="10" max="11" width="9.453125" customWidth="1"/>
    <col min="12" max="12" width="9.1796875" customWidth="1"/>
    <col min="13" max="13" width="8.6328125" customWidth="1"/>
    <col min="14" max="14" width="9.453125" customWidth="1"/>
  </cols>
  <sheetData>
    <row r="1" spans="1:23" s="1" customFormat="1" ht="13.75" customHeight="1" x14ac:dyDescent="0.25">
      <c r="A1" s="461"/>
      <c r="B1" s="461"/>
      <c r="C1" s="474" t="s">
        <v>309</v>
      </c>
      <c r="D1" s="475"/>
      <c r="E1" s="475"/>
      <c r="F1" s="475"/>
      <c r="G1" s="475"/>
      <c r="H1" s="475"/>
      <c r="I1" s="475"/>
      <c r="J1" s="475"/>
      <c r="K1" s="475"/>
      <c r="L1" s="475"/>
      <c r="M1" s="475"/>
      <c r="N1" s="475"/>
    </row>
    <row r="2" spans="1:23" s="1" customFormat="1" ht="13.75" customHeight="1" x14ac:dyDescent="0.25">
      <c r="A2" s="461"/>
      <c r="B2" s="461"/>
      <c r="C2" s="474"/>
      <c r="D2" s="475"/>
      <c r="E2" s="475"/>
      <c r="F2" s="475"/>
      <c r="G2" s="475"/>
      <c r="H2" s="475"/>
      <c r="I2" s="475"/>
      <c r="J2" s="475"/>
      <c r="K2" s="475"/>
      <c r="L2" s="475"/>
      <c r="M2" s="475"/>
      <c r="N2" s="475"/>
    </row>
    <row r="3" spans="1:23" ht="13.75" customHeight="1" x14ac:dyDescent="0.35">
      <c r="A3" s="382" t="s">
        <v>48</v>
      </c>
      <c r="B3" s="382"/>
      <c r="C3" s="298" t="str">
        <f>'DESIGN FRONT SHEET'!B3</f>
        <v>MCLAREN SEASON 3</v>
      </c>
      <c r="D3" s="299"/>
      <c r="E3" s="37" t="s">
        <v>49</v>
      </c>
      <c r="F3" s="381" t="str">
        <f>'DESIGN FRONT SHEET'!E3</f>
        <v>UNAVAILABLE</v>
      </c>
      <c r="G3" s="298"/>
      <c r="H3" s="298"/>
      <c r="I3" s="37" t="s">
        <v>50</v>
      </c>
      <c r="J3" s="473" t="str">
        <f>'DESIGN FRONT SHEET'!G3</f>
        <v>FRAN</v>
      </c>
      <c r="K3" s="473"/>
      <c r="L3" s="473"/>
      <c r="M3" s="473"/>
      <c r="N3" s="473"/>
    </row>
    <row r="4" spans="1:23" ht="13.75" customHeight="1" x14ac:dyDescent="0.35">
      <c r="A4" s="382" t="s">
        <v>51</v>
      </c>
      <c r="B4" s="382"/>
      <c r="C4" s="298" t="str">
        <f>'DESIGN FRONT SHEET'!B4</f>
        <v>DEXOR</v>
      </c>
      <c r="D4" s="299"/>
      <c r="E4" s="37" t="s">
        <v>52</v>
      </c>
      <c r="F4" s="381" t="str">
        <f>'DESIGN FRONT SHEET'!E4</f>
        <v>VIETNAM</v>
      </c>
      <c r="G4" s="298"/>
      <c r="H4" s="298"/>
      <c r="I4" s="37" t="s">
        <v>53</v>
      </c>
      <c r="J4" s="473" t="str">
        <f>'DESIGN FRONT SHEET'!G4</f>
        <v>CHARLOTTE</v>
      </c>
      <c r="K4" s="473"/>
      <c r="L4" s="473"/>
      <c r="M4" s="473"/>
      <c r="N4" s="473"/>
    </row>
    <row r="5" spans="1:23" ht="13.75" customHeight="1" x14ac:dyDescent="0.35">
      <c r="A5" s="382" t="s">
        <v>54</v>
      </c>
      <c r="B5" s="382" t="s">
        <v>54</v>
      </c>
      <c r="C5" s="298" t="str">
        <f>'DESIGN FRONT SHEET'!B5</f>
        <v>SHORT SLEEVE CONTRST T-SHIRT</v>
      </c>
      <c r="D5" s="299"/>
      <c r="E5" s="37" t="s">
        <v>193</v>
      </c>
      <c r="F5" s="381" t="str">
        <f>'DESIGN FRONT SHEET'!E5</f>
        <v>PALACE SAMPLE - FACTORY REFERENCE</v>
      </c>
      <c r="G5" s="298"/>
      <c r="H5" s="298"/>
      <c r="I5" s="37" t="s">
        <v>130</v>
      </c>
      <c r="J5" s="472"/>
      <c r="K5" s="472"/>
      <c r="L5" s="472"/>
      <c r="M5" s="472"/>
      <c r="N5" s="472"/>
    </row>
    <row r="6" spans="1:23" ht="13.75" customHeight="1" x14ac:dyDescent="0.35">
      <c r="A6" s="476" t="s">
        <v>153</v>
      </c>
      <c r="B6" s="476"/>
      <c r="C6" s="476"/>
      <c r="D6" s="476"/>
      <c r="E6" s="476"/>
      <c r="F6" s="476"/>
      <c r="G6" s="476"/>
      <c r="H6" s="476"/>
      <c r="I6" s="476"/>
      <c r="J6" s="476"/>
      <c r="K6" s="476"/>
      <c r="L6" s="476"/>
      <c r="M6" s="476"/>
      <c r="N6" s="476"/>
    </row>
    <row r="7" spans="1:23" ht="15.75" customHeight="1" x14ac:dyDescent="0.35">
      <c r="A7" s="162" t="s">
        <v>120</v>
      </c>
      <c r="B7" s="71"/>
      <c r="C7" s="72" t="s">
        <v>64</v>
      </c>
      <c r="D7" s="73"/>
      <c r="E7" s="73"/>
      <c r="F7" s="74" t="s">
        <v>154</v>
      </c>
      <c r="G7" s="75" t="s">
        <v>155</v>
      </c>
      <c r="H7" s="75" t="s">
        <v>156</v>
      </c>
      <c r="I7" s="75" t="s">
        <v>157</v>
      </c>
      <c r="J7" s="75" t="s">
        <v>158</v>
      </c>
      <c r="K7" s="76" t="s">
        <v>159</v>
      </c>
      <c r="L7" s="76" t="s">
        <v>194</v>
      </c>
      <c r="M7" s="256" t="s">
        <v>195</v>
      </c>
      <c r="N7" s="256" t="s">
        <v>196</v>
      </c>
      <c r="O7" s="47"/>
      <c r="P7" s="48"/>
      <c r="Q7" s="48"/>
      <c r="R7" s="48"/>
      <c r="S7" s="48"/>
      <c r="T7" s="48"/>
      <c r="U7" s="48"/>
      <c r="V7" s="48"/>
      <c r="W7" s="48"/>
    </row>
    <row r="8" spans="1:23" s="219" customFormat="1" ht="15.75" customHeight="1" x14ac:dyDescent="0.35">
      <c r="A8" s="218" t="str">
        <f>'PROTO SPEC'!A8</f>
        <v>H2</v>
      </c>
      <c r="B8" s="321" t="str">
        <f>'PROTO SPEC'!B8</f>
        <v>1. Front length - SNP to bottom hem edge</v>
      </c>
      <c r="C8" s="322"/>
      <c r="D8" s="322"/>
      <c r="E8" s="322"/>
      <c r="F8" s="241">
        <v>1</v>
      </c>
      <c r="G8" s="90">
        <f>I8-3</f>
        <v>-3</v>
      </c>
      <c r="H8" s="91">
        <f>I8-1.5</f>
        <v>-1.5</v>
      </c>
      <c r="I8" s="234">
        <f>'GOLD SEAL SPEC'!H8</f>
        <v>0</v>
      </c>
      <c r="J8" s="263">
        <f>I8+1.5</f>
        <v>1.5</v>
      </c>
      <c r="K8" s="263">
        <f>I8+3</f>
        <v>3</v>
      </c>
      <c r="L8" s="263">
        <f>I8+4.5</f>
        <v>4.5</v>
      </c>
      <c r="M8" s="263">
        <f>I8+4.5</f>
        <v>4.5</v>
      </c>
      <c r="N8" s="263"/>
      <c r="O8" s="221"/>
      <c r="P8" s="222"/>
      <c r="Q8" s="222"/>
      <c r="R8" s="223"/>
      <c r="S8" s="224"/>
      <c r="T8" s="224"/>
      <c r="U8" s="224"/>
      <c r="V8" s="224"/>
      <c r="W8" s="223"/>
    </row>
    <row r="9" spans="1:23" ht="15.75" customHeight="1" x14ac:dyDescent="0.35">
      <c r="A9" s="160" t="str">
        <f>'PROTO SPEC'!A9</f>
        <v>H3</v>
      </c>
      <c r="B9" s="321" t="str">
        <f>'PROTO SPEC'!B9</f>
        <v>2. Front length - HSP to bottom hem edge</v>
      </c>
      <c r="C9" s="322"/>
      <c r="D9" s="322"/>
      <c r="E9" s="322"/>
      <c r="F9" s="241">
        <v>1</v>
      </c>
      <c r="G9" s="90">
        <f t="shared" ref="G9:G10" si="0">I9-3</f>
        <v>-3</v>
      </c>
      <c r="H9" s="91">
        <f t="shared" ref="H9:H10" si="1">I9-1.5</f>
        <v>-1.5</v>
      </c>
      <c r="I9" s="234">
        <f>'GOLD SEAL SPEC'!H9</f>
        <v>0</v>
      </c>
      <c r="J9" s="263">
        <f t="shared" ref="J9:J10" si="2">I9+1.5</f>
        <v>1.5</v>
      </c>
      <c r="K9" s="263">
        <f t="shared" ref="K9:K10" si="3">I9+3</f>
        <v>3</v>
      </c>
      <c r="L9" s="263">
        <f t="shared" ref="L9:L10" si="4">I9+4.5</f>
        <v>4.5</v>
      </c>
      <c r="M9" s="263">
        <f t="shared" ref="M9:M10" si="5">I9+4.5</f>
        <v>4.5</v>
      </c>
      <c r="N9" s="263"/>
      <c r="O9" s="142"/>
      <c r="P9" s="44"/>
      <c r="Q9" s="44"/>
      <c r="R9" s="45"/>
      <c r="S9" s="49"/>
      <c r="T9" s="49"/>
      <c r="U9" s="50"/>
      <c r="V9" s="49"/>
      <c r="W9" s="45"/>
    </row>
    <row r="10" spans="1:23" ht="15.75" customHeight="1" x14ac:dyDescent="0.35">
      <c r="A10" s="160">
        <f>'PROTO SPEC'!A10</f>
        <v>0</v>
      </c>
      <c r="B10" s="321" t="str">
        <f>'PROTO SPEC'!B10</f>
        <v>3. Back length - HSP to bottom hem edge</v>
      </c>
      <c r="C10" s="322"/>
      <c r="D10" s="322"/>
      <c r="E10" s="322"/>
      <c r="F10" s="241">
        <v>1</v>
      </c>
      <c r="G10" s="90">
        <f t="shared" si="0"/>
        <v>-3</v>
      </c>
      <c r="H10" s="91">
        <f t="shared" si="1"/>
        <v>-1.5</v>
      </c>
      <c r="I10" s="234">
        <f>'GOLD SEAL SPEC'!H10</f>
        <v>0</v>
      </c>
      <c r="J10" s="263">
        <f t="shared" si="2"/>
        <v>1.5</v>
      </c>
      <c r="K10" s="263">
        <f t="shared" si="3"/>
        <v>3</v>
      </c>
      <c r="L10" s="263">
        <f t="shared" si="4"/>
        <v>4.5</v>
      </c>
      <c r="M10" s="263">
        <f t="shared" si="5"/>
        <v>4.5</v>
      </c>
      <c r="N10" s="263"/>
    </row>
    <row r="11" spans="1:23" ht="15.5" customHeight="1" x14ac:dyDescent="0.35">
      <c r="A11" s="160">
        <f>'PROTO SPEC'!A11</f>
        <v>0</v>
      </c>
      <c r="B11" s="321" t="str">
        <f>'PROTO SPEC'!B11</f>
        <v>4. Chest - measured 2.5cm down from underarm</v>
      </c>
      <c r="C11" s="322"/>
      <c r="D11" s="322"/>
      <c r="E11" s="322"/>
      <c r="F11" s="241">
        <v>1</v>
      </c>
      <c r="G11" s="90">
        <f>I11-5</f>
        <v>-5</v>
      </c>
      <c r="H11" s="91">
        <f>I11-2.5</f>
        <v>-2.5</v>
      </c>
      <c r="I11" s="234">
        <f>'GOLD SEAL SPEC'!H11</f>
        <v>0</v>
      </c>
      <c r="J11" s="263">
        <f>I11+2.5</f>
        <v>2.5</v>
      </c>
      <c r="K11" s="263">
        <f>I11+5</f>
        <v>5</v>
      </c>
      <c r="L11" s="263">
        <f>I11+7.5</f>
        <v>7.5</v>
      </c>
      <c r="M11" s="263">
        <f>I11+10</f>
        <v>10</v>
      </c>
      <c r="N11" s="263"/>
    </row>
    <row r="12" spans="1:23" ht="15.75" customHeight="1" x14ac:dyDescent="0.35">
      <c r="A12" s="160">
        <f>'PROTO SPEC'!A12</f>
        <v>0</v>
      </c>
      <c r="B12" s="321" t="str">
        <f>'PROTO SPEC'!B12</f>
        <v>5. Waist position - below HSP</v>
      </c>
      <c r="C12" s="322"/>
      <c r="D12" s="322"/>
      <c r="E12" s="322"/>
      <c r="F12" s="241">
        <v>0.5</v>
      </c>
      <c r="G12" s="90">
        <f>I12-2</f>
        <v>-2</v>
      </c>
      <c r="H12" s="91">
        <f>I12-1</f>
        <v>-1</v>
      </c>
      <c r="I12" s="234">
        <f>'GOLD SEAL SPEC'!H12</f>
        <v>0</v>
      </c>
      <c r="J12" s="263">
        <f>I12+1</f>
        <v>1</v>
      </c>
      <c r="K12" s="263">
        <f>I12+2</f>
        <v>2</v>
      </c>
      <c r="L12" s="263">
        <f>I12+3</f>
        <v>3</v>
      </c>
      <c r="M12" s="263">
        <f>I12+4</f>
        <v>4</v>
      </c>
      <c r="N12" s="263"/>
    </row>
    <row r="13" spans="1:23" ht="15.75" customHeight="1" x14ac:dyDescent="0.35">
      <c r="A13" s="160">
        <f>'PROTO SPEC'!A13</f>
        <v>0</v>
      </c>
      <c r="B13" s="321" t="str">
        <f>'PROTO SPEC'!B13</f>
        <v>6. Waist width</v>
      </c>
      <c r="C13" s="322"/>
      <c r="D13" s="322"/>
      <c r="E13" s="322"/>
      <c r="F13" s="241">
        <v>1</v>
      </c>
      <c r="G13" s="90">
        <f>I13-5</f>
        <v>-5</v>
      </c>
      <c r="H13" s="91">
        <f>I13-2.5</f>
        <v>-2.5</v>
      </c>
      <c r="I13" s="234">
        <f>'GOLD SEAL SPEC'!H13</f>
        <v>0</v>
      </c>
      <c r="J13" s="263">
        <f>I13+2.5</f>
        <v>2.5</v>
      </c>
      <c r="K13" s="263">
        <f>I13+5</f>
        <v>5</v>
      </c>
      <c r="L13" s="263">
        <f>I13+7.5</f>
        <v>7.5</v>
      </c>
      <c r="M13" s="263">
        <f>I13+10</f>
        <v>10</v>
      </c>
      <c r="N13" s="263"/>
    </row>
    <row r="14" spans="1:23" ht="14.5" customHeight="1" x14ac:dyDescent="0.35">
      <c r="A14" s="160">
        <f>'PROTO SPEC'!A14</f>
        <v>0</v>
      </c>
      <c r="B14" s="321" t="str">
        <f>'PROTO SPEC'!B14</f>
        <v>7. Hem width</v>
      </c>
      <c r="C14" s="322"/>
      <c r="D14" s="322"/>
      <c r="E14" s="322"/>
      <c r="F14" s="241">
        <v>1</v>
      </c>
      <c r="G14" s="90">
        <f>I14-5</f>
        <v>-5</v>
      </c>
      <c r="H14" s="91">
        <f>I14-2.5</f>
        <v>-2.5</v>
      </c>
      <c r="I14" s="234">
        <f>'GOLD SEAL SPEC'!H14</f>
        <v>0</v>
      </c>
      <c r="J14" s="263">
        <f>I14+2.5</f>
        <v>2.5</v>
      </c>
      <c r="K14" s="263">
        <f>I14+5</f>
        <v>5</v>
      </c>
      <c r="L14" s="263">
        <f>I14+7.5</f>
        <v>7.5</v>
      </c>
      <c r="M14" s="263">
        <f>I14+10</f>
        <v>10</v>
      </c>
      <c r="N14" s="263"/>
    </row>
    <row r="15" spans="1:23" ht="15.75" customHeight="1" x14ac:dyDescent="0.35">
      <c r="A15" s="160">
        <f>'PROTO SPEC'!A15</f>
        <v>0</v>
      </c>
      <c r="B15" s="321" t="str">
        <f>'PROTO SPEC'!B15</f>
        <v>8. Hem depth</v>
      </c>
      <c r="C15" s="322"/>
      <c r="D15" s="322"/>
      <c r="E15" s="322"/>
      <c r="F15" s="241">
        <v>0.3</v>
      </c>
      <c r="G15" s="90">
        <f>I15</f>
        <v>0</v>
      </c>
      <c r="H15" s="91">
        <f>I15</f>
        <v>0</v>
      </c>
      <c r="I15" s="234">
        <f>'GOLD SEAL SPEC'!H15</f>
        <v>0</v>
      </c>
      <c r="J15" s="263">
        <f>I15</f>
        <v>0</v>
      </c>
      <c r="K15" s="263">
        <f>I15</f>
        <v>0</v>
      </c>
      <c r="L15" s="263">
        <f>I15</f>
        <v>0</v>
      </c>
      <c r="M15" s="263">
        <f>I15</f>
        <v>0</v>
      </c>
      <c r="N15" s="263"/>
    </row>
    <row r="16" spans="1:23" ht="15.75" customHeight="1" x14ac:dyDescent="0.35">
      <c r="A16" s="160"/>
      <c r="B16" s="321" t="str">
        <f>'PROTO SPEC'!B16</f>
        <v>9. X-Shoulder (seam to seam)</v>
      </c>
      <c r="C16" s="322"/>
      <c r="D16" s="322"/>
      <c r="E16" s="322"/>
      <c r="F16" s="241">
        <v>0.5</v>
      </c>
      <c r="G16" s="90"/>
      <c r="H16" s="91"/>
      <c r="I16" s="234">
        <f>'GOLD SEAL SPEC'!H16</f>
        <v>0</v>
      </c>
      <c r="J16" s="263"/>
      <c r="K16" s="263"/>
      <c r="L16" s="263"/>
      <c r="M16" s="263"/>
      <c r="N16" s="263"/>
    </row>
    <row r="17" spans="1:14" ht="15.75" customHeight="1" x14ac:dyDescent="0.35">
      <c r="A17" s="160">
        <f>'PROTO SPEC'!A16</f>
        <v>0</v>
      </c>
      <c r="B17" s="321" t="str">
        <f>'PROTO SPEC'!B17</f>
        <v>10. Shoulder slope</v>
      </c>
      <c r="C17" s="322"/>
      <c r="D17" s="322"/>
      <c r="E17" s="322"/>
      <c r="F17" s="241">
        <v>1</v>
      </c>
      <c r="G17" s="90">
        <f>I17</f>
        <v>0</v>
      </c>
      <c r="H17" s="91">
        <f>I17</f>
        <v>0</v>
      </c>
      <c r="I17" s="234">
        <f>'GOLD SEAL SPEC'!H17</f>
        <v>0</v>
      </c>
      <c r="J17" s="263"/>
      <c r="K17" s="263">
        <f>I17</f>
        <v>0</v>
      </c>
      <c r="L17" s="263">
        <f>I17</f>
        <v>0</v>
      </c>
      <c r="M17" s="263">
        <f>I17</f>
        <v>0</v>
      </c>
      <c r="N17" s="263"/>
    </row>
    <row r="18" spans="1:14" ht="15.75" customHeight="1" x14ac:dyDescent="0.35">
      <c r="A18" s="160">
        <f>'PROTO SPEC'!A18</f>
        <v>0</v>
      </c>
      <c r="B18" s="321" t="str">
        <f>'PROTO SPEC'!B18</f>
        <v>11. X-Front - 15cm below HSP</v>
      </c>
      <c r="C18" s="322"/>
      <c r="D18" s="322"/>
      <c r="E18" s="322"/>
      <c r="F18" s="241">
        <v>1</v>
      </c>
      <c r="G18" s="90">
        <f>I18-3</f>
        <v>-3</v>
      </c>
      <c r="H18" s="91">
        <f>I18-1.5</f>
        <v>-1.5</v>
      </c>
      <c r="I18" s="234">
        <f>'GOLD SEAL SPEC'!H18</f>
        <v>0</v>
      </c>
      <c r="J18" s="263">
        <f>I18+1.5</f>
        <v>1.5</v>
      </c>
      <c r="K18" s="263">
        <f>I18+3</f>
        <v>3</v>
      </c>
      <c r="L18" s="263">
        <f>I18+4.5</f>
        <v>4.5</v>
      </c>
      <c r="M18" s="263">
        <f>I18+6</f>
        <v>6</v>
      </c>
      <c r="N18" s="263"/>
    </row>
    <row r="19" spans="1:14" s="219" customFormat="1" ht="15.75" customHeight="1" x14ac:dyDescent="0.35">
      <c r="A19" s="218">
        <f>'PROTO SPEC'!A19</f>
        <v>0</v>
      </c>
      <c r="B19" s="321" t="str">
        <f>'PROTO SPEC'!B19</f>
        <v>12. X-Back - 15cm below HSP</v>
      </c>
      <c r="C19" s="322"/>
      <c r="D19" s="322"/>
      <c r="E19" s="322"/>
      <c r="F19" s="241">
        <v>1</v>
      </c>
      <c r="G19" s="90">
        <f>I19-3</f>
        <v>-3</v>
      </c>
      <c r="H19" s="91">
        <f>I19-1.5</f>
        <v>-1.5</v>
      </c>
      <c r="I19" s="234">
        <f>'GOLD SEAL SPEC'!H19</f>
        <v>0</v>
      </c>
      <c r="J19" s="263">
        <f>I19+1.5</f>
        <v>1.5</v>
      </c>
      <c r="K19" s="263">
        <f>I19+3</f>
        <v>3</v>
      </c>
      <c r="L19" s="263">
        <f>I19+4.5</f>
        <v>4.5</v>
      </c>
      <c r="M19" s="263">
        <f>I19+6</f>
        <v>6</v>
      </c>
      <c r="N19" s="263"/>
    </row>
    <row r="20" spans="1:14" ht="15.75" customHeight="1" x14ac:dyDescent="0.35">
      <c r="A20" s="160">
        <f>'PROTO SPEC'!A20</f>
        <v>0</v>
      </c>
      <c r="B20" s="321" t="str">
        <f>'PROTO SPEC'!B20</f>
        <v>13. Back neck width - HSP to HSP straight</v>
      </c>
      <c r="C20" s="322"/>
      <c r="D20" s="322"/>
      <c r="E20" s="322"/>
      <c r="F20" s="241">
        <v>0.3</v>
      </c>
      <c r="G20" s="90">
        <f>I20-1.2</f>
        <v>-1.2</v>
      </c>
      <c r="H20" s="91">
        <f>I20-0.6</f>
        <v>-0.6</v>
      </c>
      <c r="I20" s="234">
        <f>'GOLD SEAL SPEC'!H20</f>
        <v>0</v>
      </c>
      <c r="J20" s="263">
        <f>I20+0.6</f>
        <v>0.6</v>
      </c>
      <c r="K20" s="263">
        <f>I20+1.2</f>
        <v>1.2</v>
      </c>
      <c r="L20" s="263">
        <f>I20+1.8</f>
        <v>1.8</v>
      </c>
      <c r="M20" s="263">
        <f>I20+2.4</f>
        <v>2.4</v>
      </c>
      <c r="N20" s="263"/>
    </row>
    <row r="21" spans="1:14" ht="15.75" customHeight="1" x14ac:dyDescent="0.35">
      <c r="A21" s="160">
        <f>'PROTO SPEC'!A21</f>
        <v>0</v>
      </c>
      <c r="B21" s="321" t="str">
        <f>'PROTO SPEC'!B21</f>
        <v>14. Front neck drop - From HSP</v>
      </c>
      <c r="C21" s="322"/>
      <c r="D21" s="322"/>
      <c r="E21" s="322"/>
      <c r="F21" s="241">
        <v>0.3</v>
      </c>
      <c r="G21" s="90">
        <f>I21-1</f>
        <v>-1</v>
      </c>
      <c r="H21" s="91">
        <f>I21-0.5</f>
        <v>-0.5</v>
      </c>
      <c r="I21" s="234">
        <f>'GOLD SEAL SPEC'!H21</f>
        <v>0</v>
      </c>
      <c r="J21" s="263">
        <f>I21+0.5</f>
        <v>0.5</v>
      </c>
      <c r="K21" s="263">
        <f>I21+1</f>
        <v>1</v>
      </c>
      <c r="L21" s="263">
        <f>I21+1.5</f>
        <v>1.5</v>
      </c>
      <c r="M21" s="263">
        <f>I21+2</f>
        <v>2</v>
      </c>
      <c r="N21" s="263"/>
    </row>
    <row r="22" spans="1:14" ht="15.75" customHeight="1" x14ac:dyDescent="0.35">
      <c r="A22" s="160">
        <f>'PROTO SPEC'!A22</f>
        <v>0</v>
      </c>
      <c r="B22" s="321" t="str">
        <f>'PROTO SPEC'!B22</f>
        <v>15. Back neck drop</v>
      </c>
      <c r="C22" s="322"/>
      <c r="D22" s="322"/>
      <c r="E22" s="322"/>
      <c r="F22" s="241">
        <v>0.3</v>
      </c>
      <c r="G22" s="90">
        <f>I22</f>
        <v>0</v>
      </c>
      <c r="H22" s="91">
        <f>I22</f>
        <v>0</v>
      </c>
      <c r="I22" s="234">
        <f>'GOLD SEAL SPEC'!H22</f>
        <v>0</v>
      </c>
      <c r="J22" s="263">
        <f>I22</f>
        <v>0</v>
      </c>
      <c r="K22" s="263">
        <f>I22</f>
        <v>0</v>
      </c>
      <c r="L22" s="263">
        <f>I22</f>
        <v>0</v>
      </c>
      <c r="M22" s="263">
        <f>I22</f>
        <v>0</v>
      </c>
      <c r="N22" s="263"/>
    </row>
    <row r="23" spans="1:14" ht="15.75" customHeight="1" x14ac:dyDescent="0.35">
      <c r="A23" s="160"/>
      <c r="B23" s="321" t="str">
        <f>'PROTO SPEC'!B23</f>
        <v>16. Neck trim depth</v>
      </c>
      <c r="C23" s="322"/>
      <c r="D23" s="322"/>
      <c r="E23" s="322"/>
      <c r="F23" s="241">
        <v>0.3</v>
      </c>
      <c r="G23" s="90">
        <f>I23</f>
        <v>0</v>
      </c>
      <c r="H23" s="91">
        <f>I23</f>
        <v>0</v>
      </c>
      <c r="I23" s="234">
        <f>'GOLD SEAL SPEC'!H23</f>
        <v>0</v>
      </c>
      <c r="J23" s="263">
        <f>I23</f>
        <v>0</v>
      </c>
      <c r="K23" s="263">
        <f>I23</f>
        <v>0</v>
      </c>
      <c r="L23" s="263">
        <f>I23</f>
        <v>0</v>
      </c>
      <c r="M23" s="263">
        <f>I23</f>
        <v>0</v>
      </c>
      <c r="N23" s="263"/>
    </row>
    <row r="24" spans="1:14" ht="15.75" customHeight="1" x14ac:dyDescent="0.35">
      <c r="A24" s="160"/>
      <c r="B24" s="321" t="str">
        <f>'PROTO SPEC'!B24</f>
        <v>17. Front raglan depth</v>
      </c>
      <c r="C24" s="322"/>
      <c r="D24" s="322"/>
      <c r="E24" s="322"/>
      <c r="F24" s="241">
        <v>0.5</v>
      </c>
      <c r="G24" s="90">
        <f>I24-3</f>
        <v>-3</v>
      </c>
      <c r="H24" s="91">
        <f>I24-1.5</f>
        <v>-1.5</v>
      </c>
      <c r="I24" s="234">
        <f>'GOLD SEAL SPEC'!H24</f>
        <v>0</v>
      </c>
      <c r="J24" s="263">
        <f>I24+1.5</f>
        <v>1.5</v>
      </c>
      <c r="K24" s="263">
        <f>I24+3</f>
        <v>3</v>
      </c>
      <c r="L24" s="263">
        <f>I24+4.5</f>
        <v>4.5</v>
      </c>
      <c r="M24" s="263">
        <f>I24+6.5</f>
        <v>6.5</v>
      </c>
      <c r="N24" s="263"/>
    </row>
    <row r="25" spans="1:14" ht="15.75" customHeight="1" x14ac:dyDescent="0.35">
      <c r="A25" s="160"/>
      <c r="B25" s="321" t="str">
        <f>'PROTO SPEC'!B25</f>
        <v>18. Back raglan depth</v>
      </c>
      <c r="C25" s="322"/>
      <c r="D25" s="322"/>
      <c r="E25" s="322"/>
      <c r="F25" s="241">
        <v>0.5</v>
      </c>
      <c r="G25" s="90">
        <f>I25-3</f>
        <v>-3</v>
      </c>
      <c r="H25" s="91">
        <f>I25-1.5</f>
        <v>-1.5</v>
      </c>
      <c r="I25" s="234">
        <f>'GOLD SEAL SPEC'!H25</f>
        <v>0</v>
      </c>
      <c r="J25" s="263">
        <f>I25+1.5</f>
        <v>1.5</v>
      </c>
      <c r="K25" s="263">
        <f>I25+3</f>
        <v>3</v>
      </c>
      <c r="L25" s="263">
        <f>I25+4.5</f>
        <v>4.5</v>
      </c>
      <c r="M25" s="263">
        <f>I25+6.5</f>
        <v>6.5</v>
      </c>
      <c r="N25" s="263"/>
    </row>
    <row r="26" spans="1:14" ht="15.75" customHeight="1" x14ac:dyDescent="0.35">
      <c r="A26" s="160"/>
      <c r="B26" s="321" t="str">
        <f>'PROTO SPEC'!B26</f>
        <v>19. Sleeve length (SNP to cuff) (Short Sleeve)</v>
      </c>
      <c r="C26" s="322"/>
      <c r="D26" s="322"/>
      <c r="E26" s="322"/>
      <c r="F26" s="241">
        <v>1</v>
      </c>
      <c r="G26" s="90">
        <f>I26-2.4</f>
        <v>-2.4</v>
      </c>
      <c r="H26" s="91">
        <f>I26-1.2</f>
        <v>-1.2</v>
      </c>
      <c r="I26" s="234">
        <f>'GOLD SEAL SPEC'!H26</f>
        <v>0</v>
      </c>
      <c r="J26" s="263">
        <f>I26+1.2</f>
        <v>1.2</v>
      </c>
      <c r="K26" s="263">
        <f>I26+2.4</f>
        <v>2.4</v>
      </c>
      <c r="L26" s="263">
        <f>I26+3.6</f>
        <v>3.6</v>
      </c>
      <c r="M26" s="263">
        <f>I26+4.8</f>
        <v>4.8</v>
      </c>
      <c r="N26" s="263"/>
    </row>
    <row r="27" spans="1:14" ht="15.75" customHeight="1" x14ac:dyDescent="0.35">
      <c r="A27" s="160"/>
      <c r="B27" s="321" t="str">
        <f>'PROTO SPEC'!B27</f>
        <v>20. Sleeve length (SNP to cuff) (Long Sleeve)</v>
      </c>
      <c r="C27" s="322"/>
      <c r="D27" s="322"/>
      <c r="E27" s="322"/>
      <c r="F27" s="241">
        <v>1</v>
      </c>
      <c r="G27" s="90">
        <f>I27-3</f>
        <v>-3</v>
      </c>
      <c r="H27" s="91">
        <f>I27-1.5</f>
        <v>-1.5</v>
      </c>
      <c r="I27" s="234">
        <f>'GOLD SEAL SPEC'!H27</f>
        <v>0</v>
      </c>
      <c r="J27" s="263">
        <f>I27+1.5</f>
        <v>1.5</v>
      </c>
      <c r="K27" s="263">
        <f>I27+3</f>
        <v>3</v>
      </c>
      <c r="L27" s="263">
        <f>I27+4.5</f>
        <v>4.5</v>
      </c>
      <c r="M27" s="263">
        <f>I27+6</f>
        <v>6</v>
      </c>
      <c r="N27" s="263"/>
    </row>
    <row r="28" spans="1:14" s="219" customFormat="1" ht="15.75" customHeight="1" x14ac:dyDescent="0.35">
      <c r="A28" s="218">
        <f>'PROTO SPEC'!A28</f>
        <v>0</v>
      </c>
      <c r="B28" s="321" t="str">
        <f>'PROTO SPEC'!B28</f>
        <v>21. Underarm length</v>
      </c>
      <c r="C28" s="322"/>
      <c r="D28" s="322"/>
      <c r="E28" s="322"/>
      <c r="F28" s="241">
        <v>1</v>
      </c>
      <c r="G28" s="90">
        <f>I28</f>
        <v>0</v>
      </c>
      <c r="H28" s="91">
        <f>I28</f>
        <v>0</v>
      </c>
      <c r="I28" s="234">
        <f>'GOLD SEAL SPEC'!H28</f>
        <v>0</v>
      </c>
      <c r="J28" s="263">
        <f>I28</f>
        <v>0</v>
      </c>
      <c r="K28" s="263">
        <f>I28</f>
        <v>0</v>
      </c>
      <c r="L28" s="263">
        <f>I28</f>
        <v>0</v>
      </c>
      <c r="M28" s="263">
        <f>I28</f>
        <v>0</v>
      </c>
      <c r="N28" s="263"/>
    </row>
    <row r="29" spans="1:14" ht="15.75" customHeight="1" x14ac:dyDescent="0.35">
      <c r="A29" s="160">
        <f>'PROTO SPEC'!A29</f>
        <v>0</v>
      </c>
      <c r="B29" s="321" t="str">
        <f>'PROTO SPEC'!B29</f>
        <v>22. 1/2 Bicep width - 2.5cm down from underarm</v>
      </c>
      <c r="C29" s="322"/>
      <c r="D29" s="322"/>
      <c r="E29" s="322"/>
      <c r="F29" s="241">
        <v>0.5</v>
      </c>
      <c r="G29" s="90">
        <f>I29-2</f>
        <v>-2</v>
      </c>
      <c r="H29" s="91">
        <f>I29-1</f>
        <v>-1</v>
      </c>
      <c r="I29" s="234">
        <f>'GOLD SEAL SPEC'!H29</f>
        <v>0</v>
      </c>
      <c r="J29" s="263">
        <f>I29+1</f>
        <v>1</v>
      </c>
      <c r="K29" s="263">
        <f>I29+2</f>
        <v>2</v>
      </c>
      <c r="L29" s="263">
        <f>I29+3</f>
        <v>3</v>
      </c>
      <c r="M29" s="263">
        <f>I29+4.5</f>
        <v>4.5</v>
      </c>
      <c r="N29" s="263"/>
    </row>
    <row r="30" spans="1:14" ht="15.75" customHeight="1" x14ac:dyDescent="0.35">
      <c r="A30" s="160">
        <f>'PROTO SPEC'!A30</f>
        <v>0</v>
      </c>
      <c r="B30" s="321" t="str">
        <f>'PROTO SPEC'!B30</f>
        <v>23. 1/2 Elbow width - 21cm down from underarm</v>
      </c>
      <c r="C30" s="322"/>
      <c r="D30" s="322"/>
      <c r="E30" s="322"/>
      <c r="F30" s="241">
        <v>0.5</v>
      </c>
      <c r="G30" s="90">
        <f>I30-1.6</f>
        <v>-1.6</v>
      </c>
      <c r="H30" s="91">
        <f>I30-0.8</f>
        <v>-0.8</v>
      </c>
      <c r="I30" s="234">
        <f>'GOLD SEAL SPEC'!H30</f>
        <v>0</v>
      </c>
      <c r="J30" s="263">
        <f>I30+0.8</f>
        <v>0.8</v>
      </c>
      <c r="K30" s="263">
        <f>I30+1.6</f>
        <v>1.6</v>
      </c>
      <c r="L30" s="263">
        <f>I30+2.5</f>
        <v>2.5</v>
      </c>
      <c r="M30" s="263">
        <f>I30+3.4</f>
        <v>3.4</v>
      </c>
      <c r="N30" s="263"/>
    </row>
    <row r="31" spans="1:14" ht="15.75" customHeight="1" x14ac:dyDescent="0.35">
      <c r="A31" s="160"/>
      <c r="B31" s="321" t="str">
        <f>'PROTO SPEC'!B31</f>
        <v>24. 1/2 Cuff width - Short Sleeve</v>
      </c>
      <c r="C31" s="322"/>
      <c r="D31" s="322"/>
      <c r="E31" s="322"/>
      <c r="F31" s="241">
        <v>0.5</v>
      </c>
      <c r="G31" s="90">
        <f>I31-2</f>
        <v>-2</v>
      </c>
      <c r="H31" s="91">
        <f>I31-1</f>
        <v>-1</v>
      </c>
      <c r="I31" s="234">
        <f>'GOLD SEAL SPEC'!H31</f>
        <v>0</v>
      </c>
      <c r="J31" s="263">
        <f>I31+1</f>
        <v>1</v>
      </c>
      <c r="K31" s="263">
        <f>I31+2</f>
        <v>2</v>
      </c>
      <c r="L31" s="263">
        <f>I31+3</f>
        <v>3</v>
      </c>
      <c r="M31" s="263">
        <f>I31+4.5</f>
        <v>4.5</v>
      </c>
      <c r="N31" s="263"/>
    </row>
    <row r="32" spans="1:14" ht="15.75" customHeight="1" x14ac:dyDescent="0.35">
      <c r="A32" s="160"/>
      <c r="B32" s="321" t="str">
        <f>'PROTO SPEC'!B32</f>
        <v>25. 1/2 Cuff width - Long Sleeve</v>
      </c>
      <c r="C32" s="322"/>
      <c r="D32" s="322"/>
      <c r="E32" s="322"/>
      <c r="F32" s="241">
        <v>0.5</v>
      </c>
      <c r="G32" s="90">
        <f>I32-1</f>
        <v>-1</v>
      </c>
      <c r="H32" s="91">
        <f>I32-0.5</f>
        <v>-0.5</v>
      </c>
      <c r="I32" s="234">
        <f>'GOLD SEAL SPEC'!H32</f>
        <v>0</v>
      </c>
      <c r="J32" s="263">
        <f>I32+0.5</f>
        <v>0.5</v>
      </c>
      <c r="K32" s="263">
        <f>I32+1</f>
        <v>1</v>
      </c>
      <c r="L32" s="263">
        <f>I32+1.5</f>
        <v>1.5</v>
      </c>
      <c r="M32" s="263">
        <f>I32+2</f>
        <v>2</v>
      </c>
      <c r="N32" s="263"/>
    </row>
    <row r="33" spans="1:14" ht="15.75" customHeight="1" x14ac:dyDescent="0.35">
      <c r="A33" s="160"/>
      <c r="B33" s="321" t="str">
        <f>'PROTO SPEC'!B33</f>
        <v>26. Cuff depth</v>
      </c>
      <c r="C33" s="322"/>
      <c r="D33" s="322"/>
      <c r="E33" s="322"/>
      <c r="F33" s="241">
        <v>0.3</v>
      </c>
      <c r="G33" s="90">
        <f>I33</f>
        <v>0</v>
      </c>
      <c r="H33" s="91">
        <f>I33</f>
        <v>0</v>
      </c>
      <c r="I33" s="234">
        <f>'GOLD SEAL SPEC'!H33</f>
        <v>0</v>
      </c>
      <c r="J33" s="263">
        <f>I33</f>
        <v>0</v>
      </c>
      <c r="K33" s="263">
        <f>I33</f>
        <v>0</v>
      </c>
      <c r="L33" s="263">
        <f>I33</f>
        <v>0</v>
      </c>
      <c r="M33" s="263">
        <f>I33</f>
        <v>0</v>
      </c>
      <c r="N33" s="263"/>
    </row>
    <row r="34" spans="1:14" ht="15.75" customHeight="1" x14ac:dyDescent="0.35">
      <c r="A34" s="160"/>
      <c r="B34" s="321" t="str">
        <f>'PROTO SPEC'!B34</f>
        <v>27. Position of front raglan from HSP</v>
      </c>
      <c r="C34" s="322"/>
      <c r="D34" s="322"/>
      <c r="E34" s="322"/>
      <c r="F34" s="241">
        <v>0.3</v>
      </c>
      <c r="G34" s="90">
        <f>I34</f>
        <v>0</v>
      </c>
      <c r="H34" s="91">
        <f>I34</f>
        <v>0</v>
      </c>
      <c r="I34" s="234">
        <f>'GOLD SEAL SPEC'!H34</f>
        <v>0</v>
      </c>
      <c r="J34" s="263">
        <f>I34</f>
        <v>0</v>
      </c>
      <c r="K34" s="263">
        <f>I34</f>
        <v>0</v>
      </c>
      <c r="L34" s="263">
        <f>I34</f>
        <v>0</v>
      </c>
      <c r="M34" s="263">
        <f>I34</f>
        <v>0</v>
      </c>
      <c r="N34" s="263"/>
    </row>
    <row r="35" spans="1:14" ht="15.75" customHeight="1" x14ac:dyDescent="0.35">
      <c r="A35" s="160"/>
      <c r="B35" s="321" t="str">
        <f>'PROTO SPEC'!B35</f>
        <v>28. Position of back raglan from HSP</v>
      </c>
      <c r="C35" s="322"/>
      <c r="D35" s="322"/>
      <c r="E35" s="322"/>
      <c r="F35" s="241">
        <v>0.3</v>
      </c>
      <c r="G35" s="90">
        <f>I35</f>
        <v>0</v>
      </c>
      <c r="H35" s="91">
        <f>I35</f>
        <v>0</v>
      </c>
      <c r="I35" s="234">
        <f>'GOLD SEAL SPEC'!H35</f>
        <v>0</v>
      </c>
      <c r="J35" s="263">
        <f>I35</f>
        <v>0</v>
      </c>
      <c r="K35" s="263">
        <f>I35</f>
        <v>0</v>
      </c>
      <c r="L35" s="263">
        <f>I35</f>
        <v>0</v>
      </c>
      <c r="M35" s="263">
        <f>I35</f>
        <v>0</v>
      </c>
      <c r="N35" s="263"/>
    </row>
    <row r="36" spans="1:14" ht="15.75" customHeight="1" x14ac:dyDescent="0.35">
      <c r="A36" s="160"/>
      <c r="B36" s="321" t="str">
        <f>'PROTO SPEC'!B36</f>
        <v>29. Distance between raglan seams at back neck</v>
      </c>
      <c r="C36" s="322"/>
      <c r="D36" s="322"/>
      <c r="E36" s="322"/>
      <c r="F36" s="241">
        <v>0.3</v>
      </c>
      <c r="G36" s="90">
        <f>I36-1.2</f>
        <v>-1.2</v>
      </c>
      <c r="H36" s="91">
        <f>I36-0.6</f>
        <v>-0.6</v>
      </c>
      <c r="I36" s="234">
        <f>'GOLD SEAL SPEC'!H36</f>
        <v>0</v>
      </c>
      <c r="J36" s="263">
        <f>I36+0.6</f>
        <v>0.6</v>
      </c>
      <c r="K36" s="263">
        <f>I36+1.2</f>
        <v>1.2</v>
      </c>
      <c r="L36" s="263">
        <f>I36+1.8</f>
        <v>1.8</v>
      </c>
      <c r="M36" s="263">
        <f>I36+2.4</f>
        <v>2.4</v>
      </c>
      <c r="N36" s="263"/>
    </row>
    <row r="37" spans="1:14" ht="15.75" customHeight="1" x14ac:dyDescent="0.35">
      <c r="A37" s="160"/>
      <c r="B37" s="321" t="str">
        <f>'PROTO SPEC'!B37</f>
        <v>30. Pocket position from HSP</v>
      </c>
      <c r="C37" s="322"/>
      <c r="D37" s="322"/>
      <c r="E37" s="322"/>
      <c r="F37" s="241">
        <v>0.3</v>
      </c>
      <c r="G37" s="90">
        <f>I37-1</f>
        <v>-1</v>
      </c>
      <c r="H37" s="91">
        <f>I37-0.5</f>
        <v>-0.5</v>
      </c>
      <c r="I37" s="234">
        <f>'GOLD SEAL SPEC'!H37</f>
        <v>0</v>
      </c>
      <c r="J37" s="263">
        <f>I37+0.5</f>
        <v>0.5</v>
      </c>
      <c r="K37" s="263">
        <f>I37+1</f>
        <v>1</v>
      </c>
      <c r="L37" s="263">
        <f>I37+1.5</f>
        <v>1.5</v>
      </c>
      <c r="M37" s="263">
        <f>I37+2</f>
        <v>2</v>
      </c>
      <c r="N37" s="263"/>
    </row>
    <row r="38" spans="1:14" ht="15.75" customHeight="1" x14ac:dyDescent="0.35">
      <c r="A38" s="160"/>
      <c r="B38" s="321" t="str">
        <f>'PROTO SPEC'!B38</f>
        <v>31. Pocket position from CF</v>
      </c>
      <c r="C38" s="322"/>
      <c r="D38" s="322"/>
      <c r="E38" s="322"/>
      <c r="F38" s="241">
        <v>0.3</v>
      </c>
      <c r="G38" s="90">
        <f>I38-1</f>
        <v>-1</v>
      </c>
      <c r="H38" s="91">
        <f>I38-0.5</f>
        <v>-0.5</v>
      </c>
      <c r="I38" s="234">
        <f>'GOLD SEAL SPEC'!H38</f>
        <v>0</v>
      </c>
      <c r="J38" s="263">
        <f>I38+0.5</f>
        <v>0.5</v>
      </c>
      <c r="K38" s="263">
        <f>I38+1</f>
        <v>1</v>
      </c>
      <c r="L38" s="263">
        <f>I38+1.5</f>
        <v>1.5</v>
      </c>
      <c r="M38" s="263">
        <f>I38+2</f>
        <v>2</v>
      </c>
      <c r="N38" s="263"/>
    </row>
    <row r="39" spans="1:14" ht="15.75" customHeight="1" x14ac:dyDescent="0.35">
      <c r="A39" s="160"/>
      <c r="B39" s="321" t="str">
        <f>'PROTO SPEC'!B39</f>
        <v>32. Pocket Length</v>
      </c>
      <c r="C39" s="322"/>
      <c r="D39" s="322"/>
      <c r="E39" s="322"/>
      <c r="F39" s="241">
        <v>0.3</v>
      </c>
      <c r="G39" s="90">
        <f>I39-0.5</f>
        <v>-0.5</v>
      </c>
      <c r="H39" s="91">
        <f>I39-0.5</f>
        <v>-0.5</v>
      </c>
      <c r="I39" s="234">
        <f>'GOLD SEAL SPEC'!H39</f>
        <v>0</v>
      </c>
      <c r="J39" s="263">
        <f>I39</f>
        <v>0</v>
      </c>
      <c r="K39" s="263">
        <f>I39+0.5</f>
        <v>0.5</v>
      </c>
      <c r="L39" s="263">
        <f>I39+0.5</f>
        <v>0.5</v>
      </c>
      <c r="M39" s="263">
        <f>I39+1</f>
        <v>1</v>
      </c>
      <c r="N39" s="263"/>
    </row>
    <row r="40" spans="1:14" ht="15.75" customHeight="1" x14ac:dyDescent="0.35">
      <c r="A40" s="160">
        <f>'PROTO SPEC'!A40</f>
        <v>0</v>
      </c>
      <c r="B40" s="321" t="str">
        <f>'PROTO SPEC'!B40</f>
        <v>33. Pocket width</v>
      </c>
      <c r="C40" s="322"/>
      <c r="D40" s="322"/>
      <c r="E40" s="322"/>
      <c r="F40" s="241">
        <v>0.3</v>
      </c>
      <c r="G40" s="90">
        <f>I40-0.5</f>
        <v>-0.5</v>
      </c>
      <c r="H40" s="91">
        <f>I40-0.5</f>
        <v>-0.5</v>
      </c>
      <c r="I40" s="234">
        <f>'GOLD SEAL SPEC'!H40</f>
        <v>0</v>
      </c>
      <c r="J40" s="263">
        <f>I40</f>
        <v>0</v>
      </c>
      <c r="K40" s="263">
        <f>I40+0.5</f>
        <v>0.5</v>
      </c>
      <c r="L40" s="263">
        <f>I40+0.5</f>
        <v>0.5</v>
      </c>
      <c r="M40" s="263">
        <f>I40+1</f>
        <v>1</v>
      </c>
      <c r="N40" s="263"/>
    </row>
    <row r="41" spans="1:14" ht="15.75" customHeight="1" x14ac:dyDescent="0.35">
      <c r="A41" s="271"/>
      <c r="B41" s="321" t="str">
        <f>'PROTO SPEC'!B41</f>
        <v>34. Minimum neck stretch</v>
      </c>
      <c r="C41" s="322"/>
      <c r="D41" s="322"/>
      <c r="E41" s="322"/>
      <c r="F41" s="241" t="s">
        <v>160</v>
      </c>
      <c r="G41" s="91">
        <f>I41-2</f>
        <v>-2</v>
      </c>
      <c r="H41" s="91">
        <f>I41-1</f>
        <v>-1</v>
      </c>
      <c r="I41" s="234">
        <f>'GOLD SEAL SPEC'!H41</f>
        <v>0</v>
      </c>
      <c r="J41" s="263">
        <f>I41+1</f>
        <v>1</v>
      </c>
      <c r="K41" s="263">
        <f>I41+2</f>
        <v>2</v>
      </c>
      <c r="L41" s="263">
        <f>I41+3</f>
        <v>3</v>
      </c>
      <c r="M41" s="263">
        <f>I41+4</f>
        <v>4</v>
      </c>
      <c r="N41" s="263"/>
    </row>
    <row r="42" spans="1:14" ht="15.75" customHeight="1" x14ac:dyDescent="0.35">
      <c r="A42" s="216">
        <f>'PROTO SPEC'!A42</f>
        <v>0</v>
      </c>
      <c r="B42" s="216" t="s">
        <v>108</v>
      </c>
      <c r="C42" s="216"/>
      <c r="D42" s="217"/>
      <c r="E42" s="217"/>
      <c r="F42" s="240"/>
      <c r="G42" s="217"/>
      <c r="H42" s="217"/>
      <c r="I42" s="235"/>
      <c r="J42" s="217"/>
      <c r="K42" s="217"/>
      <c r="L42" s="217"/>
      <c r="M42" s="217"/>
      <c r="N42" s="228"/>
    </row>
    <row r="43" spans="1:14" ht="15.75" customHeight="1" x14ac:dyDescent="0.35">
      <c r="A43" s="160" t="e">
        <f>'PROTO SPEC'!#REF!</f>
        <v>#REF!</v>
      </c>
      <c r="B43" s="321" t="str">
        <f>'PROTO SPEC'!B43</f>
        <v>35. Front McLaren print position from CF neck seam</v>
      </c>
      <c r="C43" s="322"/>
      <c r="D43" s="322"/>
      <c r="E43" s="322"/>
      <c r="F43" s="220"/>
      <c r="G43" s="225"/>
      <c r="H43" s="226"/>
      <c r="I43" s="234">
        <f>'GOLD SEAL SPEC'!H43</f>
        <v>0</v>
      </c>
      <c r="J43" s="226"/>
      <c r="K43" s="227"/>
      <c r="L43" s="91"/>
      <c r="M43" s="91"/>
      <c r="N43" s="91"/>
    </row>
    <row r="44" spans="1:14" ht="15.75" customHeight="1" x14ac:dyDescent="0.35">
      <c r="A44" s="160" t="e">
        <f>'PROTO SPEC'!#REF!</f>
        <v>#REF!</v>
      </c>
      <c r="B44" s="321" t="str">
        <f>'PROTO SPEC'!B44</f>
        <v>36. Front chest print positions from HSP</v>
      </c>
      <c r="C44" s="322"/>
      <c r="D44" s="322"/>
      <c r="E44" s="322"/>
      <c r="F44" s="220"/>
      <c r="G44" s="225"/>
      <c r="H44" s="226"/>
      <c r="I44" s="234">
        <f>'GOLD SEAL SPEC'!H44</f>
        <v>0</v>
      </c>
      <c r="J44" s="226"/>
      <c r="K44" s="227"/>
      <c r="L44" s="91"/>
      <c r="M44" s="91"/>
      <c r="N44" s="91"/>
    </row>
    <row r="45" spans="1:14" ht="15.75" customHeight="1" x14ac:dyDescent="0.35">
      <c r="A45" s="160" t="e">
        <f>'PROTO SPEC'!#REF!</f>
        <v>#REF!</v>
      </c>
      <c r="B45" s="321" t="str">
        <f>'PROTO SPEC'!B45</f>
        <v>37. Back speedmark print position from CB neck seam</v>
      </c>
      <c r="C45" s="322"/>
      <c r="D45" s="322"/>
      <c r="E45" s="322"/>
      <c r="F45" s="220"/>
      <c r="G45" s="225"/>
      <c r="H45" s="226"/>
      <c r="I45" s="234">
        <f>'GOLD SEAL SPEC'!H45</f>
        <v>0</v>
      </c>
      <c r="J45" s="226"/>
      <c r="K45" s="227"/>
      <c r="L45" s="91"/>
      <c r="M45" s="91"/>
      <c r="N45" s="91"/>
    </row>
    <row r="46" spans="1:14" ht="15.75" customHeight="1" x14ac:dyDescent="0.35">
      <c r="A46" s="160" t="e">
        <f>'PROTO SPEC'!#REF!</f>
        <v>#REF!</v>
      </c>
      <c r="B46" s="321" t="str">
        <f>'PROTO SPEC'!B46</f>
        <v>38. Back driver print position from CB neck seam</v>
      </c>
      <c r="C46" s="322"/>
      <c r="D46" s="322"/>
      <c r="E46" s="322"/>
      <c r="F46" s="220"/>
      <c r="G46" s="225"/>
      <c r="H46" s="226"/>
      <c r="I46" s="234">
        <f>'GOLD SEAL SPEC'!H46</f>
        <v>0</v>
      </c>
      <c r="J46" s="226"/>
      <c r="K46" s="227"/>
      <c r="L46" s="91"/>
      <c r="M46" s="91"/>
      <c r="N46" s="91"/>
    </row>
    <row r="47" spans="1:14" ht="15.75" customHeight="1" x14ac:dyDescent="0.35">
      <c r="A47" s="160" t="e">
        <f>'PROTO SPEC'!#REF!</f>
        <v>#REF!</v>
      </c>
      <c r="B47" s="321">
        <f>'PROTO SPEC'!B47</f>
        <v>0</v>
      </c>
      <c r="C47" s="322"/>
      <c r="D47" s="322"/>
      <c r="E47" s="322"/>
      <c r="F47" s="220"/>
      <c r="G47" s="225"/>
      <c r="H47" s="226"/>
      <c r="I47" s="234">
        <f>'GOLD SEAL SPEC'!H47</f>
        <v>0</v>
      </c>
      <c r="J47" s="226"/>
      <c r="K47" s="227"/>
      <c r="L47" s="91"/>
      <c r="M47" s="91"/>
      <c r="N47" s="91"/>
    </row>
    <row r="48" spans="1:14" ht="15.75" customHeight="1" x14ac:dyDescent="0.35">
      <c r="A48" s="160">
        <f>'PROTO SPEC'!A43</f>
        <v>0</v>
      </c>
      <c r="B48" s="321">
        <f>'PROTO SPEC'!B48</f>
        <v>0</v>
      </c>
      <c r="C48" s="322"/>
      <c r="D48" s="322"/>
      <c r="E48" s="322"/>
      <c r="F48" s="220"/>
      <c r="G48" s="225"/>
      <c r="H48" s="226"/>
      <c r="I48" s="234">
        <f>'GOLD SEAL SPEC'!H48</f>
        <v>0</v>
      </c>
      <c r="J48" s="226"/>
      <c r="K48" s="227"/>
      <c r="L48" s="91"/>
      <c r="M48" s="91"/>
      <c r="N48" s="91"/>
    </row>
    <row r="49" spans="1:14" ht="15.75" customHeight="1" x14ac:dyDescent="0.35">
      <c r="A49" s="160">
        <f>'PROTO SPEC'!A44</f>
        <v>0</v>
      </c>
      <c r="B49" s="321">
        <f>'PROTO SPEC'!B49</f>
        <v>0</v>
      </c>
      <c r="C49" s="322"/>
      <c r="D49" s="322"/>
      <c r="E49" s="322"/>
      <c r="F49" s="220"/>
      <c r="G49" s="225"/>
      <c r="H49" s="226"/>
      <c r="I49" s="234">
        <f>'GOLD SEAL SPEC'!H49</f>
        <v>0</v>
      </c>
      <c r="J49" s="226"/>
      <c r="K49" s="227"/>
      <c r="L49" s="91"/>
      <c r="M49" s="91"/>
      <c r="N49" s="91"/>
    </row>
    <row r="50" spans="1:14" ht="15.75" customHeight="1" x14ac:dyDescent="0.35">
      <c r="A50" s="160">
        <f>'PROTO SPEC'!A45</f>
        <v>0</v>
      </c>
      <c r="B50" s="321">
        <f>'PROTO SPEC'!B50</f>
        <v>0</v>
      </c>
      <c r="C50" s="322"/>
      <c r="D50" s="322"/>
      <c r="E50" s="322"/>
      <c r="F50" s="220"/>
      <c r="G50" s="225"/>
      <c r="H50" s="226"/>
      <c r="I50" s="234">
        <f>'GOLD SEAL SPEC'!H50</f>
        <v>0</v>
      </c>
      <c r="J50" s="226"/>
      <c r="K50" s="227"/>
      <c r="L50" s="91"/>
      <c r="M50" s="91"/>
      <c r="N50" s="91"/>
    </row>
    <row r="51" spans="1:14" ht="15.75" customHeight="1" x14ac:dyDescent="0.35">
      <c r="A51" s="160" t="e">
        <f>'PROTO SPEC'!#REF!</f>
        <v>#REF!</v>
      </c>
      <c r="B51" s="321">
        <f>'PROTO SPEC'!B51</f>
        <v>0</v>
      </c>
      <c r="C51" s="322"/>
      <c r="D51" s="322"/>
      <c r="E51" s="322"/>
      <c r="F51" s="220"/>
      <c r="G51" s="225"/>
      <c r="H51" s="226"/>
      <c r="I51" s="234">
        <f>'GOLD SEAL SPEC'!H51</f>
        <v>0</v>
      </c>
      <c r="J51" s="226"/>
      <c r="K51" s="227"/>
      <c r="L51" s="91"/>
      <c r="M51" s="91"/>
      <c r="N51" s="91"/>
    </row>
    <row r="52" spans="1:14" ht="15.75" customHeight="1" x14ac:dyDescent="0.35">
      <c r="A52" s="160">
        <f>'PROTO SPEC'!A47</f>
        <v>0</v>
      </c>
      <c r="B52" s="321">
        <f>'PROTO SPEC'!B52</f>
        <v>0</v>
      </c>
      <c r="C52" s="322"/>
      <c r="D52" s="322"/>
      <c r="E52" s="322"/>
      <c r="F52" s="220"/>
      <c r="G52" s="225"/>
      <c r="H52" s="226"/>
      <c r="I52" s="234">
        <f>'GOLD SEAL SPEC'!H52</f>
        <v>0</v>
      </c>
      <c r="J52" s="226"/>
      <c r="K52" s="227"/>
      <c r="L52" s="91"/>
      <c r="M52" s="91"/>
      <c r="N52" s="91"/>
    </row>
    <row r="53" spans="1:14" ht="15.75" customHeight="1" x14ac:dyDescent="0.35">
      <c r="A53" s="160">
        <f>'PROTO SPEC'!A48</f>
        <v>0</v>
      </c>
      <c r="B53" s="321">
        <f>'PROTO SPEC'!B53</f>
        <v>0</v>
      </c>
      <c r="C53" s="322"/>
      <c r="D53" s="322"/>
      <c r="E53" s="322"/>
      <c r="F53" s="220"/>
      <c r="G53" s="225"/>
      <c r="H53" s="226"/>
      <c r="I53" s="234">
        <f>'GOLD SEAL SPEC'!H53</f>
        <v>0</v>
      </c>
      <c r="J53" s="226"/>
      <c r="K53" s="227"/>
      <c r="L53" s="91"/>
      <c r="M53" s="91"/>
      <c r="N53" s="91"/>
    </row>
    <row r="54" spans="1:14" ht="15.75" customHeight="1" x14ac:dyDescent="0.35">
      <c r="A54" s="160">
        <f>'PROTO SPEC'!A49</f>
        <v>0</v>
      </c>
      <c r="B54" s="321">
        <f>'PROTO SPEC'!B54</f>
        <v>0</v>
      </c>
      <c r="C54" s="322"/>
      <c r="D54" s="322"/>
      <c r="E54" s="322"/>
      <c r="F54" s="220"/>
      <c r="G54" s="225"/>
      <c r="H54" s="226"/>
      <c r="I54" s="234">
        <f>'GOLD SEAL SPEC'!H54</f>
        <v>0</v>
      </c>
      <c r="J54" s="226"/>
      <c r="K54" s="227"/>
      <c r="L54" s="91"/>
      <c r="M54" s="91"/>
      <c r="N54" s="91"/>
    </row>
    <row r="55" spans="1:14" ht="15.75" customHeight="1" x14ac:dyDescent="0.35">
      <c r="A55" s="160">
        <f>'PROTO SPEC'!A50</f>
        <v>0</v>
      </c>
      <c r="B55" s="321">
        <f>'PROTO SPEC'!B55</f>
        <v>0</v>
      </c>
      <c r="C55" s="322"/>
      <c r="D55" s="322"/>
      <c r="E55" s="322"/>
      <c r="F55" s="220"/>
      <c r="G55" s="225"/>
      <c r="H55" s="226"/>
      <c r="I55" s="234">
        <f>'GOLD SEAL SPEC'!H55</f>
        <v>0</v>
      </c>
      <c r="J55" s="226"/>
      <c r="K55" s="227"/>
      <c r="L55" s="91"/>
      <c r="M55" s="91"/>
      <c r="N55" s="91"/>
    </row>
    <row r="56" spans="1:14" ht="15.75" customHeight="1" x14ac:dyDescent="0.35">
      <c r="A56" s="160">
        <f>'PROTO SPEC'!A51</f>
        <v>0</v>
      </c>
      <c r="B56" s="321">
        <f>'PROTO SPEC'!B56</f>
        <v>0</v>
      </c>
      <c r="C56" s="322"/>
      <c r="D56" s="322"/>
      <c r="E56" s="322"/>
      <c r="F56" s="220"/>
      <c r="G56" s="225"/>
      <c r="H56" s="226"/>
      <c r="I56" s="234">
        <f>'GOLD SEAL SPEC'!H56</f>
        <v>0</v>
      </c>
      <c r="J56" s="226"/>
      <c r="K56" s="227"/>
      <c r="L56" s="91"/>
      <c r="M56" s="91"/>
      <c r="N56" s="91"/>
    </row>
    <row r="57" spans="1:14" ht="15.75" customHeight="1" x14ac:dyDescent="0.35">
      <c r="A57" s="160">
        <f>'PROTO SPEC'!A52</f>
        <v>0</v>
      </c>
      <c r="B57" s="321">
        <f>'PROTO SPEC'!B57</f>
        <v>0</v>
      </c>
      <c r="C57" s="322"/>
      <c r="D57" s="322"/>
      <c r="E57" s="322"/>
      <c r="F57" s="220"/>
      <c r="G57" s="225"/>
      <c r="H57" s="226"/>
      <c r="I57" s="234">
        <f>'GOLD SEAL SPEC'!H57</f>
        <v>0</v>
      </c>
      <c r="J57" s="226"/>
      <c r="K57" s="227"/>
      <c r="L57" s="91"/>
      <c r="M57" s="91"/>
      <c r="N57" s="91"/>
    </row>
    <row r="58" spans="1:14" ht="15.75" customHeight="1" x14ac:dyDescent="0.35">
      <c r="A58" s="160">
        <f>'PROTO SPEC'!A53</f>
        <v>0</v>
      </c>
      <c r="B58" s="321">
        <f>'PROTO SPEC'!B58</f>
        <v>0</v>
      </c>
      <c r="C58" s="322"/>
      <c r="D58" s="322"/>
      <c r="E58" s="322"/>
      <c r="F58" s="220"/>
      <c r="G58" s="225"/>
      <c r="H58" s="226"/>
      <c r="I58" s="234">
        <f>'GOLD SEAL SPEC'!H58</f>
        <v>0</v>
      </c>
      <c r="J58" s="226"/>
      <c r="K58" s="227"/>
      <c r="L58" s="91"/>
      <c r="M58" s="91"/>
      <c r="N58" s="91"/>
    </row>
  </sheetData>
  <mergeCells count="65">
    <mergeCell ref="A3:B3"/>
    <mergeCell ref="B17:E17"/>
    <mergeCell ref="B11:E11"/>
    <mergeCell ref="B12:E12"/>
    <mergeCell ref="B13:E13"/>
    <mergeCell ref="B14:E14"/>
    <mergeCell ref="B15:E15"/>
    <mergeCell ref="B10:E10"/>
    <mergeCell ref="B8:E8"/>
    <mergeCell ref="B9:E9"/>
    <mergeCell ref="A4:B4"/>
    <mergeCell ref="A5:B5"/>
    <mergeCell ref="C1:N2"/>
    <mergeCell ref="A6:N6"/>
    <mergeCell ref="C3:D3"/>
    <mergeCell ref="B40:E40"/>
    <mergeCell ref="B22:E22"/>
    <mergeCell ref="B18:E18"/>
    <mergeCell ref="B19:E19"/>
    <mergeCell ref="B20:E20"/>
    <mergeCell ref="B21:E21"/>
    <mergeCell ref="B30:E30"/>
    <mergeCell ref="B31:E31"/>
    <mergeCell ref="B37:E37"/>
    <mergeCell ref="B38:E38"/>
    <mergeCell ref="B39:E39"/>
    <mergeCell ref="A1:B2"/>
    <mergeCell ref="B32:E32"/>
    <mergeCell ref="B33:E33"/>
    <mergeCell ref="B34:E34"/>
    <mergeCell ref="B35:E35"/>
    <mergeCell ref="B48:E48"/>
    <mergeCell ref="B43:E43"/>
    <mergeCell ref="B44:E44"/>
    <mergeCell ref="B45:E45"/>
    <mergeCell ref="B46:E46"/>
    <mergeCell ref="B47:E47"/>
    <mergeCell ref="B36:E36"/>
    <mergeCell ref="B41:E41"/>
    <mergeCell ref="B49:E49"/>
    <mergeCell ref="B50:E50"/>
    <mergeCell ref="B51:E51"/>
    <mergeCell ref="B58:E58"/>
    <mergeCell ref="B53:E53"/>
    <mergeCell ref="B54:E54"/>
    <mergeCell ref="B55:E55"/>
    <mergeCell ref="B56:E56"/>
    <mergeCell ref="B57:E57"/>
    <mergeCell ref="B52:E52"/>
    <mergeCell ref="J5:N5"/>
    <mergeCell ref="J4:N4"/>
    <mergeCell ref="J3:N3"/>
    <mergeCell ref="B24:E24"/>
    <mergeCell ref="B29:E29"/>
    <mergeCell ref="B28:E28"/>
    <mergeCell ref="F3:H3"/>
    <mergeCell ref="C4:D4"/>
    <mergeCell ref="F4:H4"/>
    <mergeCell ref="C5:D5"/>
    <mergeCell ref="F5:H5"/>
    <mergeCell ref="B16:E16"/>
    <mergeCell ref="B25:E25"/>
    <mergeCell ref="B26:E26"/>
    <mergeCell ref="B27:E27"/>
    <mergeCell ref="B23:E23"/>
  </mergeCells>
  <phoneticPr fontId="7" type="noConversion"/>
  <printOptions horizontalCentered="1" gridLines="1"/>
  <pageMargins left="0.23622047244094491" right="0.23622047244094491" top="0.74803149606299213" bottom="0" header="0.31496062992125984" footer="0"/>
  <pageSetup paperSize="9" scale="72" orientation="portrait" r:id="rId1"/>
  <headerFooter>
    <oddHeader>&amp;CREISS</oddHeader>
  </headerFooter>
  <customProperties>
    <customPr name="layoutContexts" r:id="rId2"/>
    <customPr name="pages" r:id="rId3"/>
    <customPr name="screen" r:id="rId4"/>
  </customProperties>
  <drawing r:id="rId5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20">
    <tabColor rgb="FF00B050"/>
  </sheetPr>
  <dimension ref="A1:AJ58"/>
  <sheetViews>
    <sheetView showZeros="0" view="pageBreakPreview" topLeftCell="B1" zoomScaleNormal="100" zoomScaleSheetLayoutView="100" workbookViewId="0">
      <selection activeCell="AH5" sqref="AH5:AJ5"/>
    </sheetView>
  </sheetViews>
  <sheetFormatPr defaultColWidth="6" defaultRowHeight="12.75" customHeight="1" x14ac:dyDescent="0.25"/>
  <cols>
    <col min="1" max="1" width="7.453125" style="143" hidden="1" customWidth="1"/>
    <col min="2" max="2" width="13.81640625" style="1" customWidth="1"/>
    <col min="3" max="4" width="8.1796875" style="1" customWidth="1"/>
    <col min="5" max="5" width="16" style="1" customWidth="1"/>
    <col min="6" max="6" width="7.81640625" style="1" customWidth="1"/>
    <col min="7" max="7" width="7.1796875" style="1" customWidth="1"/>
    <col min="8" max="14" width="7.453125" style="1" customWidth="1"/>
    <col min="15" max="32" width="7.453125" style="1" hidden="1" customWidth="1"/>
    <col min="33" max="33" width="9.453125" style="1" customWidth="1"/>
    <col min="34" max="36" width="6.453125" style="1" customWidth="1"/>
    <col min="37" max="37" width="8.1796875" style="1" customWidth="1"/>
    <col min="38" max="38" width="6.453125" style="1" customWidth="1"/>
    <col min="39" max="16384" width="6" style="1"/>
  </cols>
  <sheetData>
    <row r="1" spans="1:36" ht="13.75" customHeight="1" x14ac:dyDescent="0.25">
      <c r="A1" s="452"/>
      <c r="B1" s="483"/>
      <c r="C1" s="311" t="s">
        <v>310</v>
      </c>
      <c r="D1" s="312"/>
      <c r="E1" s="312"/>
      <c r="F1" s="312"/>
      <c r="G1" s="312"/>
      <c r="H1" s="312"/>
      <c r="I1" s="312"/>
      <c r="J1" s="312"/>
      <c r="K1" s="312"/>
      <c r="L1" s="312"/>
      <c r="M1" s="312"/>
      <c r="N1" s="312"/>
      <c r="O1" s="312"/>
      <c r="P1" s="312"/>
      <c r="Q1" s="312"/>
      <c r="R1" s="312"/>
      <c r="S1" s="312"/>
      <c r="T1" s="312"/>
      <c r="U1" s="312"/>
      <c r="V1" s="312"/>
      <c r="W1" s="312"/>
      <c r="X1" s="312"/>
      <c r="Y1" s="312"/>
      <c r="Z1" s="312"/>
      <c r="AA1" s="312"/>
      <c r="AB1" s="312"/>
      <c r="AC1" s="312"/>
      <c r="AD1" s="312"/>
      <c r="AE1" s="312"/>
      <c r="AF1" s="312"/>
      <c r="AG1" s="312"/>
      <c r="AH1" s="312"/>
      <c r="AI1" s="312"/>
      <c r="AJ1" s="312"/>
    </row>
    <row r="2" spans="1:36" ht="20.5" customHeight="1" x14ac:dyDescent="0.25">
      <c r="A2" s="452"/>
      <c r="B2" s="483"/>
      <c r="C2" s="313"/>
      <c r="D2" s="314"/>
      <c r="E2" s="314"/>
      <c r="F2" s="314"/>
      <c r="G2" s="314"/>
      <c r="H2" s="314"/>
      <c r="I2" s="314"/>
      <c r="J2" s="314"/>
      <c r="K2" s="314"/>
      <c r="L2" s="314"/>
      <c r="M2" s="314"/>
      <c r="N2" s="314"/>
      <c r="O2" s="314"/>
      <c r="P2" s="314"/>
      <c r="Q2" s="314"/>
      <c r="R2" s="314"/>
      <c r="S2" s="314"/>
      <c r="T2" s="314"/>
      <c r="U2" s="314"/>
      <c r="V2" s="314"/>
      <c r="W2" s="314"/>
      <c r="X2" s="314"/>
      <c r="Y2" s="314"/>
      <c r="Z2" s="314"/>
      <c r="AA2" s="314"/>
      <c r="AB2" s="314"/>
      <c r="AC2" s="314"/>
      <c r="AD2" s="314"/>
      <c r="AE2" s="314"/>
      <c r="AF2" s="314"/>
      <c r="AG2" s="314"/>
      <c r="AH2" s="314"/>
      <c r="AI2" s="314"/>
      <c r="AJ2" s="314"/>
    </row>
    <row r="3" spans="1:36" ht="13.75" customHeight="1" x14ac:dyDescent="0.25">
      <c r="A3" s="382" t="s">
        <v>48</v>
      </c>
      <c r="B3" s="382"/>
      <c r="C3" s="381" t="str">
        <f>'DESIGN FRONT SHEET'!B3</f>
        <v>MCLAREN SEASON 3</v>
      </c>
      <c r="D3" s="298"/>
      <c r="E3" s="299"/>
      <c r="F3" s="52" t="s">
        <v>49</v>
      </c>
      <c r="G3" s="236" t="str">
        <f>'DESIGN FRONT SHEET'!E3</f>
        <v>UNAVAILABLE</v>
      </c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237"/>
      <c r="X3" s="237"/>
      <c r="Y3" s="237"/>
      <c r="Z3" s="237"/>
      <c r="AA3" s="237"/>
      <c r="AB3" s="237"/>
      <c r="AC3" s="237"/>
      <c r="AD3" s="237"/>
      <c r="AE3" s="237"/>
      <c r="AF3" s="238"/>
      <c r="AG3" s="52" t="s">
        <v>50</v>
      </c>
      <c r="AH3" s="306" t="str">
        <f>'DESIGN FRONT SHEET'!G3</f>
        <v>FRAN</v>
      </c>
      <c r="AI3" s="306"/>
      <c r="AJ3" s="307"/>
    </row>
    <row r="4" spans="1:36" ht="13.75" customHeight="1" x14ac:dyDescent="0.25">
      <c r="A4" s="382" t="s">
        <v>51</v>
      </c>
      <c r="B4" s="382"/>
      <c r="C4" s="381" t="str">
        <f>'DESIGN FRONT SHEET'!B4</f>
        <v>DEXOR</v>
      </c>
      <c r="D4" s="298"/>
      <c r="E4" s="299"/>
      <c r="F4" s="37" t="s">
        <v>52</v>
      </c>
      <c r="G4" s="236" t="str">
        <f>'DESIGN FRONT SHEET'!E4</f>
        <v>VIETNAM</v>
      </c>
      <c r="H4" s="237"/>
      <c r="I4" s="237"/>
      <c r="J4" s="237"/>
      <c r="K4" s="237"/>
      <c r="L4" s="237"/>
      <c r="M4" s="237"/>
      <c r="N4" s="237"/>
      <c r="O4" s="237"/>
      <c r="P4" s="237"/>
      <c r="Q4" s="237"/>
      <c r="R4" s="237"/>
      <c r="S4" s="237"/>
      <c r="T4" s="237"/>
      <c r="U4" s="237"/>
      <c r="V4" s="237"/>
      <c r="W4" s="237"/>
      <c r="X4" s="237"/>
      <c r="Y4" s="237"/>
      <c r="Z4" s="237"/>
      <c r="AA4" s="237"/>
      <c r="AB4" s="237"/>
      <c r="AC4" s="237"/>
      <c r="AD4" s="237"/>
      <c r="AE4" s="237"/>
      <c r="AF4" s="238"/>
      <c r="AG4" s="37" t="s">
        <v>53</v>
      </c>
      <c r="AH4" s="306" t="str">
        <f>'DESIGN FRONT SHEET'!G4</f>
        <v>CHARLOTTE</v>
      </c>
      <c r="AI4" s="306"/>
      <c r="AJ4" s="307"/>
    </row>
    <row r="5" spans="1:36" ht="13.75" customHeight="1" x14ac:dyDescent="0.25">
      <c r="A5" s="382" t="s">
        <v>54</v>
      </c>
      <c r="B5" s="382"/>
      <c r="C5" s="381" t="str">
        <f>'DESIGN FRONT SHEET'!B5</f>
        <v>SHORT SLEEVE CONTRST T-SHIRT</v>
      </c>
      <c r="D5" s="298"/>
      <c r="E5" s="299"/>
      <c r="F5" s="37" t="s">
        <v>193</v>
      </c>
      <c r="G5" s="236" t="str">
        <f>'DESIGN FRONT SHEET'!E5</f>
        <v>PALACE SAMPLE - FACTORY REFERENCE</v>
      </c>
      <c r="H5" s="237"/>
      <c r="I5" s="237"/>
      <c r="J5" s="237"/>
      <c r="K5" s="237"/>
      <c r="L5" s="237"/>
      <c r="M5" s="237"/>
      <c r="N5" s="237"/>
      <c r="O5" s="237"/>
      <c r="P5" s="237"/>
      <c r="Q5" s="237"/>
      <c r="R5" s="237"/>
      <c r="S5" s="237"/>
      <c r="T5" s="237"/>
      <c r="U5" s="237"/>
      <c r="V5" s="237"/>
      <c r="W5" s="237"/>
      <c r="X5" s="237"/>
      <c r="Y5" s="237"/>
      <c r="Z5" s="237"/>
      <c r="AA5" s="237"/>
      <c r="AB5" s="237"/>
      <c r="AC5" s="237"/>
      <c r="AD5" s="237"/>
      <c r="AE5" s="237"/>
      <c r="AF5" s="238"/>
      <c r="AG5" s="53" t="s">
        <v>56</v>
      </c>
      <c r="AH5" s="390"/>
      <c r="AI5" s="390"/>
      <c r="AJ5" s="391"/>
    </row>
    <row r="6" spans="1:36" ht="13.75" customHeight="1" x14ac:dyDescent="0.25">
      <c r="A6" s="479" t="s">
        <v>161</v>
      </c>
      <c r="B6" s="479"/>
      <c r="C6" s="479"/>
      <c r="D6" s="479"/>
      <c r="E6" s="479"/>
      <c r="F6" s="479"/>
      <c r="G6" s="479"/>
      <c r="H6" s="479"/>
      <c r="I6" s="479"/>
      <c r="J6" s="479"/>
      <c r="K6" s="479"/>
      <c r="L6" s="479"/>
      <c r="M6" s="479"/>
      <c r="N6" s="479"/>
      <c r="O6" s="479"/>
      <c r="P6" s="479"/>
      <c r="Q6" s="479"/>
      <c r="R6" s="479"/>
      <c r="S6" s="479"/>
      <c r="T6" s="479"/>
      <c r="U6" s="479"/>
      <c r="V6" s="479"/>
      <c r="W6" s="479"/>
      <c r="X6" s="479"/>
      <c r="Y6" s="479"/>
      <c r="Z6" s="479"/>
      <c r="AA6" s="479"/>
      <c r="AB6" s="479"/>
      <c r="AC6" s="479"/>
      <c r="AD6" s="479"/>
      <c r="AE6" s="479"/>
      <c r="AF6" s="479"/>
      <c r="AG6" s="479"/>
      <c r="AH6" s="479"/>
      <c r="AI6" s="479"/>
      <c r="AJ6" s="480"/>
    </row>
    <row r="7" spans="1:36" ht="12.75" customHeight="1" x14ac:dyDescent="0.35">
      <c r="A7" s="78" t="s">
        <v>120</v>
      </c>
      <c r="B7" s="481" t="s">
        <v>64</v>
      </c>
      <c r="C7" s="481"/>
      <c r="D7" s="481"/>
      <c r="E7" s="481"/>
      <c r="F7" s="80" t="s">
        <v>65</v>
      </c>
      <c r="G7" s="78" t="s">
        <v>162</v>
      </c>
      <c r="H7" s="78" t="s">
        <v>67</v>
      </c>
      <c r="I7" s="194" t="s">
        <v>65</v>
      </c>
      <c r="J7" s="78" t="s">
        <v>162</v>
      </c>
      <c r="K7" s="78" t="s">
        <v>67</v>
      </c>
      <c r="L7" s="194" t="s">
        <v>65</v>
      </c>
      <c r="M7" s="78" t="s">
        <v>162</v>
      </c>
      <c r="N7" s="78" t="s">
        <v>67</v>
      </c>
      <c r="O7" s="194" t="s">
        <v>65</v>
      </c>
      <c r="P7" s="78" t="s">
        <v>162</v>
      </c>
      <c r="Q7" s="78" t="s">
        <v>67</v>
      </c>
      <c r="R7" s="194" t="s">
        <v>65</v>
      </c>
      <c r="S7" s="78" t="s">
        <v>162</v>
      </c>
      <c r="T7" s="78" t="s">
        <v>67</v>
      </c>
      <c r="U7" s="194" t="s">
        <v>65</v>
      </c>
      <c r="V7" s="78" t="s">
        <v>162</v>
      </c>
      <c r="W7" s="78" t="s">
        <v>67</v>
      </c>
      <c r="X7" s="194" t="s">
        <v>65</v>
      </c>
      <c r="Y7" s="78" t="s">
        <v>162</v>
      </c>
      <c r="Z7" s="78" t="s">
        <v>67</v>
      </c>
      <c r="AA7" s="194" t="s">
        <v>65</v>
      </c>
      <c r="AB7" s="78" t="s">
        <v>162</v>
      </c>
      <c r="AC7" s="78" t="s">
        <v>67</v>
      </c>
      <c r="AD7" s="194" t="s">
        <v>65</v>
      </c>
      <c r="AE7" s="78" t="s">
        <v>162</v>
      </c>
      <c r="AF7" s="78" t="s">
        <v>67</v>
      </c>
      <c r="AG7" s="482" t="s">
        <v>69</v>
      </c>
      <c r="AH7" s="325"/>
      <c r="AI7" s="325"/>
      <c r="AJ7" s="326"/>
    </row>
    <row r="8" spans="1:36" ht="13.5" customHeight="1" x14ac:dyDescent="0.25">
      <c r="A8" s="156" t="str">
        <f>'PROTO SPEC'!A8</f>
        <v>H2</v>
      </c>
      <c r="B8" s="321" t="str">
        <f>'PROTO SPEC'!B8</f>
        <v>1. Front length - SNP to bottom hem edge</v>
      </c>
      <c r="C8" s="322"/>
      <c r="D8" s="322"/>
      <c r="E8" s="322"/>
      <c r="F8" s="33">
        <f>'GRADED SPEC (ALPHA)'!I8</f>
        <v>0</v>
      </c>
      <c r="G8" s="3"/>
      <c r="H8" s="34">
        <f>G8+(-F8)</f>
        <v>0</v>
      </c>
      <c r="I8" s="213">
        <f>F8</f>
        <v>0</v>
      </c>
      <c r="J8" s="3"/>
      <c r="K8" s="193">
        <f>J8+(-I8)</f>
        <v>0</v>
      </c>
      <c r="L8" s="213">
        <f>F8</f>
        <v>0</v>
      </c>
      <c r="M8" s="3"/>
      <c r="N8" s="193">
        <f>M8+(-L8)</f>
        <v>0</v>
      </c>
      <c r="O8" s="213">
        <f>F8</f>
        <v>0</v>
      </c>
      <c r="P8" s="3"/>
      <c r="Q8" s="193">
        <f>P8+(-O8)</f>
        <v>0</v>
      </c>
      <c r="R8" s="213">
        <f>F8</f>
        <v>0</v>
      </c>
      <c r="S8" s="3"/>
      <c r="T8" s="193">
        <f>S8+(-R8)</f>
        <v>0</v>
      </c>
      <c r="U8" s="213">
        <f>F8</f>
        <v>0</v>
      </c>
      <c r="V8" s="3"/>
      <c r="W8" s="193">
        <f>V8+(-U8)</f>
        <v>0</v>
      </c>
      <c r="X8" s="213">
        <f>F8</f>
        <v>0</v>
      </c>
      <c r="Y8" s="3"/>
      <c r="Z8" s="193">
        <f>Y8+(-X8)</f>
        <v>0</v>
      </c>
      <c r="AA8" s="213">
        <f>F8</f>
        <v>0</v>
      </c>
      <c r="AB8" s="3"/>
      <c r="AC8" s="193">
        <f>AB8+(-AA8)</f>
        <v>0</v>
      </c>
      <c r="AD8" s="213">
        <f>F8</f>
        <v>0</v>
      </c>
      <c r="AE8" s="3"/>
      <c r="AF8" s="193">
        <f>AE8+(-AD8)</f>
        <v>0</v>
      </c>
      <c r="AG8" s="461"/>
      <c r="AH8" s="461"/>
      <c r="AI8" s="461"/>
      <c r="AJ8" s="461"/>
    </row>
    <row r="9" spans="1:36" ht="12.75" customHeight="1" x14ac:dyDescent="0.35">
      <c r="A9" s="156" t="str">
        <f>'PROTO SPEC'!A9</f>
        <v>H3</v>
      </c>
      <c r="B9" s="321" t="str">
        <f>'PROTO SPEC'!B9</f>
        <v>2. Front length - HSP to bottom hem edge</v>
      </c>
      <c r="C9" s="322"/>
      <c r="D9" s="322"/>
      <c r="E9" s="322"/>
      <c r="F9" s="33">
        <f>'GRADED SPEC (ALPHA)'!I9</f>
        <v>0</v>
      </c>
      <c r="G9" s="2"/>
      <c r="H9" s="34">
        <f t="shared" ref="H9:H41" si="0">G9+(-F9)</f>
        <v>0</v>
      </c>
      <c r="I9" s="213">
        <f t="shared" ref="I9:I33" si="1">F9</f>
        <v>0</v>
      </c>
      <c r="J9" s="2"/>
      <c r="K9" s="193">
        <f t="shared" ref="K9:K41" si="2">J9+(-I9)</f>
        <v>0</v>
      </c>
      <c r="L9" s="213">
        <f t="shared" ref="L9:L41" si="3">F9</f>
        <v>0</v>
      </c>
      <c r="M9" s="2"/>
      <c r="N9" s="193">
        <f t="shared" ref="N9:N41" si="4">M9+(-L9)</f>
        <v>0</v>
      </c>
      <c r="O9" s="213">
        <f t="shared" ref="O9:O41" si="5">F9</f>
        <v>0</v>
      </c>
      <c r="P9" s="2"/>
      <c r="Q9" s="193">
        <f t="shared" ref="Q9:Q41" si="6">P9+(-O9)</f>
        <v>0</v>
      </c>
      <c r="R9" s="213">
        <f t="shared" ref="R9:R41" si="7">F9</f>
        <v>0</v>
      </c>
      <c r="S9" s="2"/>
      <c r="T9" s="193">
        <f t="shared" ref="T9:T41" si="8">S9+(-R9)</f>
        <v>0</v>
      </c>
      <c r="U9" s="213">
        <f t="shared" ref="U9:U41" si="9">F9</f>
        <v>0</v>
      </c>
      <c r="V9" s="2"/>
      <c r="W9" s="193">
        <f t="shared" ref="W9:W41" si="10">V9+(-U9)</f>
        <v>0</v>
      </c>
      <c r="X9" s="213">
        <f t="shared" ref="X9:X41" si="11">F9</f>
        <v>0</v>
      </c>
      <c r="Y9" s="2"/>
      <c r="Z9" s="193">
        <f t="shared" ref="Z9:Z41" si="12">Y9+(-X9)</f>
        <v>0</v>
      </c>
      <c r="AA9" s="213">
        <f t="shared" ref="AA9:AA41" si="13">F9</f>
        <v>0</v>
      </c>
      <c r="AB9" s="2"/>
      <c r="AC9" s="193">
        <f t="shared" ref="AC9:AC41" si="14">AB9+(-AA9)</f>
        <v>0</v>
      </c>
      <c r="AD9" s="213">
        <f t="shared" ref="AD9:AD40" si="15">F9</f>
        <v>0</v>
      </c>
      <c r="AE9" s="2"/>
      <c r="AF9" s="193">
        <f t="shared" ref="AF9:AF41" si="16">AE9+(-AD9)</f>
        <v>0</v>
      </c>
      <c r="AG9" s="324"/>
      <c r="AH9" s="325"/>
      <c r="AI9" s="325"/>
      <c r="AJ9" s="326"/>
    </row>
    <row r="10" spans="1:36" ht="12.75" customHeight="1" x14ac:dyDescent="0.35">
      <c r="A10" s="156">
        <f>'PROTO SPEC'!A10</f>
        <v>0</v>
      </c>
      <c r="B10" s="321" t="str">
        <f>'PROTO SPEC'!B10</f>
        <v>3. Back length - HSP to bottom hem edge</v>
      </c>
      <c r="C10" s="322"/>
      <c r="D10" s="322"/>
      <c r="E10" s="322"/>
      <c r="F10" s="33">
        <f>'GRADED SPEC (ALPHA)'!I10</f>
        <v>0</v>
      </c>
      <c r="G10" s="3"/>
      <c r="H10" s="34">
        <f t="shared" si="0"/>
        <v>0</v>
      </c>
      <c r="I10" s="213">
        <f t="shared" si="1"/>
        <v>0</v>
      </c>
      <c r="J10" s="3"/>
      <c r="K10" s="193">
        <f t="shared" si="2"/>
        <v>0</v>
      </c>
      <c r="L10" s="213">
        <f t="shared" si="3"/>
        <v>0</v>
      </c>
      <c r="M10" s="3"/>
      <c r="N10" s="193">
        <f t="shared" si="4"/>
        <v>0</v>
      </c>
      <c r="O10" s="213">
        <f t="shared" si="5"/>
        <v>0</v>
      </c>
      <c r="P10" s="3"/>
      <c r="Q10" s="193">
        <f t="shared" si="6"/>
        <v>0</v>
      </c>
      <c r="R10" s="213">
        <f t="shared" si="7"/>
        <v>0</v>
      </c>
      <c r="S10" s="3"/>
      <c r="T10" s="193">
        <f t="shared" si="8"/>
        <v>0</v>
      </c>
      <c r="U10" s="213">
        <f t="shared" si="9"/>
        <v>0</v>
      </c>
      <c r="V10" s="3"/>
      <c r="W10" s="193">
        <f t="shared" si="10"/>
        <v>0</v>
      </c>
      <c r="X10" s="213">
        <f t="shared" si="11"/>
        <v>0</v>
      </c>
      <c r="Y10" s="3"/>
      <c r="Z10" s="193">
        <f t="shared" si="12"/>
        <v>0</v>
      </c>
      <c r="AA10" s="213">
        <f t="shared" si="13"/>
        <v>0</v>
      </c>
      <c r="AB10" s="3"/>
      <c r="AC10" s="193">
        <f t="shared" si="14"/>
        <v>0</v>
      </c>
      <c r="AD10" s="213">
        <f t="shared" si="15"/>
        <v>0</v>
      </c>
      <c r="AE10" s="3"/>
      <c r="AF10" s="193">
        <f t="shared" si="16"/>
        <v>0</v>
      </c>
      <c r="AG10" s="336"/>
      <c r="AH10" s="337"/>
      <c r="AI10" s="337"/>
      <c r="AJ10" s="338"/>
    </row>
    <row r="11" spans="1:36" ht="12.75" customHeight="1" x14ac:dyDescent="0.35">
      <c r="A11" s="156">
        <f>'PROTO SPEC'!A11</f>
        <v>0</v>
      </c>
      <c r="B11" s="321" t="str">
        <f>'PROTO SPEC'!B11</f>
        <v>4. Chest - measured 2.5cm down from underarm</v>
      </c>
      <c r="C11" s="322"/>
      <c r="D11" s="322"/>
      <c r="E11" s="322"/>
      <c r="F11" s="33">
        <f>'GRADED SPEC (ALPHA)'!I11</f>
        <v>0</v>
      </c>
      <c r="G11" s="2"/>
      <c r="H11" s="34">
        <f t="shared" si="0"/>
        <v>0</v>
      </c>
      <c r="I11" s="213">
        <f t="shared" si="1"/>
        <v>0</v>
      </c>
      <c r="J11" s="2"/>
      <c r="K11" s="193">
        <f t="shared" si="2"/>
        <v>0</v>
      </c>
      <c r="L11" s="213">
        <f t="shared" si="3"/>
        <v>0</v>
      </c>
      <c r="M11" s="2"/>
      <c r="N11" s="193">
        <f t="shared" si="4"/>
        <v>0</v>
      </c>
      <c r="O11" s="213">
        <f t="shared" si="5"/>
        <v>0</v>
      </c>
      <c r="P11" s="2"/>
      <c r="Q11" s="193">
        <f t="shared" si="6"/>
        <v>0</v>
      </c>
      <c r="R11" s="213">
        <f t="shared" si="7"/>
        <v>0</v>
      </c>
      <c r="S11" s="2"/>
      <c r="T11" s="193">
        <f t="shared" si="8"/>
        <v>0</v>
      </c>
      <c r="U11" s="213">
        <f t="shared" si="9"/>
        <v>0</v>
      </c>
      <c r="V11" s="2"/>
      <c r="W11" s="193">
        <f t="shared" si="10"/>
        <v>0</v>
      </c>
      <c r="X11" s="213">
        <f t="shared" si="11"/>
        <v>0</v>
      </c>
      <c r="Y11" s="2"/>
      <c r="Z11" s="193">
        <f t="shared" si="12"/>
        <v>0</v>
      </c>
      <c r="AA11" s="213">
        <f t="shared" si="13"/>
        <v>0</v>
      </c>
      <c r="AB11" s="2"/>
      <c r="AC11" s="193">
        <f t="shared" si="14"/>
        <v>0</v>
      </c>
      <c r="AD11" s="213">
        <f t="shared" si="15"/>
        <v>0</v>
      </c>
      <c r="AE11" s="2"/>
      <c r="AF11" s="193">
        <f t="shared" si="16"/>
        <v>0</v>
      </c>
      <c r="AG11" s="324"/>
      <c r="AH11" s="325"/>
      <c r="AI11" s="325"/>
      <c r="AJ11" s="326"/>
    </row>
    <row r="12" spans="1:36" ht="12.75" customHeight="1" x14ac:dyDescent="0.35">
      <c r="A12" s="156">
        <f>'PROTO SPEC'!A12</f>
        <v>0</v>
      </c>
      <c r="B12" s="321" t="str">
        <f>'PROTO SPEC'!B12</f>
        <v>5. Waist position - below HSP</v>
      </c>
      <c r="C12" s="322"/>
      <c r="D12" s="322"/>
      <c r="E12" s="322"/>
      <c r="F12" s="33">
        <f>'GRADED SPEC (ALPHA)'!I12</f>
        <v>0</v>
      </c>
      <c r="G12" s="3"/>
      <c r="H12" s="34">
        <f t="shared" si="0"/>
        <v>0</v>
      </c>
      <c r="I12" s="213">
        <f t="shared" si="1"/>
        <v>0</v>
      </c>
      <c r="J12" s="3"/>
      <c r="K12" s="193">
        <f t="shared" si="2"/>
        <v>0</v>
      </c>
      <c r="L12" s="213">
        <f t="shared" si="3"/>
        <v>0</v>
      </c>
      <c r="M12" s="3"/>
      <c r="N12" s="193">
        <f t="shared" si="4"/>
        <v>0</v>
      </c>
      <c r="O12" s="213">
        <f t="shared" si="5"/>
        <v>0</v>
      </c>
      <c r="P12" s="3"/>
      <c r="Q12" s="193">
        <f t="shared" si="6"/>
        <v>0</v>
      </c>
      <c r="R12" s="213">
        <f t="shared" si="7"/>
        <v>0</v>
      </c>
      <c r="S12" s="3"/>
      <c r="T12" s="193">
        <f t="shared" si="8"/>
        <v>0</v>
      </c>
      <c r="U12" s="213">
        <f t="shared" si="9"/>
        <v>0</v>
      </c>
      <c r="V12" s="3"/>
      <c r="W12" s="193">
        <f t="shared" si="10"/>
        <v>0</v>
      </c>
      <c r="X12" s="213">
        <f t="shared" si="11"/>
        <v>0</v>
      </c>
      <c r="Y12" s="3"/>
      <c r="Z12" s="193">
        <f t="shared" si="12"/>
        <v>0</v>
      </c>
      <c r="AA12" s="213">
        <f t="shared" si="13"/>
        <v>0</v>
      </c>
      <c r="AB12" s="3"/>
      <c r="AC12" s="193">
        <f t="shared" si="14"/>
        <v>0</v>
      </c>
      <c r="AD12" s="213">
        <f t="shared" si="15"/>
        <v>0</v>
      </c>
      <c r="AE12" s="3"/>
      <c r="AF12" s="193">
        <f t="shared" si="16"/>
        <v>0</v>
      </c>
      <c r="AG12" s="324"/>
      <c r="AH12" s="325"/>
      <c r="AI12" s="325"/>
      <c r="AJ12" s="326"/>
    </row>
    <row r="13" spans="1:36" ht="12.75" customHeight="1" x14ac:dyDescent="0.35">
      <c r="A13" s="156">
        <f>'PROTO SPEC'!A13</f>
        <v>0</v>
      </c>
      <c r="B13" s="321" t="str">
        <f>'PROTO SPEC'!B13</f>
        <v>6. Waist width</v>
      </c>
      <c r="C13" s="322"/>
      <c r="D13" s="322"/>
      <c r="E13" s="322"/>
      <c r="F13" s="33">
        <f>'GRADED SPEC (ALPHA)'!I13</f>
        <v>0</v>
      </c>
      <c r="G13" s="2"/>
      <c r="H13" s="34">
        <f t="shared" si="0"/>
        <v>0</v>
      </c>
      <c r="I13" s="213">
        <f t="shared" si="1"/>
        <v>0</v>
      </c>
      <c r="J13" s="2"/>
      <c r="K13" s="193">
        <f t="shared" si="2"/>
        <v>0</v>
      </c>
      <c r="L13" s="213">
        <f t="shared" si="3"/>
        <v>0</v>
      </c>
      <c r="M13" s="2"/>
      <c r="N13" s="193">
        <f t="shared" si="4"/>
        <v>0</v>
      </c>
      <c r="O13" s="213">
        <f t="shared" si="5"/>
        <v>0</v>
      </c>
      <c r="P13" s="2"/>
      <c r="Q13" s="193">
        <f t="shared" si="6"/>
        <v>0</v>
      </c>
      <c r="R13" s="213">
        <f t="shared" si="7"/>
        <v>0</v>
      </c>
      <c r="S13" s="2"/>
      <c r="T13" s="193">
        <f t="shared" si="8"/>
        <v>0</v>
      </c>
      <c r="U13" s="213">
        <f t="shared" si="9"/>
        <v>0</v>
      </c>
      <c r="V13" s="2"/>
      <c r="W13" s="193">
        <f t="shared" si="10"/>
        <v>0</v>
      </c>
      <c r="X13" s="213">
        <f t="shared" si="11"/>
        <v>0</v>
      </c>
      <c r="Y13" s="2"/>
      <c r="Z13" s="193">
        <f t="shared" si="12"/>
        <v>0</v>
      </c>
      <c r="AA13" s="213">
        <f t="shared" si="13"/>
        <v>0</v>
      </c>
      <c r="AB13" s="2"/>
      <c r="AC13" s="193">
        <f t="shared" si="14"/>
        <v>0</v>
      </c>
      <c r="AD13" s="213">
        <f t="shared" si="15"/>
        <v>0</v>
      </c>
      <c r="AE13" s="2"/>
      <c r="AF13" s="193">
        <f t="shared" si="16"/>
        <v>0</v>
      </c>
      <c r="AG13" s="324"/>
      <c r="AH13" s="325"/>
      <c r="AI13" s="325"/>
      <c r="AJ13" s="326"/>
    </row>
    <row r="14" spans="1:36" ht="12.75" customHeight="1" x14ac:dyDescent="0.35">
      <c r="A14" s="156">
        <f>'PROTO SPEC'!A14</f>
        <v>0</v>
      </c>
      <c r="B14" s="321" t="str">
        <f>'PROTO SPEC'!B14</f>
        <v>7. Hem width</v>
      </c>
      <c r="C14" s="322"/>
      <c r="D14" s="322"/>
      <c r="E14" s="322"/>
      <c r="F14" s="33">
        <f>'GRADED SPEC (ALPHA)'!I14</f>
        <v>0</v>
      </c>
      <c r="G14" s="3"/>
      <c r="H14" s="34">
        <f t="shared" si="0"/>
        <v>0</v>
      </c>
      <c r="I14" s="213">
        <f t="shared" si="1"/>
        <v>0</v>
      </c>
      <c r="J14" s="3"/>
      <c r="K14" s="193">
        <f t="shared" si="2"/>
        <v>0</v>
      </c>
      <c r="L14" s="213">
        <f t="shared" si="3"/>
        <v>0</v>
      </c>
      <c r="M14" s="3"/>
      <c r="N14" s="193">
        <f t="shared" si="4"/>
        <v>0</v>
      </c>
      <c r="O14" s="213">
        <f t="shared" si="5"/>
        <v>0</v>
      </c>
      <c r="P14" s="3"/>
      <c r="Q14" s="193">
        <f t="shared" si="6"/>
        <v>0</v>
      </c>
      <c r="R14" s="213">
        <f t="shared" si="7"/>
        <v>0</v>
      </c>
      <c r="S14" s="3"/>
      <c r="T14" s="193">
        <f t="shared" si="8"/>
        <v>0</v>
      </c>
      <c r="U14" s="213">
        <f t="shared" si="9"/>
        <v>0</v>
      </c>
      <c r="V14" s="3"/>
      <c r="W14" s="193">
        <f t="shared" si="10"/>
        <v>0</v>
      </c>
      <c r="X14" s="213">
        <f t="shared" si="11"/>
        <v>0</v>
      </c>
      <c r="Y14" s="3"/>
      <c r="Z14" s="193">
        <f t="shared" si="12"/>
        <v>0</v>
      </c>
      <c r="AA14" s="213">
        <f t="shared" si="13"/>
        <v>0</v>
      </c>
      <c r="AB14" s="3"/>
      <c r="AC14" s="193">
        <f t="shared" si="14"/>
        <v>0</v>
      </c>
      <c r="AD14" s="213">
        <f t="shared" si="15"/>
        <v>0</v>
      </c>
      <c r="AE14" s="3"/>
      <c r="AF14" s="193">
        <f t="shared" si="16"/>
        <v>0</v>
      </c>
      <c r="AG14" s="324"/>
      <c r="AH14" s="325"/>
      <c r="AI14" s="325"/>
      <c r="AJ14" s="326"/>
    </row>
    <row r="15" spans="1:36" ht="12.75" customHeight="1" x14ac:dyDescent="0.35">
      <c r="A15" s="156">
        <f>'PROTO SPEC'!A15</f>
        <v>0</v>
      </c>
      <c r="B15" s="321" t="str">
        <f>'PROTO SPEC'!B15</f>
        <v>8. Hem depth</v>
      </c>
      <c r="C15" s="322"/>
      <c r="D15" s="322"/>
      <c r="E15" s="322"/>
      <c r="F15" s="33">
        <f>'GRADED SPEC (ALPHA)'!I15</f>
        <v>0</v>
      </c>
      <c r="G15" s="2"/>
      <c r="H15" s="34">
        <f t="shared" si="0"/>
        <v>0</v>
      </c>
      <c r="I15" s="213">
        <f t="shared" si="1"/>
        <v>0</v>
      </c>
      <c r="J15" s="2"/>
      <c r="K15" s="193">
        <f t="shared" si="2"/>
        <v>0</v>
      </c>
      <c r="L15" s="213">
        <f t="shared" si="3"/>
        <v>0</v>
      </c>
      <c r="M15" s="2"/>
      <c r="N15" s="193">
        <f t="shared" si="4"/>
        <v>0</v>
      </c>
      <c r="O15" s="213">
        <f t="shared" si="5"/>
        <v>0</v>
      </c>
      <c r="P15" s="2"/>
      <c r="Q15" s="193">
        <f t="shared" si="6"/>
        <v>0</v>
      </c>
      <c r="R15" s="213">
        <f t="shared" si="7"/>
        <v>0</v>
      </c>
      <c r="S15" s="2"/>
      <c r="T15" s="193">
        <f t="shared" si="8"/>
        <v>0</v>
      </c>
      <c r="U15" s="213">
        <f t="shared" si="9"/>
        <v>0</v>
      </c>
      <c r="V15" s="2"/>
      <c r="W15" s="193">
        <f t="shared" si="10"/>
        <v>0</v>
      </c>
      <c r="X15" s="213">
        <f t="shared" si="11"/>
        <v>0</v>
      </c>
      <c r="Y15" s="2"/>
      <c r="Z15" s="193">
        <f t="shared" si="12"/>
        <v>0</v>
      </c>
      <c r="AA15" s="213">
        <f t="shared" si="13"/>
        <v>0</v>
      </c>
      <c r="AB15" s="2"/>
      <c r="AC15" s="193">
        <f t="shared" si="14"/>
        <v>0</v>
      </c>
      <c r="AD15" s="213">
        <f t="shared" si="15"/>
        <v>0</v>
      </c>
      <c r="AE15" s="2"/>
      <c r="AF15" s="193">
        <f t="shared" si="16"/>
        <v>0</v>
      </c>
      <c r="AG15" s="484" t="s">
        <v>300</v>
      </c>
      <c r="AH15" s="485"/>
      <c r="AI15" s="485"/>
      <c r="AJ15" s="486"/>
    </row>
    <row r="16" spans="1:36" ht="12.75" customHeight="1" x14ac:dyDescent="0.35">
      <c r="A16" s="156">
        <f>'PROTO SPEC'!A16</f>
        <v>0</v>
      </c>
      <c r="B16" s="321" t="str">
        <f>'PROTO SPEC'!B16</f>
        <v>9. X-Shoulder (seam to seam)</v>
      </c>
      <c r="C16" s="322"/>
      <c r="D16" s="322"/>
      <c r="E16" s="322"/>
      <c r="F16" s="33">
        <f>'GRADED SPEC (ALPHA)'!I16</f>
        <v>0</v>
      </c>
      <c r="G16" s="3"/>
      <c r="H16" s="34">
        <f t="shared" si="0"/>
        <v>0</v>
      </c>
      <c r="I16" s="213">
        <f t="shared" si="1"/>
        <v>0</v>
      </c>
      <c r="J16" s="3"/>
      <c r="K16" s="193">
        <f t="shared" si="2"/>
        <v>0</v>
      </c>
      <c r="L16" s="213">
        <f t="shared" si="3"/>
        <v>0</v>
      </c>
      <c r="M16" s="3"/>
      <c r="N16" s="193">
        <f t="shared" si="4"/>
        <v>0</v>
      </c>
      <c r="O16" s="213">
        <f t="shared" si="5"/>
        <v>0</v>
      </c>
      <c r="P16" s="3"/>
      <c r="Q16" s="193">
        <f t="shared" si="6"/>
        <v>0</v>
      </c>
      <c r="R16" s="213">
        <f t="shared" si="7"/>
        <v>0</v>
      </c>
      <c r="S16" s="3"/>
      <c r="T16" s="193">
        <f t="shared" si="8"/>
        <v>0</v>
      </c>
      <c r="U16" s="213">
        <f t="shared" si="9"/>
        <v>0</v>
      </c>
      <c r="V16" s="3"/>
      <c r="W16" s="193">
        <f t="shared" si="10"/>
        <v>0</v>
      </c>
      <c r="X16" s="213">
        <f t="shared" si="11"/>
        <v>0</v>
      </c>
      <c r="Y16" s="3"/>
      <c r="Z16" s="193">
        <f t="shared" si="12"/>
        <v>0</v>
      </c>
      <c r="AA16" s="213">
        <f t="shared" si="13"/>
        <v>0</v>
      </c>
      <c r="AB16" s="3"/>
      <c r="AC16" s="193">
        <f t="shared" si="14"/>
        <v>0</v>
      </c>
      <c r="AD16" s="213">
        <f t="shared" si="15"/>
        <v>0</v>
      </c>
      <c r="AE16" s="3"/>
      <c r="AF16" s="193">
        <f t="shared" si="16"/>
        <v>0</v>
      </c>
      <c r="AG16" s="324"/>
      <c r="AH16" s="325"/>
      <c r="AI16" s="325"/>
      <c r="AJ16" s="326"/>
    </row>
    <row r="17" spans="1:36" ht="12.75" customHeight="1" x14ac:dyDescent="0.25">
      <c r="A17" s="156"/>
      <c r="B17" s="321" t="str">
        <f>'PROTO SPEC'!B17</f>
        <v>10. Shoulder slope</v>
      </c>
      <c r="C17" s="322"/>
      <c r="D17" s="322"/>
      <c r="E17" s="322"/>
      <c r="F17" s="33">
        <f>'GRADED SPEC (ALPHA)'!I17</f>
        <v>0</v>
      </c>
      <c r="G17" s="3"/>
      <c r="H17" s="34">
        <f t="shared" si="0"/>
        <v>0</v>
      </c>
      <c r="I17" s="213">
        <f t="shared" si="1"/>
        <v>0</v>
      </c>
      <c r="J17" s="3"/>
      <c r="K17" s="193">
        <f t="shared" si="2"/>
        <v>0</v>
      </c>
      <c r="L17" s="213">
        <f t="shared" si="3"/>
        <v>0</v>
      </c>
      <c r="M17" s="3"/>
      <c r="N17" s="193">
        <f t="shared" si="4"/>
        <v>0</v>
      </c>
      <c r="O17" s="213">
        <f t="shared" si="5"/>
        <v>0</v>
      </c>
      <c r="P17" s="3"/>
      <c r="Q17" s="193">
        <f t="shared" si="6"/>
        <v>0</v>
      </c>
      <c r="R17" s="213">
        <f t="shared" si="7"/>
        <v>0</v>
      </c>
      <c r="S17" s="3"/>
      <c r="T17" s="193">
        <f t="shared" si="8"/>
        <v>0</v>
      </c>
      <c r="U17" s="213">
        <f t="shared" si="9"/>
        <v>0</v>
      </c>
      <c r="V17" s="3"/>
      <c r="W17" s="193">
        <f t="shared" si="10"/>
        <v>0</v>
      </c>
      <c r="X17" s="213">
        <f t="shared" si="11"/>
        <v>0</v>
      </c>
      <c r="Y17" s="3"/>
      <c r="Z17" s="193">
        <f t="shared" si="12"/>
        <v>0</v>
      </c>
      <c r="AA17" s="213">
        <f t="shared" si="13"/>
        <v>0</v>
      </c>
      <c r="AB17" s="3"/>
      <c r="AC17" s="193">
        <f t="shared" si="14"/>
        <v>0</v>
      </c>
      <c r="AD17" s="213">
        <f t="shared" si="15"/>
        <v>0</v>
      </c>
      <c r="AE17" s="3"/>
      <c r="AF17" s="193">
        <f t="shared" si="16"/>
        <v>0</v>
      </c>
      <c r="AG17" s="324"/>
      <c r="AH17" s="334"/>
      <c r="AI17" s="334"/>
      <c r="AJ17" s="335"/>
    </row>
    <row r="18" spans="1:36" ht="12.75" customHeight="1" x14ac:dyDescent="0.35">
      <c r="A18" s="156">
        <f>'PROTO SPEC'!A18</f>
        <v>0</v>
      </c>
      <c r="B18" s="321" t="str">
        <f>'PROTO SPEC'!B18</f>
        <v>11. X-Front - 15cm below HSP</v>
      </c>
      <c r="C18" s="322"/>
      <c r="D18" s="322"/>
      <c r="E18" s="322"/>
      <c r="F18" s="33">
        <f>'GRADED SPEC (ALPHA)'!I18</f>
        <v>0</v>
      </c>
      <c r="G18" s="2"/>
      <c r="H18" s="34">
        <f t="shared" si="0"/>
        <v>0</v>
      </c>
      <c r="I18" s="213">
        <f t="shared" si="1"/>
        <v>0</v>
      </c>
      <c r="J18" s="2"/>
      <c r="K18" s="193">
        <f t="shared" si="2"/>
        <v>0</v>
      </c>
      <c r="L18" s="213">
        <f t="shared" si="3"/>
        <v>0</v>
      </c>
      <c r="M18" s="2"/>
      <c r="N18" s="193">
        <f t="shared" si="4"/>
        <v>0</v>
      </c>
      <c r="O18" s="213">
        <f t="shared" si="5"/>
        <v>0</v>
      </c>
      <c r="P18" s="2"/>
      <c r="Q18" s="193">
        <f t="shared" si="6"/>
        <v>0</v>
      </c>
      <c r="R18" s="213">
        <f t="shared" si="7"/>
        <v>0</v>
      </c>
      <c r="S18" s="2"/>
      <c r="T18" s="193">
        <f t="shared" si="8"/>
        <v>0</v>
      </c>
      <c r="U18" s="213">
        <f t="shared" si="9"/>
        <v>0</v>
      </c>
      <c r="V18" s="2"/>
      <c r="W18" s="193">
        <f t="shared" si="10"/>
        <v>0</v>
      </c>
      <c r="X18" s="213">
        <f t="shared" si="11"/>
        <v>0</v>
      </c>
      <c r="Y18" s="2"/>
      <c r="Z18" s="193">
        <f t="shared" si="12"/>
        <v>0</v>
      </c>
      <c r="AA18" s="213">
        <f t="shared" si="13"/>
        <v>0</v>
      </c>
      <c r="AB18" s="2"/>
      <c r="AC18" s="193">
        <f t="shared" si="14"/>
        <v>0</v>
      </c>
      <c r="AD18" s="213">
        <f t="shared" si="15"/>
        <v>0</v>
      </c>
      <c r="AE18" s="2"/>
      <c r="AF18" s="193">
        <f t="shared" si="16"/>
        <v>0</v>
      </c>
      <c r="AG18" s="324"/>
      <c r="AH18" s="325"/>
      <c r="AI18" s="325"/>
      <c r="AJ18" s="326"/>
    </row>
    <row r="19" spans="1:36" ht="12.75" customHeight="1" x14ac:dyDescent="0.35">
      <c r="A19" s="156">
        <f>'PROTO SPEC'!A19</f>
        <v>0</v>
      </c>
      <c r="B19" s="321" t="str">
        <f>'PROTO SPEC'!B19</f>
        <v>12. X-Back - 15cm below HSP</v>
      </c>
      <c r="C19" s="322"/>
      <c r="D19" s="322"/>
      <c r="E19" s="322"/>
      <c r="F19" s="33">
        <f>'GRADED SPEC (ALPHA)'!I19</f>
        <v>0</v>
      </c>
      <c r="G19" s="3"/>
      <c r="H19" s="34">
        <f t="shared" si="0"/>
        <v>0</v>
      </c>
      <c r="I19" s="213">
        <f t="shared" si="1"/>
        <v>0</v>
      </c>
      <c r="J19" s="3"/>
      <c r="K19" s="193">
        <f t="shared" si="2"/>
        <v>0</v>
      </c>
      <c r="L19" s="213">
        <f t="shared" si="3"/>
        <v>0</v>
      </c>
      <c r="M19" s="3"/>
      <c r="N19" s="193">
        <f t="shared" si="4"/>
        <v>0</v>
      </c>
      <c r="O19" s="213">
        <f t="shared" si="5"/>
        <v>0</v>
      </c>
      <c r="P19" s="3"/>
      <c r="Q19" s="193">
        <f t="shared" si="6"/>
        <v>0</v>
      </c>
      <c r="R19" s="213">
        <f t="shared" si="7"/>
        <v>0</v>
      </c>
      <c r="S19" s="3"/>
      <c r="T19" s="193">
        <f t="shared" si="8"/>
        <v>0</v>
      </c>
      <c r="U19" s="213">
        <f t="shared" si="9"/>
        <v>0</v>
      </c>
      <c r="V19" s="3"/>
      <c r="W19" s="193">
        <f t="shared" si="10"/>
        <v>0</v>
      </c>
      <c r="X19" s="213">
        <f t="shared" si="11"/>
        <v>0</v>
      </c>
      <c r="Y19" s="3"/>
      <c r="Z19" s="193">
        <f t="shared" si="12"/>
        <v>0</v>
      </c>
      <c r="AA19" s="213">
        <f t="shared" si="13"/>
        <v>0</v>
      </c>
      <c r="AB19" s="3"/>
      <c r="AC19" s="193">
        <f t="shared" si="14"/>
        <v>0</v>
      </c>
      <c r="AD19" s="213">
        <f t="shared" si="15"/>
        <v>0</v>
      </c>
      <c r="AE19" s="3"/>
      <c r="AF19" s="193">
        <f t="shared" si="16"/>
        <v>0</v>
      </c>
      <c r="AG19" s="329"/>
      <c r="AH19" s="330"/>
      <c r="AI19" s="330"/>
      <c r="AJ19" s="330"/>
    </row>
    <row r="20" spans="1:36" ht="12.75" customHeight="1" x14ac:dyDescent="0.35">
      <c r="A20" s="156">
        <f>'PROTO SPEC'!A20</f>
        <v>0</v>
      </c>
      <c r="B20" s="321" t="str">
        <f>'PROTO SPEC'!B20</f>
        <v>13. Back neck width - HSP to HSP straight</v>
      </c>
      <c r="C20" s="322"/>
      <c r="D20" s="322"/>
      <c r="E20" s="322"/>
      <c r="F20" s="33">
        <f>'GRADED SPEC (ALPHA)'!I20</f>
        <v>0</v>
      </c>
      <c r="G20" s="2"/>
      <c r="H20" s="34">
        <f t="shared" si="0"/>
        <v>0</v>
      </c>
      <c r="I20" s="213">
        <f t="shared" si="1"/>
        <v>0</v>
      </c>
      <c r="J20" s="2"/>
      <c r="K20" s="193">
        <f t="shared" si="2"/>
        <v>0</v>
      </c>
      <c r="L20" s="213">
        <f t="shared" si="3"/>
        <v>0</v>
      </c>
      <c r="M20" s="2"/>
      <c r="N20" s="193">
        <f t="shared" si="4"/>
        <v>0</v>
      </c>
      <c r="O20" s="213">
        <f t="shared" si="5"/>
        <v>0</v>
      </c>
      <c r="P20" s="2"/>
      <c r="Q20" s="193">
        <f t="shared" si="6"/>
        <v>0</v>
      </c>
      <c r="R20" s="213">
        <f t="shared" si="7"/>
        <v>0</v>
      </c>
      <c r="S20" s="2"/>
      <c r="T20" s="193">
        <f t="shared" si="8"/>
        <v>0</v>
      </c>
      <c r="U20" s="213">
        <f t="shared" si="9"/>
        <v>0</v>
      </c>
      <c r="V20" s="2"/>
      <c r="W20" s="193">
        <f t="shared" si="10"/>
        <v>0</v>
      </c>
      <c r="X20" s="213">
        <f t="shared" si="11"/>
        <v>0</v>
      </c>
      <c r="Y20" s="2"/>
      <c r="Z20" s="193">
        <f t="shared" si="12"/>
        <v>0</v>
      </c>
      <c r="AA20" s="213">
        <f t="shared" si="13"/>
        <v>0</v>
      </c>
      <c r="AB20" s="2"/>
      <c r="AC20" s="193">
        <f t="shared" si="14"/>
        <v>0</v>
      </c>
      <c r="AD20" s="213">
        <f t="shared" si="15"/>
        <v>0</v>
      </c>
      <c r="AE20" s="2"/>
      <c r="AF20" s="193">
        <f t="shared" si="16"/>
        <v>0</v>
      </c>
      <c r="AG20" s="329"/>
      <c r="AH20" s="330"/>
      <c r="AI20" s="330"/>
      <c r="AJ20" s="330"/>
    </row>
    <row r="21" spans="1:36" ht="12.75" customHeight="1" x14ac:dyDescent="0.35">
      <c r="A21" s="156">
        <f>'PROTO SPEC'!A21</f>
        <v>0</v>
      </c>
      <c r="B21" s="321" t="str">
        <f>'PROTO SPEC'!B21</f>
        <v>14. Front neck drop - From HSP</v>
      </c>
      <c r="C21" s="322"/>
      <c r="D21" s="322"/>
      <c r="E21" s="322"/>
      <c r="F21" s="33">
        <f>'GRADED SPEC (ALPHA)'!I21</f>
        <v>0</v>
      </c>
      <c r="G21" s="3"/>
      <c r="H21" s="34">
        <f t="shared" si="0"/>
        <v>0</v>
      </c>
      <c r="I21" s="213">
        <f t="shared" si="1"/>
        <v>0</v>
      </c>
      <c r="J21" s="3"/>
      <c r="K21" s="193">
        <f t="shared" si="2"/>
        <v>0</v>
      </c>
      <c r="L21" s="213">
        <f t="shared" si="3"/>
        <v>0</v>
      </c>
      <c r="M21" s="3"/>
      <c r="N21" s="193">
        <f t="shared" si="4"/>
        <v>0</v>
      </c>
      <c r="O21" s="213">
        <f t="shared" si="5"/>
        <v>0</v>
      </c>
      <c r="P21" s="3"/>
      <c r="Q21" s="193">
        <f t="shared" si="6"/>
        <v>0</v>
      </c>
      <c r="R21" s="213">
        <f t="shared" si="7"/>
        <v>0</v>
      </c>
      <c r="S21" s="3"/>
      <c r="T21" s="193">
        <f t="shared" si="8"/>
        <v>0</v>
      </c>
      <c r="U21" s="213">
        <f t="shared" si="9"/>
        <v>0</v>
      </c>
      <c r="V21" s="3"/>
      <c r="W21" s="193">
        <f t="shared" si="10"/>
        <v>0</v>
      </c>
      <c r="X21" s="213">
        <f t="shared" si="11"/>
        <v>0</v>
      </c>
      <c r="Y21" s="3"/>
      <c r="Z21" s="193">
        <f t="shared" si="12"/>
        <v>0</v>
      </c>
      <c r="AA21" s="213">
        <f t="shared" si="13"/>
        <v>0</v>
      </c>
      <c r="AB21" s="3"/>
      <c r="AC21" s="193">
        <f t="shared" si="14"/>
        <v>0</v>
      </c>
      <c r="AD21" s="213">
        <f t="shared" si="15"/>
        <v>0</v>
      </c>
      <c r="AE21" s="3"/>
      <c r="AF21" s="193">
        <f t="shared" si="16"/>
        <v>0</v>
      </c>
      <c r="AG21" s="324"/>
      <c r="AH21" s="325"/>
      <c r="AI21" s="325"/>
      <c r="AJ21" s="326"/>
    </row>
    <row r="22" spans="1:36" ht="12.75" customHeight="1" x14ac:dyDescent="0.35">
      <c r="A22" s="156">
        <f>'PROTO SPEC'!A22</f>
        <v>0</v>
      </c>
      <c r="B22" s="321" t="str">
        <f>'PROTO SPEC'!B22</f>
        <v>15. Back neck drop</v>
      </c>
      <c r="C22" s="322"/>
      <c r="D22" s="322"/>
      <c r="E22" s="322"/>
      <c r="F22" s="33">
        <f>'GRADED SPEC (ALPHA)'!I22</f>
        <v>0</v>
      </c>
      <c r="G22" s="2"/>
      <c r="H22" s="34">
        <f t="shared" si="0"/>
        <v>0</v>
      </c>
      <c r="I22" s="213">
        <f t="shared" si="1"/>
        <v>0</v>
      </c>
      <c r="J22" s="2"/>
      <c r="K22" s="193">
        <f t="shared" si="2"/>
        <v>0</v>
      </c>
      <c r="L22" s="213">
        <f t="shared" si="3"/>
        <v>0</v>
      </c>
      <c r="M22" s="2"/>
      <c r="N22" s="193">
        <f t="shared" si="4"/>
        <v>0</v>
      </c>
      <c r="O22" s="213">
        <f t="shared" si="5"/>
        <v>0</v>
      </c>
      <c r="P22" s="2"/>
      <c r="Q22" s="193">
        <f t="shared" si="6"/>
        <v>0</v>
      </c>
      <c r="R22" s="213">
        <f t="shared" si="7"/>
        <v>0</v>
      </c>
      <c r="S22" s="2"/>
      <c r="T22" s="193">
        <f t="shared" si="8"/>
        <v>0</v>
      </c>
      <c r="U22" s="213">
        <f t="shared" si="9"/>
        <v>0</v>
      </c>
      <c r="V22" s="2"/>
      <c r="W22" s="193">
        <f t="shared" si="10"/>
        <v>0</v>
      </c>
      <c r="X22" s="213">
        <f t="shared" si="11"/>
        <v>0</v>
      </c>
      <c r="Y22" s="2"/>
      <c r="Z22" s="193">
        <f t="shared" si="12"/>
        <v>0</v>
      </c>
      <c r="AA22" s="213">
        <f t="shared" si="13"/>
        <v>0</v>
      </c>
      <c r="AB22" s="2"/>
      <c r="AC22" s="193">
        <f t="shared" si="14"/>
        <v>0</v>
      </c>
      <c r="AD22" s="213">
        <f t="shared" si="15"/>
        <v>0</v>
      </c>
      <c r="AE22" s="2"/>
      <c r="AF22" s="193">
        <f t="shared" si="16"/>
        <v>0</v>
      </c>
      <c r="AG22" s="324"/>
      <c r="AH22" s="325"/>
      <c r="AI22" s="325"/>
      <c r="AJ22" s="326"/>
    </row>
    <row r="23" spans="1:36" ht="12.75" customHeight="1" x14ac:dyDescent="0.25">
      <c r="A23" s="156"/>
      <c r="B23" s="321" t="str">
        <f>'PROTO SPEC'!B23</f>
        <v>16. Neck trim depth</v>
      </c>
      <c r="C23" s="322"/>
      <c r="D23" s="322"/>
      <c r="E23" s="322"/>
      <c r="F23" s="33">
        <f>'GRADED SPEC (ALPHA)'!I23</f>
        <v>0</v>
      </c>
      <c r="G23" s="3"/>
      <c r="H23" s="34">
        <f t="shared" si="0"/>
        <v>0</v>
      </c>
      <c r="I23" s="213">
        <f t="shared" si="1"/>
        <v>0</v>
      </c>
      <c r="J23" s="3"/>
      <c r="K23" s="193">
        <f t="shared" si="2"/>
        <v>0</v>
      </c>
      <c r="L23" s="213">
        <f t="shared" si="3"/>
        <v>0</v>
      </c>
      <c r="M23" s="3"/>
      <c r="N23" s="193">
        <f t="shared" si="4"/>
        <v>0</v>
      </c>
      <c r="O23" s="213">
        <f t="shared" si="5"/>
        <v>0</v>
      </c>
      <c r="P23" s="3"/>
      <c r="Q23" s="193">
        <f t="shared" si="6"/>
        <v>0</v>
      </c>
      <c r="R23" s="213">
        <f t="shared" si="7"/>
        <v>0</v>
      </c>
      <c r="S23" s="3"/>
      <c r="T23" s="193">
        <f t="shared" si="8"/>
        <v>0</v>
      </c>
      <c r="U23" s="213">
        <f t="shared" si="9"/>
        <v>0</v>
      </c>
      <c r="V23" s="3"/>
      <c r="W23" s="193">
        <f t="shared" si="10"/>
        <v>0</v>
      </c>
      <c r="X23" s="213">
        <f t="shared" si="11"/>
        <v>0</v>
      </c>
      <c r="Y23" s="3"/>
      <c r="Z23" s="193">
        <f t="shared" si="12"/>
        <v>0</v>
      </c>
      <c r="AA23" s="213">
        <f t="shared" si="13"/>
        <v>0</v>
      </c>
      <c r="AB23" s="3"/>
      <c r="AC23" s="193">
        <f t="shared" si="14"/>
        <v>0</v>
      </c>
      <c r="AD23" s="213">
        <f t="shared" si="15"/>
        <v>0</v>
      </c>
      <c r="AE23" s="3"/>
      <c r="AF23" s="193">
        <f t="shared" si="16"/>
        <v>0</v>
      </c>
      <c r="AG23" s="324"/>
      <c r="AH23" s="334"/>
      <c r="AI23" s="334"/>
      <c r="AJ23" s="335"/>
    </row>
    <row r="24" spans="1:36" ht="12.75" customHeight="1" x14ac:dyDescent="0.25">
      <c r="A24" s="156"/>
      <c r="B24" s="321" t="str">
        <f>'PROTO SPEC'!B24</f>
        <v>17. Front raglan depth</v>
      </c>
      <c r="C24" s="322"/>
      <c r="D24" s="322"/>
      <c r="E24" s="322"/>
      <c r="F24" s="33">
        <f>'GRADED SPEC (ALPHA)'!I24</f>
        <v>0</v>
      </c>
      <c r="G24" s="3"/>
      <c r="H24" s="34">
        <f t="shared" si="0"/>
        <v>0</v>
      </c>
      <c r="I24" s="213">
        <f t="shared" si="1"/>
        <v>0</v>
      </c>
      <c r="J24" s="3"/>
      <c r="K24" s="193">
        <f t="shared" si="2"/>
        <v>0</v>
      </c>
      <c r="L24" s="213">
        <f t="shared" si="3"/>
        <v>0</v>
      </c>
      <c r="M24" s="3"/>
      <c r="N24" s="193">
        <f t="shared" si="4"/>
        <v>0</v>
      </c>
      <c r="O24" s="213">
        <f t="shared" si="5"/>
        <v>0</v>
      </c>
      <c r="P24" s="3"/>
      <c r="Q24" s="193">
        <f t="shared" si="6"/>
        <v>0</v>
      </c>
      <c r="R24" s="213">
        <f t="shared" si="7"/>
        <v>0</v>
      </c>
      <c r="S24" s="3"/>
      <c r="T24" s="193">
        <f t="shared" si="8"/>
        <v>0</v>
      </c>
      <c r="U24" s="213">
        <f t="shared" si="9"/>
        <v>0</v>
      </c>
      <c r="V24" s="3"/>
      <c r="W24" s="193">
        <f t="shared" si="10"/>
        <v>0</v>
      </c>
      <c r="X24" s="213">
        <f t="shared" si="11"/>
        <v>0</v>
      </c>
      <c r="Y24" s="3"/>
      <c r="Z24" s="193">
        <f t="shared" si="12"/>
        <v>0</v>
      </c>
      <c r="AA24" s="213">
        <f t="shared" si="13"/>
        <v>0</v>
      </c>
      <c r="AB24" s="3"/>
      <c r="AC24" s="193">
        <f t="shared" si="14"/>
        <v>0</v>
      </c>
      <c r="AD24" s="213">
        <f t="shared" si="15"/>
        <v>0</v>
      </c>
      <c r="AE24" s="3"/>
      <c r="AF24" s="193">
        <f t="shared" si="16"/>
        <v>0</v>
      </c>
      <c r="AG24" s="324"/>
      <c r="AH24" s="334"/>
      <c r="AI24" s="334"/>
      <c r="AJ24" s="335"/>
    </row>
    <row r="25" spans="1:36" ht="12.75" customHeight="1" x14ac:dyDescent="0.25">
      <c r="A25" s="156"/>
      <c r="B25" s="321" t="str">
        <f>'PROTO SPEC'!B25</f>
        <v>18. Back raglan depth</v>
      </c>
      <c r="C25" s="322"/>
      <c r="D25" s="322"/>
      <c r="E25" s="322"/>
      <c r="F25" s="33">
        <f>'GRADED SPEC (ALPHA)'!I25</f>
        <v>0</v>
      </c>
      <c r="G25" s="3"/>
      <c r="H25" s="34">
        <f t="shared" si="0"/>
        <v>0</v>
      </c>
      <c r="I25" s="213">
        <f t="shared" si="1"/>
        <v>0</v>
      </c>
      <c r="J25" s="3"/>
      <c r="K25" s="193">
        <f t="shared" si="2"/>
        <v>0</v>
      </c>
      <c r="L25" s="213">
        <f t="shared" si="3"/>
        <v>0</v>
      </c>
      <c r="M25" s="3"/>
      <c r="N25" s="193">
        <f t="shared" si="4"/>
        <v>0</v>
      </c>
      <c r="O25" s="213">
        <f t="shared" si="5"/>
        <v>0</v>
      </c>
      <c r="P25" s="3"/>
      <c r="Q25" s="193">
        <f t="shared" si="6"/>
        <v>0</v>
      </c>
      <c r="R25" s="213">
        <f t="shared" si="7"/>
        <v>0</v>
      </c>
      <c r="S25" s="3"/>
      <c r="T25" s="193">
        <f t="shared" si="8"/>
        <v>0</v>
      </c>
      <c r="U25" s="213">
        <f t="shared" si="9"/>
        <v>0</v>
      </c>
      <c r="V25" s="3"/>
      <c r="W25" s="193">
        <f t="shared" si="10"/>
        <v>0</v>
      </c>
      <c r="X25" s="213">
        <f t="shared" si="11"/>
        <v>0</v>
      </c>
      <c r="Y25" s="3"/>
      <c r="Z25" s="193">
        <f t="shared" si="12"/>
        <v>0</v>
      </c>
      <c r="AA25" s="213">
        <f t="shared" si="13"/>
        <v>0</v>
      </c>
      <c r="AB25" s="3"/>
      <c r="AC25" s="193">
        <f t="shared" si="14"/>
        <v>0</v>
      </c>
      <c r="AD25" s="213">
        <f t="shared" si="15"/>
        <v>0</v>
      </c>
      <c r="AE25" s="3"/>
      <c r="AF25" s="193">
        <f t="shared" si="16"/>
        <v>0</v>
      </c>
      <c r="AG25" s="324"/>
      <c r="AH25" s="334"/>
      <c r="AI25" s="334"/>
      <c r="AJ25" s="335"/>
    </row>
    <row r="26" spans="1:36" ht="12.75" customHeight="1" x14ac:dyDescent="0.25">
      <c r="A26" s="156"/>
      <c r="B26" s="321" t="str">
        <f>'PROTO SPEC'!B26</f>
        <v>19. Sleeve length (SNP to cuff) (Short Sleeve)</v>
      </c>
      <c r="C26" s="322"/>
      <c r="D26" s="322"/>
      <c r="E26" s="322"/>
      <c r="F26" s="33">
        <f>'GRADED SPEC (ALPHA)'!I26</f>
        <v>0</v>
      </c>
      <c r="G26" s="3"/>
      <c r="H26" s="34">
        <f t="shared" si="0"/>
        <v>0</v>
      </c>
      <c r="I26" s="213">
        <f t="shared" si="1"/>
        <v>0</v>
      </c>
      <c r="J26" s="3"/>
      <c r="K26" s="193">
        <f t="shared" si="2"/>
        <v>0</v>
      </c>
      <c r="L26" s="213">
        <f t="shared" si="3"/>
        <v>0</v>
      </c>
      <c r="M26" s="3"/>
      <c r="N26" s="193">
        <f t="shared" si="4"/>
        <v>0</v>
      </c>
      <c r="O26" s="213">
        <f t="shared" si="5"/>
        <v>0</v>
      </c>
      <c r="P26" s="3"/>
      <c r="Q26" s="193">
        <f t="shared" si="6"/>
        <v>0</v>
      </c>
      <c r="R26" s="213">
        <f t="shared" si="7"/>
        <v>0</v>
      </c>
      <c r="S26" s="3"/>
      <c r="T26" s="193">
        <f t="shared" si="8"/>
        <v>0</v>
      </c>
      <c r="U26" s="213">
        <f t="shared" si="9"/>
        <v>0</v>
      </c>
      <c r="V26" s="3"/>
      <c r="W26" s="193">
        <f t="shared" si="10"/>
        <v>0</v>
      </c>
      <c r="X26" s="213">
        <f t="shared" si="11"/>
        <v>0</v>
      </c>
      <c r="Y26" s="3"/>
      <c r="Z26" s="193">
        <f t="shared" si="12"/>
        <v>0</v>
      </c>
      <c r="AA26" s="213">
        <f t="shared" si="13"/>
        <v>0</v>
      </c>
      <c r="AB26" s="3"/>
      <c r="AC26" s="193">
        <f t="shared" si="14"/>
        <v>0</v>
      </c>
      <c r="AD26" s="213">
        <f t="shared" si="15"/>
        <v>0</v>
      </c>
      <c r="AE26" s="3"/>
      <c r="AF26" s="193">
        <f t="shared" si="16"/>
        <v>0</v>
      </c>
      <c r="AG26" s="324"/>
      <c r="AH26" s="334"/>
      <c r="AI26" s="334"/>
      <c r="AJ26" s="335"/>
    </row>
    <row r="27" spans="1:36" ht="12.75" customHeight="1" x14ac:dyDescent="0.25">
      <c r="A27" s="156"/>
      <c r="B27" s="321" t="str">
        <f>'PROTO SPEC'!B27</f>
        <v>20. Sleeve length (SNP to cuff) (Long Sleeve)</v>
      </c>
      <c r="C27" s="322"/>
      <c r="D27" s="322"/>
      <c r="E27" s="322"/>
      <c r="F27" s="33">
        <f>'GRADED SPEC (ALPHA)'!I27</f>
        <v>0</v>
      </c>
      <c r="G27" s="3"/>
      <c r="H27" s="34">
        <f t="shared" si="0"/>
        <v>0</v>
      </c>
      <c r="I27" s="213">
        <f t="shared" si="1"/>
        <v>0</v>
      </c>
      <c r="J27" s="3"/>
      <c r="K27" s="193">
        <f t="shared" si="2"/>
        <v>0</v>
      </c>
      <c r="L27" s="213">
        <f t="shared" si="3"/>
        <v>0</v>
      </c>
      <c r="M27" s="3"/>
      <c r="N27" s="193">
        <f t="shared" si="4"/>
        <v>0</v>
      </c>
      <c r="O27" s="213">
        <f t="shared" si="5"/>
        <v>0</v>
      </c>
      <c r="P27" s="3"/>
      <c r="Q27" s="193">
        <f t="shared" si="6"/>
        <v>0</v>
      </c>
      <c r="R27" s="213">
        <f t="shared" si="7"/>
        <v>0</v>
      </c>
      <c r="S27" s="3"/>
      <c r="T27" s="193">
        <f t="shared" si="8"/>
        <v>0</v>
      </c>
      <c r="U27" s="213">
        <f t="shared" si="9"/>
        <v>0</v>
      </c>
      <c r="V27" s="3"/>
      <c r="W27" s="193">
        <f t="shared" si="10"/>
        <v>0</v>
      </c>
      <c r="X27" s="213">
        <f t="shared" si="11"/>
        <v>0</v>
      </c>
      <c r="Y27" s="3"/>
      <c r="Z27" s="193">
        <f t="shared" si="12"/>
        <v>0</v>
      </c>
      <c r="AA27" s="213">
        <f t="shared" si="13"/>
        <v>0</v>
      </c>
      <c r="AB27" s="3"/>
      <c r="AC27" s="193">
        <f t="shared" si="14"/>
        <v>0</v>
      </c>
      <c r="AD27" s="213">
        <f t="shared" si="15"/>
        <v>0</v>
      </c>
      <c r="AE27" s="3"/>
      <c r="AF27" s="193">
        <f t="shared" si="16"/>
        <v>0</v>
      </c>
      <c r="AG27" s="324"/>
      <c r="AH27" s="334"/>
      <c r="AI27" s="334"/>
      <c r="AJ27" s="335"/>
    </row>
    <row r="28" spans="1:36" ht="12.75" customHeight="1" x14ac:dyDescent="0.35">
      <c r="A28" s="156">
        <f>'PROTO SPEC'!A28</f>
        <v>0</v>
      </c>
      <c r="B28" s="321" t="str">
        <f>'PROTO SPEC'!B28</f>
        <v>21. Underarm length</v>
      </c>
      <c r="C28" s="322"/>
      <c r="D28" s="322"/>
      <c r="E28" s="322"/>
      <c r="F28" s="33">
        <f>'GRADED SPEC (ALPHA)'!I28</f>
        <v>0</v>
      </c>
      <c r="G28" s="3"/>
      <c r="H28" s="34">
        <f t="shared" si="0"/>
        <v>0</v>
      </c>
      <c r="I28" s="213">
        <f t="shared" si="1"/>
        <v>0</v>
      </c>
      <c r="J28" s="3"/>
      <c r="K28" s="193">
        <f t="shared" si="2"/>
        <v>0</v>
      </c>
      <c r="L28" s="213">
        <f t="shared" si="3"/>
        <v>0</v>
      </c>
      <c r="M28" s="3"/>
      <c r="N28" s="193">
        <f t="shared" si="4"/>
        <v>0</v>
      </c>
      <c r="O28" s="213">
        <f t="shared" si="5"/>
        <v>0</v>
      </c>
      <c r="P28" s="3"/>
      <c r="Q28" s="193">
        <f t="shared" si="6"/>
        <v>0</v>
      </c>
      <c r="R28" s="213">
        <f t="shared" si="7"/>
        <v>0</v>
      </c>
      <c r="S28" s="3"/>
      <c r="T28" s="193">
        <f t="shared" si="8"/>
        <v>0</v>
      </c>
      <c r="U28" s="213">
        <f t="shared" si="9"/>
        <v>0</v>
      </c>
      <c r="V28" s="3"/>
      <c r="W28" s="193">
        <f t="shared" si="10"/>
        <v>0</v>
      </c>
      <c r="X28" s="213">
        <f t="shared" si="11"/>
        <v>0</v>
      </c>
      <c r="Y28" s="3"/>
      <c r="Z28" s="193">
        <f t="shared" si="12"/>
        <v>0</v>
      </c>
      <c r="AA28" s="213">
        <f t="shared" si="13"/>
        <v>0</v>
      </c>
      <c r="AB28" s="3"/>
      <c r="AC28" s="193">
        <f t="shared" si="14"/>
        <v>0</v>
      </c>
      <c r="AD28" s="213">
        <f t="shared" si="15"/>
        <v>0</v>
      </c>
      <c r="AE28" s="3"/>
      <c r="AF28" s="193">
        <f t="shared" si="16"/>
        <v>0</v>
      </c>
      <c r="AG28" s="324"/>
      <c r="AH28" s="325"/>
      <c r="AI28" s="325"/>
      <c r="AJ28" s="326"/>
    </row>
    <row r="29" spans="1:36" ht="12.75" customHeight="1" x14ac:dyDescent="0.35">
      <c r="A29" s="156">
        <f>'PROTO SPEC'!A29</f>
        <v>0</v>
      </c>
      <c r="B29" s="321" t="str">
        <f>'PROTO SPEC'!B29</f>
        <v>22. 1/2 Bicep width - 2.5cm down from underarm</v>
      </c>
      <c r="C29" s="322"/>
      <c r="D29" s="322"/>
      <c r="E29" s="322"/>
      <c r="F29" s="33">
        <f>'GRADED SPEC (ALPHA)'!I29</f>
        <v>0</v>
      </c>
      <c r="G29" s="2"/>
      <c r="H29" s="34">
        <f t="shared" si="0"/>
        <v>0</v>
      </c>
      <c r="I29" s="213">
        <f t="shared" si="1"/>
        <v>0</v>
      </c>
      <c r="J29" s="2"/>
      <c r="K29" s="193">
        <f t="shared" si="2"/>
        <v>0</v>
      </c>
      <c r="L29" s="213">
        <f t="shared" si="3"/>
        <v>0</v>
      </c>
      <c r="M29" s="2"/>
      <c r="N29" s="193">
        <f t="shared" si="4"/>
        <v>0</v>
      </c>
      <c r="O29" s="213">
        <f t="shared" si="5"/>
        <v>0</v>
      </c>
      <c r="P29" s="2"/>
      <c r="Q29" s="193">
        <f t="shared" si="6"/>
        <v>0</v>
      </c>
      <c r="R29" s="213">
        <f t="shared" si="7"/>
        <v>0</v>
      </c>
      <c r="S29" s="2"/>
      <c r="T29" s="193">
        <f t="shared" si="8"/>
        <v>0</v>
      </c>
      <c r="U29" s="213">
        <f t="shared" si="9"/>
        <v>0</v>
      </c>
      <c r="V29" s="2"/>
      <c r="W29" s="193">
        <f t="shared" si="10"/>
        <v>0</v>
      </c>
      <c r="X29" s="213">
        <f t="shared" si="11"/>
        <v>0</v>
      </c>
      <c r="Y29" s="2"/>
      <c r="Z29" s="193">
        <f t="shared" si="12"/>
        <v>0</v>
      </c>
      <c r="AA29" s="213">
        <f t="shared" si="13"/>
        <v>0</v>
      </c>
      <c r="AB29" s="2"/>
      <c r="AC29" s="193">
        <f t="shared" si="14"/>
        <v>0</v>
      </c>
      <c r="AD29" s="213">
        <f t="shared" si="15"/>
        <v>0</v>
      </c>
      <c r="AE29" s="2"/>
      <c r="AF29" s="193">
        <f t="shared" si="16"/>
        <v>0</v>
      </c>
      <c r="AG29" s="324"/>
      <c r="AH29" s="325"/>
      <c r="AI29" s="325"/>
      <c r="AJ29" s="326"/>
    </row>
    <row r="30" spans="1:36" ht="12.75" customHeight="1" x14ac:dyDescent="0.35">
      <c r="A30" s="156">
        <f>'PROTO SPEC'!A30</f>
        <v>0</v>
      </c>
      <c r="B30" s="321" t="str">
        <f>'PROTO SPEC'!B30</f>
        <v>23. 1/2 Elbow width - 21cm down from underarm</v>
      </c>
      <c r="C30" s="322"/>
      <c r="D30" s="322"/>
      <c r="E30" s="322"/>
      <c r="F30" s="33">
        <f>'GRADED SPEC (ALPHA)'!I30</f>
        <v>0</v>
      </c>
      <c r="G30" s="3"/>
      <c r="H30" s="34">
        <f t="shared" si="0"/>
        <v>0</v>
      </c>
      <c r="I30" s="213">
        <f t="shared" si="1"/>
        <v>0</v>
      </c>
      <c r="J30" s="3"/>
      <c r="K30" s="193">
        <f t="shared" si="2"/>
        <v>0</v>
      </c>
      <c r="L30" s="213">
        <f t="shared" si="3"/>
        <v>0</v>
      </c>
      <c r="M30" s="3"/>
      <c r="N30" s="193">
        <f t="shared" si="4"/>
        <v>0</v>
      </c>
      <c r="O30" s="213">
        <f t="shared" si="5"/>
        <v>0</v>
      </c>
      <c r="P30" s="3"/>
      <c r="Q30" s="193">
        <f t="shared" si="6"/>
        <v>0</v>
      </c>
      <c r="R30" s="213">
        <f t="shared" si="7"/>
        <v>0</v>
      </c>
      <c r="S30" s="3"/>
      <c r="T30" s="193">
        <f t="shared" si="8"/>
        <v>0</v>
      </c>
      <c r="U30" s="213">
        <f t="shared" si="9"/>
        <v>0</v>
      </c>
      <c r="V30" s="3"/>
      <c r="W30" s="193">
        <f t="shared" si="10"/>
        <v>0</v>
      </c>
      <c r="X30" s="213">
        <f t="shared" si="11"/>
        <v>0</v>
      </c>
      <c r="Y30" s="3"/>
      <c r="Z30" s="193">
        <f t="shared" si="12"/>
        <v>0</v>
      </c>
      <c r="AA30" s="213">
        <f t="shared" si="13"/>
        <v>0</v>
      </c>
      <c r="AB30" s="3"/>
      <c r="AC30" s="193">
        <f t="shared" si="14"/>
        <v>0</v>
      </c>
      <c r="AD30" s="213">
        <f t="shared" si="15"/>
        <v>0</v>
      </c>
      <c r="AE30" s="3"/>
      <c r="AF30" s="193">
        <f t="shared" si="16"/>
        <v>0</v>
      </c>
      <c r="AG30" s="324"/>
      <c r="AH30" s="325"/>
      <c r="AI30" s="325"/>
      <c r="AJ30" s="326"/>
    </row>
    <row r="31" spans="1:36" ht="12.75" customHeight="1" x14ac:dyDescent="0.25">
      <c r="A31" s="156"/>
      <c r="B31" s="321" t="str">
        <f>'PROTO SPEC'!B31</f>
        <v>24. 1/2 Cuff width - Short Sleeve</v>
      </c>
      <c r="C31" s="322"/>
      <c r="D31" s="322"/>
      <c r="E31" s="322"/>
      <c r="F31" s="33">
        <f>'GRADED SPEC (ALPHA)'!I31</f>
        <v>0</v>
      </c>
      <c r="G31" s="3"/>
      <c r="H31" s="34">
        <f t="shared" si="0"/>
        <v>0</v>
      </c>
      <c r="I31" s="213">
        <f t="shared" si="1"/>
        <v>0</v>
      </c>
      <c r="J31" s="3"/>
      <c r="K31" s="193">
        <f t="shared" si="2"/>
        <v>0</v>
      </c>
      <c r="L31" s="213">
        <f t="shared" si="3"/>
        <v>0</v>
      </c>
      <c r="M31" s="3"/>
      <c r="N31" s="193">
        <f t="shared" si="4"/>
        <v>0</v>
      </c>
      <c r="O31" s="213">
        <f t="shared" si="5"/>
        <v>0</v>
      </c>
      <c r="P31" s="3"/>
      <c r="Q31" s="193">
        <f t="shared" si="6"/>
        <v>0</v>
      </c>
      <c r="R31" s="213">
        <f t="shared" si="7"/>
        <v>0</v>
      </c>
      <c r="S31" s="3"/>
      <c r="T31" s="193">
        <f t="shared" si="8"/>
        <v>0</v>
      </c>
      <c r="U31" s="213">
        <f t="shared" si="9"/>
        <v>0</v>
      </c>
      <c r="V31" s="3"/>
      <c r="W31" s="193">
        <f t="shared" si="10"/>
        <v>0</v>
      </c>
      <c r="X31" s="213">
        <f t="shared" si="11"/>
        <v>0</v>
      </c>
      <c r="Y31" s="3"/>
      <c r="Z31" s="193">
        <f t="shared" si="12"/>
        <v>0</v>
      </c>
      <c r="AA31" s="213">
        <f t="shared" si="13"/>
        <v>0</v>
      </c>
      <c r="AB31" s="3"/>
      <c r="AC31" s="193">
        <f t="shared" si="14"/>
        <v>0</v>
      </c>
      <c r="AD31" s="213">
        <f t="shared" si="15"/>
        <v>0</v>
      </c>
      <c r="AE31" s="3"/>
      <c r="AF31" s="193">
        <f t="shared" si="16"/>
        <v>0</v>
      </c>
      <c r="AG31" s="324"/>
      <c r="AH31" s="334"/>
      <c r="AI31" s="334"/>
      <c r="AJ31" s="335"/>
    </row>
    <row r="32" spans="1:36" ht="12.75" customHeight="1" x14ac:dyDescent="0.25">
      <c r="A32" s="156"/>
      <c r="B32" s="321" t="str">
        <f>'PROTO SPEC'!B32</f>
        <v>25. 1/2 Cuff width - Long Sleeve</v>
      </c>
      <c r="C32" s="322"/>
      <c r="D32" s="322"/>
      <c r="E32" s="322"/>
      <c r="F32" s="33">
        <f>'GRADED SPEC (ALPHA)'!I32</f>
        <v>0</v>
      </c>
      <c r="G32" s="3"/>
      <c r="H32" s="34">
        <f t="shared" si="0"/>
        <v>0</v>
      </c>
      <c r="I32" s="213">
        <f t="shared" si="1"/>
        <v>0</v>
      </c>
      <c r="J32" s="3"/>
      <c r="K32" s="193">
        <f t="shared" si="2"/>
        <v>0</v>
      </c>
      <c r="L32" s="213">
        <f t="shared" si="3"/>
        <v>0</v>
      </c>
      <c r="M32" s="3"/>
      <c r="N32" s="193">
        <f t="shared" si="4"/>
        <v>0</v>
      </c>
      <c r="O32" s="213">
        <f t="shared" si="5"/>
        <v>0</v>
      </c>
      <c r="P32" s="3"/>
      <c r="Q32" s="193">
        <f t="shared" si="6"/>
        <v>0</v>
      </c>
      <c r="R32" s="213">
        <f t="shared" si="7"/>
        <v>0</v>
      </c>
      <c r="S32" s="3"/>
      <c r="T32" s="193">
        <f t="shared" si="8"/>
        <v>0</v>
      </c>
      <c r="U32" s="213">
        <f t="shared" si="9"/>
        <v>0</v>
      </c>
      <c r="V32" s="3"/>
      <c r="W32" s="193">
        <f t="shared" si="10"/>
        <v>0</v>
      </c>
      <c r="X32" s="213">
        <f t="shared" si="11"/>
        <v>0</v>
      </c>
      <c r="Y32" s="3"/>
      <c r="Z32" s="193">
        <f t="shared" si="12"/>
        <v>0</v>
      </c>
      <c r="AA32" s="213">
        <f t="shared" si="13"/>
        <v>0</v>
      </c>
      <c r="AB32" s="3"/>
      <c r="AC32" s="193">
        <f t="shared" si="14"/>
        <v>0</v>
      </c>
      <c r="AD32" s="213">
        <f t="shared" si="15"/>
        <v>0</v>
      </c>
      <c r="AE32" s="3"/>
      <c r="AF32" s="193">
        <f t="shared" si="16"/>
        <v>0</v>
      </c>
      <c r="AG32" s="324"/>
      <c r="AH32" s="334"/>
      <c r="AI32" s="334"/>
      <c r="AJ32" s="335"/>
    </row>
    <row r="33" spans="1:36" ht="12.75" customHeight="1" x14ac:dyDescent="0.25">
      <c r="A33" s="156"/>
      <c r="B33" s="321" t="str">
        <f>'PROTO SPEC'!B33</f>
        <v>26. Cuff depth</v>
      </c>
      <c r="C33" s="322"/>
      <c r="D33" s="322"/>
      <c r="E33" s="322"/>
      <c r="F33" s="33">
        <f>'GRADED SPEC (ALPHA)'!I33</f>
        <v>0</v>
      </c>
      <c r="G33" s="3"/>
      <c r="H33" s="34">
        <f t="shared" si="0"/>
        <v>0</v>
      </c>
      <c r="I33" s="213">
        <f t="shared" si="1"/>
        <v>0</v>
      </c>
      <c r="J33" s="3"/>
      <c r="K33" s="193">
        <f t="shared" si="2"/>
        <v>0</v>
      </c>
      <c r="L33" s="213">
        <f t="shared" si="3"/>
        <v>0</v>
      </c>
      <c r="M33" s="3"/>
      <c r="N33" s="193">
        <f t="shared" si="4"/>
        <v>0</v>
      </c>
      <c r="O33" s="213">
        <f t="shared" si="5"/>
        <v>0</v>
      </c>
      <c r="P33" s="3"/>
      <c r="Q33" s="193">
        <f t="shared" si="6"/>
        <v>0</v>
      </c>
      <c r="R33" s="213">
        <f t="shared" si="7"/>
        <v>0</v>
      </c>
      <c r="S33" s="3"/>
      <c r="T33" s="193">
        <f t="shared" si="8"/>
        <v>0</v>
      </c>
      <c r="U33" s="213">
        <f t="shared" si="9"/>
        <v>0</v>
      </c>
      <c r="V33" s="3"/>
      <c r="W33" s="193">
        <f t="shared" si="10"/>
        <v>0</v>
      </c>
      <c r="X33" s="213">
        <f t="shared" si="11"/>
        <v>0</v>
      </c>
      <c r="Y33" s="3"/>
      <c r="Z33" s="193">
        <f t="shared" si="12"/>
        <v>0</v>
      </c>
      <c r="AA33" s="213">
        <f t="shared" si="13"/>
        <v>0</v>
      </c>
      <c r="AB33" s="3"/>
      <c r="AC33" s="193">
        <f t="shared" si="14"/>
        <v>0</v>
      </c>
      <c r="AD33" s="213">
        <f t="shared" si="15"/>
        <v>0</v>
      </c>
      <c r="AE33" s="3"/>
      <c r="AF33" s="193">
        <f t="shared" si="16"/>
        <v>0</v>
      </c>
      <c r="AG33" s="324"/>
      <c r="AH33" s="334"/>
      <c r="AI33" s="334"/>
      <c r="AJ33" s="335"/>
    </row>
    <row r="34" spans="1:36" ht="12.75" customHeight="1" x14ac:dyDescent="0.25">
      <c r="A34" s="156"/>
      <c r="B34" s="321" t="str">
        <f>'PROTO SPEC'!B34</f>
        <v>27. Position of front raglan from HSP</v>
      </c>
      <c r="C34" s="322"/>
      <c r="D34" s="322"/>
      <c r="E34" s="322"/>
      <c r="F34" s="33">
        <f>'GRADED SPEC (ALPHA)'!I34</f>
        <v>0</v>
      </c>
      <c r="G34" s="3"/>
      <c r="H34" s="34">
        <f t="shared" si="0"/>
        <v>0</v>
      </c>
      <c r="I34" s="213">
        <f t="shared" ref="I34:I41" si="17">F34</f>
        <v>0</v>
      </c>
      <c r="J34" s="3"/>
      <c r="K34" s="193">
        <f t="shared" si="2"/>
        <v>0</v>
      </c>
      <c r="L34" s="213">
        <f t="shared" si="3"/>
        <v>0</v>
      </c>
      <c r="M34" s="3"/>
      <c r="N34" s="193">
        <f t="shared" si="4"/>
        <v>0</v>
      </c>
      <c r="O34" s="213">
        <f t="shared" si="5"/>
        <v>0</v>
      </c>
      <c r="P34" s="3"/>
      <c r="Q34" s="193">
        <f t="shared" si="6"/>
        <v>0</v>
      </c>
      <c r="R34" s="213">
        <f t="shared" si="7"/>
        <v>0</v>
      </c>
      <c r="S34" s="3"/>
      <c r="T34" s="193">
        <f t="shared" si="8"/>
        <v>0</v>
      </c>
      <c r="U34" s="213">
        <f t="shared" si="9"/>
        <v>0</v>
      </c>
      <c r="V34" s="3"/>
      <c r="W34" s="193">
        <f t="shared" si="10"/>
        <v>0</v>
      </c>
      <c r="X34" s="213">
        <f t="shared" si="11"/>
        <v>0</v>
      </c>
      <c r="Y34" s="3"/>
      <c r="Z34" s="193">
        <f t="shared" si="12"/>
        <v>0</v>
      </c>
      <c r="AA34" s="213">
        <f t="shared" si="13"/>
        <v>0</v>
      </c>
      <c r="AB34" s="3"/>
      <c r="AC34" s="193">
        <f t="shared" si="14"/>
        <v>0</v>
      </c>
      <c r="AD34" s="213">
        <f t="shared" si="15"/>
        <v>0</v>
      </c>
      <c r="AE34" s="3"/>
      <c r="AF34" s="193">
        <f t="shared" si="16"/>
        <v>0</v>
      </c>
      <c r="AG34" s="27"/>
      <c r="AH34" s="28"/>
      <c r="AI34" s="28"/>
      <c r="AJ34" s="29"/>
    </row>
    <row r="35" spans="1:36" ht="12.75" customHeight="1" x14ac:dyDescent="0.25">
      <c r="A35" s="156"/>
      <c r="B35" s="321" t="str">
        <f>'PROTO SPEC'!B35</f>
        <v>28. Position of back raglan from HSP</v>
      </c>
      <c r="C35" s="322"/>
      <c r="D35" s="322"/>
      <c r="E35" s="322"/>
      <c r="F35" s="33">
        <f>'GRADED SPEC (ALPHA)'!I35</f>
        <v>0</v>
      </c>
      <c r="G35" s="3"/>
      <c r="H35" s="34">
        <f t="shared" si="0"/>
        <v>0</v>
      </c>
      <c r="I35" s="213">
        <f t="shared" si="17"/>
        <v>0</v>
      </c>
      <c r="J35" s="3"/>
      <c r="K35" s="193">
        <f t="shared" si="2"/>
        <v>0</v>
      </c>
      <c r="L35" s="213">
        <f t="shared" si="3"/>
        <v>0</v>
      </c>
      <c r="M35" s="3"/>
      <c r="N35" s="193">
        <f t="shared" si="4"/>
        <v>0</v>
      </c>
      <c r="O35" s="213">
        <f t="shared" si="5"/>
        <v>0</v>
      </c>
      <c r="P35" s="3"/>
      <c r="Q35" s="193">
        <f t="shared" si="6"/>
        <v>0</v>
      </c>
      <c r="R35" s="213">
        <f t="shared" si="7"/>
        <v>0</v>
      </c>
      <c r="S35" s="3"/>
      <c r="T35" s="193">
        <f t="shared" si="8"/>
        <v>0</v>
      </c>
      <c r="U35" s="213">
        <f t="shared" si="9"/>
        <v>0</v>
      </c>
      <c r="V35" s="3"/>
      <c r="W35" s="193">
        <f t="shared" si="10"/>
        <v>0</v>
      </c>
      <c r="X35" s="213">
        <f t="shared" si="11"/>
        <v>0</v>
      </c>
      <c r="Y35" s="3"/>
      <c r="Z35" s="193">
        <f t="shared" si="12"/>
        <v>0</v>
      </c>
      <c r="AA35" s="213">
        <f t="shared" si="13"/>
        <v>0</v>
      </c>
      <c r="AB35" s="3"/>
      <c r="AC35" s="193">
        <f t="shared" si="14"/>
        <v>0</v>
      </c>
      <c r="AD35" s="213">
        <f t="shared" si="15"/>
        <v>0</v>
      </c>
      <c r="AE35" s="3"/>
      <c r="AF35" s="193">
        <f t="shared" si="16"/>
        <v>0</v>
      </c>
      <c r="AG35" s="27"/>
      <c r="AH35" s="28"/>
      <c r="AI35" s="28"/>
      <c r="AJ35" s="29"/>
    </row>
    <row r="36" spans="1:36" ht="12.75" customHeight="1" x14ac:dyDescent="0.25">
      <c r="A36" s="156"/>
      <c r="B36" s="321" t="str">
        <f>'PROTO SPEC'!B36</f>
        <v>29. Distance between raglan seams at back neck</v>
      </c>
      <c r="C36" s="322"/>
      <c r="D36" s="322"/>
      <c r="E36" s="322"/>
      <c r="F36" s="33">
        <f>'GRADED SPEC (ALPHA)'!I36</f>
        <v>0</v>
      </c>
      <c r="G36" s="3"/>
      <c r="H36" s="34">
        <f t="shared" si="0"/>
        <v>0</v>
      </c>
      <c r="I36" s="213">
        <f t="shared" si="17"/>
        <v>0</v>
      </c>
      <c r="J36" s="3"/>
      <c r="K36" s="193">
        <f t="shared" si="2"/>
        <v>0</v>
      </c>
      <c r="L36" s="213">
        <f t="shared" si="3"/>
        <v>0</v>
      </c>
      <c r="M36" s="3"/>
      <c r="N36" s="193">
        <f t="shared" si="4"/>
        <v>0</v>
      </c>
      <c r="O36" s="213">
        <f t="shared" si="5"/>
        <v>0</v>
      </c>
      <c r="P36" s="3"/>
      <c r="Q36" s="193">
        <f t="shared" si="6"/>
        <v>0</v>
      </c>
      <c r="R36" s="213">
        <f t="shared" si="7"/>
        <v>0</v>
      </c>
      <c r="S36" s="3"/>
      <c r="T36" s="193">
        <f t="shared" si="8"/>
        <v>0</v>
      </c>
      <c r="U36" s="213">
        <f t="shared" si="9"/>
        <v>0</v>
      </c>
      <c r="V36" s="3"/>
      <c r="W36" s="193">
        <f t="shared" si="10"/>
        <v>0</v>
      </c>
      <c r="X36" s="213">
        <f t="shared" si="11"/>
        <v>0</v>
      </c>
      <c r="Y36" s="3"/>
      <c r="Z36" s="193">
        <f t="shared" si="12"/>
        <v>0</v>
      </c>
      <c r="AA36" s="213">
        <f t="shared" si="13"/>
        <v>0</v>
      </c>
      <c r="AB36" s="3"/>
      <c r="AC36" s="193">
        <f t="shared" si="14"/>
        <v>0</v>
      </c>
      <c r="AD36" s="213">
        <f t="shared" si="15"/>
        <v>0</v>
      </c>
      <c r="AE36" s="3"/>
      <c r="AF36" s="193">
        <f t="shared" si="16"/>
        <v>0</v>
      </c>
      <c r="AG36" s="27"/>
      <c r="AH36" s="28"/>
      <c r="AI36" s="28"/>
      <c r="AJ36" s="29"/>
    </row>
    <row r="37" spans="1:36" ht="12.75" customHeight="1" x14ac:dyDescent="0.25">
      <c r="A37" s="156"/>
      <c r="B37" s="321" t="str">
        <f>'PROTO SPEC'!B37</f>
        <v>30. Pocket position from HSP</v>
      </c>
      <c r="C37" s="322"/>
      <c r="D37" s="322"/>
      <c r="E37" s="322"/>
      <c r="F37" s="33">
        <f>'GRADED SPEC (ALPHA)'!I37</f>
        <v>0</v>
      </c>
      <c r="G37" s="3"/>
      <c r="H37" s="34">
        <f t="shared" si="0"/>
        <v>0</v>
      </c>
      <c r="I37" s="213">
        <f t="shared" si="17"/>
        <v>0</v>
      </c>
      <c r="J37" s="3"/>
      <c r="K37" s="193">
        <f t="shared" si="2"/>
        <v>0</v>
      </c>
      <c r="L37" s="213">
        <f t="shared" si="3"/>
        <v>0</v>
      </c>
      <c r="M37" s="3"/>
      <c r="N37" s="193">
        <f t="shared" si="4"/>
        <v>0</v>
      </c>
      <c r="O37" s="213">
        <f t="shared" si="5"/>
        <v>0</v>
      </c>
      <c r="P37" s="3"/>
      <c r="Q37" s="193">
        <f t="shared" si="6"/>
        <v>0</v>
      </c>
      <c r="R37" s="213">
        <f t="shared" si="7"/>
        <v>0</v>
      </c>
      <c r="S37" s="3"/>
      <c r="T37" s="193">
        <f t="shared" si="8"/>
        <v>0</v>
      </c>
      <c r="U37" s="213">
        <f t="shared" si="9"/>
        <v>0</v>
      </c>
      <c r="V37" s="3"/>
      <c r="W37" s="193">
        <f t="shared" si="10"/>
        <v>0</v>
      </c>
      <c r="X37" s="213">
        <f t="shared" si="11"/>
        <v>0</v>
      </c>
      <c r="Y37" s="3"/>
      <c r="Z37" s="193">
        <f t="shared" si="12"/>
        <v>0</v>
      </c>
      <c r="AA37" s="213">
        <f t="shared" si="13"/>
        <v>0</v>
      </c>
      <c r="AB37" s="3"/>
      <c r="AC37" s="193">
        <f t="shared" si="14"/>
        <v>0</v>
      </c>
      <c r="AD37" s="213">
        <f t="shared" si="15"/>
        <v>0</v>
      </c>
      <c r="AE37" s="3"/>
      <c r="AF37" s="193">
        <f t="shared" si="16"/>
        <v>0</v>
      </c>
      <c r="AG37" s="324"/>
      <c r="AH37" s="334"/>
      <c r="AI37" s="334"/>
      <c r="AJ37" s="335"/>
    </row>
    <row r="38" spans="1:36" ht="12.75" customHeight="1" x14ac:dyDescent="0.25">
      <c r="A38" s="156"/>
      <c r="B38" s="321" t="str">
        <f>'PROTO SPEC'!B38</f>
        <v>31. Pocket position from CF</v>
      </c>
      <c r="C38" s="322"/>
      <c r="D38" s="322"/>
      <c r="E38" s="322"/>
      <c r="F38" s="33">
        <f>'GRADED SPEC (ALPHA)'!I38</f>
        <v>0</v>
      </c>
      <c r="G38" s="3"/>
      <c r="H38" s="34">
        <f t="shared" si="0"/>
        <v>0</v>
      </c>
      <c r="I38" s="213">
        <f t="shared" si="17"/>
        <v>0</v>
      </c>
      <c r="J38" s="3"/>
      <c r="K38" s="193">
        <f t="shared" si="2"/>
        <v>0</v>
      </c>
      <c r="L38" s="213">
        <f t="shared" si="3"/>
        <v>0</v>
      </c>
      <c r="M38" s="3"/>
      <c r="N38" s="193">
        <f t="shared" si="4"/>
        <v>0</v>
      </c>
      <c r="O38" s="213">
        <f t="shared" si="5"/>
        <v>0</v>
      </c>
      <c r="P38" s="3"/>
      <c r="Q38" s="193">
        <f t="shared" si="6"/>
        <v>0</v>
      </c>
      <c r="R38" s="213">
        <f t="shared" si="7"/>
        <v>0</v>
      </c>
      <c r="S38" s="3"/>
      <c r="T38" s="193">
        <f t="shared" si="8"/>
        <v>0</v>
      </c>
      <c r="U38" s="213">
        <f t="shared" si="9"/>
        <v>0</v>
      </c>
      <c r="V38" s="3"/>
      <c r="W38" s="193">
        <f t="shared" si="10"/>
        <v>0</v>
      </c>
      <c r="X38" s="213">
        <f t="shared" si="11"/>
        <v>0</v>
      </c>
      <c r="Y38" s="3"/>
      <c r="Z38" s="193">
        <f t="shared" si="12"/>
        <v>0</v>
      </c>
      <c r="AA38" s="213">
        <f t="shared" si="13"/>
        <v>0</v>
      </c>
      <c r="AB38" s="3"/>
      <c r="AC38" s="193">
        <f t="shared" si="14"/>
        <v>0</v>
      </c>
      <c r="AD38" s="213">
        <f t="shared" si="15"/>
        <v>0</v>
      </c>
      <c r="AE38" s="3"/>
      <c r="AF38" s="193">
        <f t="shared" si="16"/>
        <v>0</v>
      </c>
      <c r="AG38" s="324"/>
      <c r="AH38" s="334"/>
      <c r="AI38" s="334"/>
      <c r="AJ38" s="335"/>
    </row>
    <row r="39" spans="1:36" ht="12.75" customHeight="1" x14ac:dyDescent="0.25">
      <c r="A39" s="156"/>
      <c r="B39" s="321" t="str">
        <f>'PROTO SPEC'!B39</f>
        <v>32. Pocket Length</v>
      </c>
      <c r="C39" s="322"/>
      <c r="D39" s="322"/>
      <c r="E39" s="322"/>
      <c r="F39" s="33">
        <f>'GRADED SPEC (ALPHA)'!I39</f>
        <v>0</v>
      </c>
      <c r="G39" s="3"/>
      <c r="H39" s="34">
        <f t="shared" si="0"/>
        <v>0</v>
      </c>
      <c r="I39" s="213">
        <f t="shared" si="17"/>
        <v>0</v>
      </c>
      <c r="J39" s="3"/>
      <c r="K39" s="193">
        <f t="shared" si="2"/>
        <v>0</v>
      </c>
      <c r="L39" s="213">
        <f t="shared" si="3"/>
        <v>0</v>
      </c>
      <c r="M39" s="3"/>
      <c r="N39" s="193">
        <f t="shared" si="4"/>
        <v>0</v>
      </c>
      <c r="O39" s="213">
        <f t="shared" si="5"/>
        <v>0</v>
      </c>
      <c r="P39" s="3"/>
      <c r="Q39" s="193">
        <f t="shared" si="6"/>
        <v>0</v>
      </c>
      <c r="R39" s="213">
        <f t="shared" si="7"/>
        <v>0</v>
      </c>
      <c r="S39" s="3"/>
      <c r="T39" s="193">
        <f t="shared" si="8"/>
        <v>0</v>
      </c>
      <c r="U39" s="213">
        <f t="shared" si="9"/>
        <v>0</v>
      </c>
      <c r="V39" s="3"/>
      <c r="W39" s="193">
        <f t="shared" si="10"/>
        <v>0</v>
      </c>
      <c r="X39" s="213">
        <f t="shared" si="11"/>
        <v>0</v>
      </c>
      <c r="Y39" s="3"/>
      <c r="Z39" s="193">
        <f t="shared" si="12"/>
        <v>0</v>
      </c>
      <c r="AA39" s="213">
        <f t="shared" si="13"/>
        <v>0</v>
      </c>
      <c r="AB39" s="3"/>
      <c r="AC39" s="193">
        <f t="shared" si="14"/>
        <v>0</v>
      </c>
      <c r="AD39" s="213">
        <f t="shared" si="15"/>
        <v>0</v>
      </c>
      <c r="AE39" s="3"/>
      <c r="AF39" s="193">
        <f t="shared" si="16"/>
        <v>0</v>
      </c>
      <c r="AG39" s="324"/>
      <c r="AH39" s="334"/>
      <c r="AI39" s="334"/>
      <c r="AJ39" s="335"/>
    </row>
    <row r="40" spans="1:36" ht="12.75" customHeight="1" x14ac:dyDescent="0.25">
      <c r="A40" s="156">
        <f>'PROTO SPEC'!A40</f>
        <v>0</v>
      </c>
      <c r="B40" s="321" t="str">
        <f>'PROTO SPEC'!B40</f>
        <v>33. Pocket width</v>
      </c>
      <c r="C40" s="322"/>
      <c r="D40" s="322"/>
      <c r="E40" s="322"/>
      <c r="F40" s="33">
        <f>'GRADED SPEC (ALPHA)'!I40</f>
        <v>0</v>
      </c>
      <c r="G40" s="2"/>
      <c r="H40" s="34">
        <f t="shared" si="0"/>
        <v>0</v>
      </c>
      <c r="I40" s="213">
        <f t="shared" si="17"/>
        <v>0</v>
      </c>
      <c r="J40" s="2"/>
      <c r="K40" s="193">
        <f t="shared" si="2"/>
        <v>0</v>
      </c>
      <c r="L40" s="213">
        <f t="shared" si="3"/>
        <v>0</v>
      </c>
      <c r="M40" s="2"/>
      <c r="N40" s="193">
        <f t="shared" si="4"/>
        <v>0</v>
      </c>
      <c r="O40" s="213">
        <f t="shared" si="5"/>
        <v>0</v>
      </c>
      <c r="P40" s="2"/>
      <c r="Q40" s="193">
        <f t="shared" si="6"/>
        <v>0</v>
      </c>
      <c r="R40" s="213">
        <f t="shared" si="7"/>
        <v>0</v>
      </c>
      <c r="S40" s="2"/>
      <c r="T40" s="193">
        <f t="shared" si="8"/>
        <v>0</v>
      </c>
      <c r="U40" s="213">
        <f t="shared" si="9"/>
        <v>0</v>
      </c>
      <c r="V40" s="2"/>
      <c r="W40" s="193">
        <f t="shared" si="10"/>
        <v>0</v>
      </c>
      <c r="X40" s="213">
        <f t="shared" si="11"/>
        <v>0</v>
      </c>
      <c r="Y40" s="2"/>
      <c r="Z40" s="193">
        <f t="shared" si="12"/>
        <v>0</v>
      </c>
      <c r="AA40" s="213">
        <f t="shared" si="13"/>
        <v>0</v>
      </c>
      <c r="AB40" s="2"/>
      <c r="AC40" s="193">
        <f t="shared" si="14"/>
        <v>0</v>
      </c>
      <c r="AD40" s="213">
        <f t="shared" si="15"/>
        <v>0</v>
      </c>
      <c r="AE40" s="3"/>
      <c r="AF40" s="193">
        <f t="shared" si="16"/>
        <v>0</v>
      </c>
      <c r="AG40" s="324"/>
      <c r="AH40" s="334"/>
      <c r="AI40" s="334"/>
      <c r="AJ40" s="335"/>
    </row>
    <row r="41" spans="1:36" ht="12.75" customHeight="1" x14ac:dyDescent="0.25">
      <c r="A41" s="272"/>
      <c r="B41" s="321" t="str">
        <f>'PROTO SPEC'!B41</f>
        <v>34. Minimum neck stretch</v>
      </c>
      <c r="C41" s="322"/>
      <c r="D41" s="322"/>
      <c r="E41" s="322"/>
      <c r="F41" s="33">
        <f>'GRADED SPEC (ALPHA)'!I41</f>
        <v>0</v>
      </c>
      <c r="G41" s="270"/>
      <c r="H41" s="273">
        <f t="shared" si="0"/>
        <v>0</v>
      </c>
      <c r="I41" s="274">
        <f t="shared" si="17"/>
        <v>0</v>
      </c>
      <c r="J41" s="2"/>
      <c r="K41" s="273">
        <f t="shared" si="2"/>
        <v>0</v>
      </c>
      <c r="L41" s="274">
        <f t="shared" si="3"/>
        <v>0</v>
      </c>
      <c r="M41" s="2"/>
      <c r="N41" s="273">
        <f t="shared" si="4"/>
        <v>0</v>
      </c>
      <c r="O41" s="274">
        <f t="shared" si="5"/>
        <v>0</v>
      </c>
      <c r="P41" s="2"/>
      <c r="Q41" s="273">
        <f t="shared" si="6"/>
        <v>0</v>
      </c>
      <c r="R41" s="274">
        <f t="shared" si="7"/>
        <v>0</v>
      </c>
      <c r="S41" s="2"/>
      <c r="T41" s="273">
        <f t="shared" si="8"/>
        <v>0</v>
      </c>
      <c r="U41" s="274">
        <f t="shared" si="9"/>
        <v>0</v>
      </c>
      <c r="V41" s="2"/>
      <c r="W41" s="273">
        <f t="shared" si="10"/>
        <v>0</v>
      </c>
      <c r="X41" s="274">
        <f t="shared" si="11"/>
        <v>0</v>
      </c>
      <c r="Y41" s="2"/>
      <c r="Z41" s="273">
        <f t="shared" si="12"/>
        <v>0</v>
      </c>
      <c r="AA41" s="274">
        <f t="shared" si="13"/>
        <v>0</v>
      </c>
      <c r="AB41" s="2"/>
      <c r="AC41" s="273">
        <f t="shared" si="14"/>
        <v>0</v>
      </c>
      <c r="AD41" s="274"/>
      <c r="AE41" s="2"/>
      <c r="AF41" s="273">
        <f t="shared" si="16"/>
        <v>0</v>
      </c>
      <c r="AG41" s="28"/>
      <c r="AH41" s="28"/>
      <c r="AI41" s="28"/>
      <c r="AJ41" s="29"/>
    </row>
    <row r="42" spans="1:36" ht="12.75" customHeight="1" x14ac:dyDescent="0.25">
      <c r="A42" s="83"/>
      <c r="B42" s="83" t="s">
        <v>108</v>
      </c>
      <c r="C42" s="81"/>
      <c r="D42" s="81"/>
      <c r="E42" s="81"/>
      <c r="F42" s="81"/>
      <c r="G42" s="81"/>
      <c r="H42" s="81"/>
      <c r="I42" s="81"/>
      <c r="J42" s="81"/>
      <c r="K42" s="81"/>
      <c r="L42" s="81"/>
      <c r="M42" s="81"/>
      <c r="N42" s="81"/>
      <c r="O42" s="239"/>
      <c r="P42" s="81"/>
      <c r="Q42" s="81"/>
      <c r="R42" s="239">
        <f>F42</f>
        <v>0</v>
      </c>
      <c r="S42" s="81"/>
      <c r="T42" s="81"/>
      <c r="U42" s="239">
        <f t="shared" ref="U42:U54" si="18">F42</f>
        <v>0</v>
      </c>
      <c r="V42" s="81"/>
      <c r="W42" s="81"/>
      <c r="X42" s="239">
        <f t="shared" ref="X42:X54" si="19">F42</f>
        <v>0</v>
      </c>
      <c r="Y42" s="81"/>
      <c r="Z42" s="81"/>
      <c r="AA42" s="239">
        <f t="shared" ref="AA42:AA54" si="20">F42</f>
        <v>0</v>
      </c>
      <c r="AB42" s="81"/>
      <c r="AC42" s="81"/>
      <c r="AD42" s="239">
        <f t="shared" ref="AD42:AD54" si="21">F42</f>
        <v>0</v>
      </c>
      <c r="AE42" s="81"/>
      <c r="AF42" s="81"/>
      <c r="AG42" s="81"/>
      <c r="AH42" s="81"/>
      <c r="AI42" s="81"/>
      <c r="AJ42" s="82"/>
    </row>
    <row r="43" spans="1:36" ht="12.75" customHeight="1" x14ac:dyDescent="0.35">
      <c r="A43" s="156" t="e">
        <f>'PROTO SPEC'!#REF!</f>
        <v>#REF!</v>
      </c>
      <c r="B43" s="477" t="str">
        <f>'PROTO SPEC'!B43</f>
        <v>35. Front McLaren print position from CF neck seam</v>
      </c>
      <c r="C43" s="478"/>
      <c r="D43" s="478"/>
      <c r="E43" s="478"/>
      <c r="F43" s="33">
        <f>'GRADED SPEC (ALPHA)'!I43</f>
        <v>0</v>
      </c>
      <c r="G43" s="3"/>
      <c r="H43" s="34">
        <f t="shared" ref="H43:H58" si="22">G43+(-F43)</f>
        <v>0</v>
      </c>
      <c r="I43" s="213">
        <f t="shared" ref="I43:I52" si="23">F43</f>
        <v>0</v>
      </c>
      <c r="J43" s="3"/>
      <c r="K43" s="193">
        <f t="shared" ref="K43:K52" si="24">J43+(-I43)</f>
        <v>0</v>
      </c>
      <c r="L43" s="213">
        <f t="shared" ref="L43:L52" si="25">I43</f>
        <v>0</v>
      </c>
      <c r="M43" s="3"/>
      <c r="N43" s="193">
        <f t="shared" ref="N43:N52" si="26">M43+(-L43)</f>
        <v>0</v>
      </c>
      <c r="O43" s="213">
        <f t="shared" ref="O43:O54" si="27">F43</f>
        <v>0</v>
      </c>
      <c r="P43" s="3"/>
      <c r="Q43" s="193">
        <f t="shared" ref="Q43:Q58" si="28">P43+(-O43)</f>
        <v>0</v>
      </c>
      <c r="R43" s="213">
        <f t="shared" ref="R43:R54" si="29">F43</f>
        <v>0</v>
      </c>
      <c r="S43" s="3"/>
      <c r="T43" s="193">
        <f t="shared" ref="T43:T58" si="30">S43+(-R43)</f>
        <v>0</v>
      </c>
      <c r="U43" s="213">
        <f t="shared" si="18"/>
        <v>0</v>
      </c>
      <c r="V43" s="3"/>
      <c r="W43" s="193">
        <f t="shared" ref="W43:W58" si="31">V43+(-U43)</f>
        <v>0</v>
      </c>
      <c r="X43" s="213">
        <f t="shared" si="19"/>
        <v>0</v>
      </c>
      <c r="Y43" s="3"/>
      <c r="Z43" s="193">
        <f t="shared" ref="Z43:Z58" si="32">Y43+(-X43)</f>
        <v>0</v>
      </c>
      <c r="AA43" s="213">
        <f t="shared" si="20"/>
        <v>0</v>
      </c>
      <c r="AB43" s="3"/>
      <c r="AC43" s="193">
        <f t="shared" ref="AC43:AC58" si="33">AB43+(-AA43)</f>
        <v>0</v>
      </c>
      <c r="AD43" s="213">
        <f t="shared" si="21"/>
        <v>0</v>
      </c>
      <c r="AE43" s="3"/>
      <c r="AF43" s="193">
        <f t="shared" ref="AF43:AF58" si="34">AE43+(-AD43)</f>
        <v>0</v>
      </c>
      <c r="AG43" s="336"/>
      <c r="AH43" s="337"/>
      <c r="AI43" s="337"/>
      <c r="AJ43" s="338"/>
    </row>
    <row r="44" spans="1:36" ht="12.75" customHeight="1" x14ac:dyDescent="0.35">
      <c r="A44" s="156">
        <f>'PROTO SPEC'!A43</f>
        <v>0</v>
      </c>
      <c r="B44" s="477" t="str">
        <f>'PROTO SPEC'!B44</f>
        <v>36. Front chest print positions from HSP</v>
      </c>
      <c r="C44" s="478"/>
      <c r="D44" s="478"/>
      <c r="E44" s="478"/>
      <c r="F44" s="33">
        <f>'GRADED SPEC (ALPHA)'!I44</f>
        <v>0</v>
      </c>
      <c r="G44" s="2"/>
      <c r="H44" s="34">
        <f t="shared" si="22"/>
        <v>0</v>
      </c>
      <c r="I44" s="213">
        <f t="shared" si="23"/>
        <v>0</v>
      </c>
      <c r="J44" s="2"/>
      <c r="K44" s="193">
        <f t="shared" si="24"/>
        <v>0</v>
      </c>
      <c r="L44" s="213">
        <f t="shared" si="25"/>
        <v>0</v>
      </c>
      <c r="M44" s="2"/>
      <c r="N44" s="193">
        <f t="shared" si="26"/>
        <v>0</v>
      </c>
      <c r="O44" s="213">
        <f t="shared" si="27"/>
        <v>0</v>
      </c>
      <c r="P44" s="2"/>
      <c r="Q44" s="193">
        <f t="shared" si="28"/>
        <v>0</v>
      </c>
      <c r="R44" s="213">
        <f t="shared" si="29"/>
        <v>0</v>
      </c>
      <c r="S44" s="2"/>
      <c r="T44" s="193">
        <f t="shared" si="30"/>
        <v>0</v>
      </c>
      <c r="U44" s="213">
        <f t="shared" si="18"/>
        <v>0</v>
      </c>
      <c r="V44" s="2"/>
      <c r="W44" s="193">
        <f t="shared" si="31"/>
        <v>0</v>
      </c>
      <c r="X44" s="213">
        <f t="shared" si="19"/>
        <v>0</v>
      </c>
      <c r="Y44" s="2"/>
      <c r="Z44" s="193">
        <f t="shared" si="32"/>
        <v>0</v>
      </c>
      <c r="AA44" s="213">
        <f t="shared" si="20"/>
        <v>0</v>
      </c>
      <c r="AB44" s="2"/>
      <c r="AC44" s="193">
        <f t="shared" si="33"/>
        <v>0</v>
      </c>
      <c r="AD44" s="213">
        <f t="shared" si="21"/>
        <v>0</v>
      </c>
      <c r="AE44" s="2"/>
      <c r="AF44" s="193">
        <f t="shared" si="34"/>
        <v>0</v>
      </c>
      <c r="AG44" s="324"/>
      <c r="AH44" s="325"/>
      <c r="AI44" s="325"/>
      <c r="AJ44" s="326"/>
    </row>
    <row r="45" spans="1:36" ht="12.75" customHeight="1" x14ac:dyDescent="0.35">
      <c r="A45" s="156">
        <f>'PROTO SPEC'!A44</f>
        <v>0</v>
      </c>
      <c r="B45" s="477" t="str">
        <f>'PROTO SPEC'!B45</f>
        <v>37. Back speedmark print position from CB neck seam</v>
      </c>
      <c r="C45" s="478"/>
      <c r="D45" s="478"/>
      <c r="E45" s="478"/>
      <c r="F45" s="33">
        <f>'GRADED SPEC (ALPHA)'!I45</f>
        <v>0</v>
      </c>
      <c r="G45" s="2"/>
      <c r="H45" s="34">
        <f>G45+(-F45)</f>
        <v>0</v>
      </c>
      <c r="I45" s="213">
        <f t="shared" si="23"/>
        <v>0</v>
      </c>
      <c r="J45" s="2"/>
      <c r="K45" s="193">
        <f t="shared" si="24"/>
        <v>0</v>
      </c>
      <c r="L45" s="213">
        <f t="shared" si="25"/>
        <v>0</v>
      </c>
      <c r="M45" s="2"/>
      <c r="N45" s="193">
        <f t="shared" si="26"/>
        <v>0</v>
      </c>
      <c r="O45" s="213">
        <f t="shared" si="27"/>
        <v>0</v>
      </c>
      <c r="P45" s="2"/>
      <c r="Q45" s="193">
        <f t="shared" si="28"/>
        <v>0</v>
      </c>
      <c r="R45" s="213">
        <f t="shared" si="29"/>
        <v>0</v>
      </c>
      <c r="S45" s="2"/>
      <c r="T45" s="193">
        <f t="shared" si="30"/>
        <v>0</v>
      </c>
      <c r="U45" s="213">
        <f t="shared" si="18"/>
        <v>0</v>
      </c>
      <c r="V45" s="2"/>
      <c r="W45" s="193">
        <f t="shared" si="31"/>
        <v>0</v>
      </c>
      <c r="X45" s="213">
        <f t="shared" si="19"/>
        <v>0</v>
      </c>
      <c r="Y45" s="2"/>
      <c r="Z45" s="193">
        <f t="shared" si="32"/>
        <v>0</v>
      </c>
      <c r="AA45" s="213">
        <f t="shared" si="20"/>
        <v>0</v>
      </c>
      <c r="AB45" s="2"/>
      <c r="AC45" s="193">
        <f t="shared" si="33"/>
        <v>0</v>
      </c>
      <c r="AD45" s="213">
        <f t="shared" si="21"/>
        <v>0</v>
      </c>
      <c r="AE45" s="2"/>
      <c r="AF45" s="193">
        <f t="shared" si="34"/>
        <v>0</v>
      </c>
      <c r="AG45" s="324"/>
      <c r="AH45" s="325"/>
      <c r="AI45" s="325"/>
      <c r="AJ45" s="326"/>
    </row>
    <row r="46" spans="1:36" ht="12.75" customHeight="1" x14ac:dyDescent="0.35">
      <c r="A46" s="156">
        <f>'PROTO SPEC'!A45</f>
        <v>0</v>
      </c>
      <c r="B46" s="477" t="str">
        <f>'PROTO SPEC'!B46</f>
        <v>38. Back driver print position from CB neck seam</v>
      </c>
      <c r="C46" s="478"/>
      <c r="D46" s="478"/>
      <c r="E46" s="478"/>
      <c r="F46" s="33">
        <f>'GRADED SPEC (ALPHA)'!I46</f>
        <v>0</v>
      </c>
      <c r="G46" s="2"/>
      <c r="H46" s="34">
        <f t="shared" si="22"/>
        <v>0</v>
      </c>
      <c r="I46" s="213">
        <f t="shared" si="23"/>
        <v>0</v>
      </c>
      <c r="J46" s="2"/>
      <c r="K46" s="193">
        <f t="shared" si="24"/>
        <v>0</v>
      </c>
      <c r="L46" s="213">
        <f t="shared" si="25"/>
        <v>0</v>
      </c>
      <c r="M46" s="2"/>
      <c r="N46" s="193">
        <f t="shared" si="26"/>
        <v>0</v>
      </c>
      <c r="O46" s="213">
        <f t="shared" si="27"/>
        <v>0</v>
      </c>
      <c r="P46" s="2"/>
      <c r="Q46" s="193">
        <f t="shared" si="28"/>
        <v>0</v>
      </c>
      <c r="R46" s="213">
        <f t="shared" si="29"/>
        <v>0</v>
      </c>
      <c r="S46" s="2"/>
      <c r="T46" s="193">
        <f t="shared" si="30"/>
        <v>0</v>
      </c>
      <c r="U46" s="213">
        <f t="shared" si="18"/>
        <v>0</v>
      </c>
      <c r="V46" s="2"/>
      <c r="W46" s="193">
        <f t="shared" si="31"/>
        <v>0</v>
      </c>
      <c r="X46" s="213">
        <f t="shared" si="19"/>
        <v>0</v>
      </c>
      <c r="Y46" s="2"/>
      <c r="Z46" s="193">
        <f t="shared" si="32"/>
        <v>0</v>
      </c>
      <c r="AA46" s="213">
        <f t="shared" si="20"/>
        <v>0</v>
      </c>
      <c r="AB46" s="2"/>
      <c r="AC46" s="193">
        <f t="shared" si="33"/>
        <v>0</v>
      </c>
      <c r="AD46" s="213">
        <f t="shared" si="21"/>
        <v>0</v>
      </c>
      <c r="AE46" s="2"/>
      <c r="AF46" s="193">
        <f t="shared" si="34"/>
        <v>0</v>
      </c>
      <c r="AG46" s="324"/>
      <c r="AH46" s="325"/>
      <c r="AI46" s="325"/>
      <c r="AJ46" s="326"/>
    </row>
    <row r="47" spans="1:36" ht="12.75" customHeight="1" x14ac:dyDescent="0.35">
      <c r="A47" s="156" t="e">
        <f>'PROTO SPEC'!#REF!</f>
        <v>#REF!</v>
      </c>
      <c r="B47" s="477">
        <f>'PROTO SPEC'!B47</f>
        <v>0</v>
      </c>
      <c r="C47" s="478"/>
      <c r="D47" s="478"/>
      <c r="E47" s="478"/>
      <c r="F47" s="33">
        <f>'GRADED SPEC (ALPHA)'!I47</f>
        <v>0</v>
      </c>
      <c r="G47" s="2"/>
      <c r="H47" s="34">
        <f t="shared" si="22"/>
        <v>0</v>
      </c>
      <c r="I47" s="213">
        <f t="shared" si="23"/>
        <v>0</v>
      </c>
      <c r="J47" s="2"/>
      <c r="K47" s="193">
        <f t="shared" si="24"/>
        <v>0</v>
      </c>
      <c r="L47" s="213">
        <f t="shared" si="25"/>
        <v>0</v>
      </c>
      <c r="M47" s="2"/>
      <c r="N47" s="193">
        <f t="shared" si="26"/>
        <v>0</v>
      </c>
      <c r="O47" s="213">
        <f t="shared" si="27"/>
        <v>0</v>
      </c>
      <c r="P47" s="2"/>
      <c r="Q47" s="193">
        <f t="shared" si="28"/>
        <v>0</v>
      </c>
      <c r="R47" s="213">
        <f t="shared" si="29"/>
        <v>0</v>
      </c>
      <c r="S47" s="2"/>
      <c r="T47" s="193">
        <f t="shared" si="30"/>
        <v>0</v>
      </c>
      <c r="U47" s="213">
        <f t="shared" si="18"/>
        <v>0</v>
      </c>
      <c r="V47" s="2"/>
      <c r="W47" s="193">
        <f t="shared" si="31"/>
        <v>0</v>
      </c>
      <c r="X47" s="213">
        <f t="shared" si="19"/>
        <v>0</v>
      </c>
      <c r="Y47" s="2"/>
      <c r="Z47" s="193">
        <f t="shared" si="32"/>
        <v>0</v>
      </c>
      <c r="AA47" s="213">
        <f t="shared" si="20"/>
        <v>0</v>
      </c>
      <c r="AB47" s="2"/>
      <c r="AC47" s="193">
        <f t="shared" si="33"/>
        <v>0</v>
      </c>
      <c r="AD47" s="213">
        <f t="shared" si="21"/>
        <v>0</v>
      </c>
      <c r="AE47" s="2"/>
      <c r="AF47" s="193">
        <f t="shared" si="34"/>
        <v>0</v>
      </c>
      <c r="AG47" s="324"/>
      <c r="AH47" s="325"/>
      <c r="AI47" s="325"/>
      <c r="AJ47" s="326"/>
    </row>
    <row r="48" spans="1:36" ht="12.75" customHeight="1" x14ac:dyDescent="0.35">
      <c r="A48" s="156">
        <f>'PROTO SPEC'!A47</f>
        <v>0</v>
      </c>
      <c r="B48" s="477">
        <f>'PROTO SPEC'!B48</f>
        <v>0</v>
      </c>
      <c r="C48" s="478"/>
      <c r="D48" s="478"/>
      <c r="E48" s="478"/>
      <c r="F48" s="33">
        <f>'GRADED SPEC (ALPHA)'!I48</f>
        <v>0</v>
      </c>
      <c r="G48" s="2"/>
      <c r="H48" s="34">
        <f t="shared" si="22"/>
        <v>0</v>
      </c>
      <c r="I48" s="213">
        <f t="shared" si="23"/>
        <v>0</v>
      </c>
      <c r="J48" s="2"/>
      <c r="K48" s="193">
        <f t="shared" si="24"/>
        <v>0</v>
      </c>
      <c r="L48" s="213">
        <f t="shared" si="25"/>
        <v>0</v>
      </c>
      <c r="M48" s="2"/>
      <c r="N48" s="193">
        <f t="shared" si="26"/>
        <v>0</v>
      </c>
      <c r="O48" s="213">
        <f t="shared" si="27"/>
        <v>0</v>
      </c>
      <c r="P48" s="2"/>
      <c r="Q48" s="193">
        <f t="shared" si="28"/>
        <v>0</v>
      </c>
      <c r="R48" s="213">
        <f t="shared" si="29"/>
        <v>0</v>
      </c>
      <c r="S48" s="2"/>
      <c r="T48" s="193">
        <f t="shared" si="30"/>
        <v>0</v>
      </c>
      <c r="U48" s="213">
        <f t="shared" si="18"/>
        <v>0</v>
      </c>
      <c r="V48" s="2"/>
      <c r="W48" s="193">
        <f t="shared" si="31"/>
        <v>0</v>
      </c>
      <c r="X48" s="213">
        <f t="shared" si="19"/>
        <v>0</v>
      </c>
      <c r="Y48" s="2"/>
      <c r="Z48" s="193">
        <f t="shared" si="32"/>
        <v>0</v>
      </c>
      <c r="AA48" s="213">
        <f t="shared" si="20"/>
        <v>0</v>
      </c>
      <c r="AB48" s="2"/>
      <c r="AC48" s="193">
        <f t="shared" si="33"/>
        <v>0</v>
      </c>
      <c r="AD48" s="213">
        <f t="shared" si="21"/>
        <v>0</v>
      </c>
      <c r="AE48" s="2"/>
      <c r="AF48" s="193">
        <f t="shared" si="34"/>
        <v>0</v>
      </c>
      <c r="AG48" s="324"/>
      <c r="AH48" s="325"/>
      <c r="AI48" s="325"/>
      <c r="AJ48" s="326"/>
    </row>
    <row r="49" spans="1:36" ht="12.75" customHeight="1" x14ac:dyDescent="0.35">
      <c r="A49" s="156">
        <f>'PROTO SPEC'!A48</f>
        <v>0</v>
      </c>
      <c r="B49" s="477">
        <f>'PROTO SPEC'!B49</f>
        <v>0</v>
      </c>
      <c r="C49" s="478"/>
      <c r="D49" s="478"/>
      <c r="E49" s="478"/>
      <c r="F49" s="33">
        <f>'GRADED SPEC (ALPHA)'!I49</f>
        <v>0</v>
      </c>
      <c r="G49" s="2"/>
      <c r="H49" s="34">
        <f t="shared" si="22"/>
        <v>0</v>
      </c>
      <c r="I49" s="213">
        <f t="shared" si="23"/>
        <v>0</v>
      </c>
      <c r="J49" s="2"/>
      <c r="K49" s="193">
        <f t="shared" si="24"/>
        <v>0</v>
      </c>
      <c r="L49" s="213">
        <f t="shared" si="25"/>
        <v>0</v>
      </c>
      <c r="M49" s="2"/>
      <c r="N49" s="193">
        <f t="shared" si="26"/>
        <v>0</v>
      </c>
      <c r="O49" s="213">
        <f t="shared" si="27"/>
        <v>0</v>
      </c>
      <c r="P49" s="2"/>
      <c r="Q49" s="193">
        <f t="shared" si="28"/>
        <v>0</v>
      </c>
      <c r="R49" s="213">
        <f t="shared" si="29"/>
        <v>0</v>
      </c>
      <c r="S49" s="2"/>
      <c r="T49" s="193">
        <f t="shared" si="30"/>
        <v>0</v>
      </c>
      <c r="U49" s="213">
        <f t="shared" si="18"/>
        <v>0</v>
      </c>
      <c r="V49" s="2"/>
      <c r="W49" s="193">
        <f t="shared" si="31"/>
        <v>0</v>
      </c>
      <c r="X49" s="213">
        <f t="shared" si="19"/>
        <v>0</v>
      </c>
      <c r="Y49" s="2"/>
      <c r="Z49" s="193">
        <f t="shared" si="32"/>
        <v>0</v>
      </c>
      <c r="AA49" s="213">
        <f t="shared" si="20"/>
        <v>0</v>
      </c>
      <c r="AB49" s="2"/>
      <c r="AC49" s="193">
        <f t="shared" si="33"/>
        <v>0</v>
      </c>
      <c r="AD49" s="213">
        <f t="shared" si="21"/>
        <v>0</v>
      </c>
      <c r="AE49" s="2"/>
      <c r="AF49" s="193">
        <f t="shared" si="34"/>
        <v>0</v>
      </c>
      <c r="AG49" s="324"/>
      <c r="AH49" s="325"/>
      <c r="AI49" s="325"/>
      <c r="AJ49" s="326"/>
    </row>
    <row r="50" spans="1:36" ht="12.75" customHeight="1" x14ac:dyDescent="0.35">
      <c r="A50" s="156">
        <f>'PROTO SPEC'!A49</f>
        <v>0</v>
      </c>
      <c r="B50" s="477">
        <f>'PROTO SPEC'!B50</f>
        <v>0</v>
      </c>
      <c r="C50" s="478"/>
      <c r="D50" s="478"/>
      <c r="E50" s="478"/>
      <c r="F50" s="33">
        <f>'GRADED SPEC (ALPHA)'!I50</f>
        <v>0</v>
      </c>
      <c r="G50" s="2"/>
      <c r="H50" s="34">
        <f t="shared" si="22"/>
        <v>0</v>
      </c>
      <c r="I50" s="213">
        <f t="shared" si="23"/>
        <v>0</v>
      </c>
      <c r="J50" s="2"/>
      <c r="K50" s="193">
        <f t="shared" si="24"/>
        <v>0</v>
      </c>
      <c r="L50" s="213">
        <f t="shared" si="25"/>
        <v>0</v>
      </c>
      <c r="M50" s="2"/>
      <c r="N50" s="193">
        <f t="shared" si="26"/>
        <v>0</v>
      </c>
      <c r="O50" s="213">
        <f t="shared" si="27"/>
        <v>0</v>
      </c>
      <c r="P50" s="2"/>
      <c r="Q50" s="193">
        <f t="shared" si="28"/>
        <v>0</v>
      </c>
      <c r="R50" s="213">
        <f t="shared" si="29"/>
        <v>0</v>
      </c>
      <c r="S50" s="2"/>
      <c r="T50" s="193">
        <f t="shared" si="30"/>
        <v>0</v>
      </c>
      <c r="U50" s="213">
        <f t="shared" si="18"/>
        <v>0</v>
      </c>
      <c r="V50" s="2"/>
      <c r="W50" s="193">
        <f t="shared" si="31"/>
        <v>0</v>
      </c>
      <c r="X50" s="213">
        <f t="shared" si="19"/>
        <v>0</v>
      </c>
      <c r="Y50" s="2"/>
      <c r="Z50" s="193">
        <f t="shared" si="32"/>
        <v>0</v>
      </c>
      <c r="AA50" s="213">
        <f t="shared" si="20"/>
        <v>0</v>
      </c>
      <c r="AB50" s="2"/>
      <c r="AC50" s="193">
        <f t="shared" si="33"/>
        <v>0</v>
      </c>
      <c r="AD50" s="213">
        <f t="shared" si="21"/>
        <v>0</v>
      </c>
      <c r="AE50" s="2"/>
      <c r="AF50" s="193">
        <f t="shared" si="34"/>
        <v>0</v>
      </c>
      <c r="AG50" s="324"/>
      <c r="AH50" s="325"/>
      <c r="AI50" s="325"/>
      <c r="AJ50" s="326"/>
    </row>
    <row r="51" spans="1:36" ht="12.75" customHeight="1" x14ac:dyDescent="0.35">
      <c r="A51" s="156">
        <f>'PROTO SPEC'!A50</f>
        <v>0</v>
      </c>
      <c r="B51" s="477">
        <f>'PROTO SPEC'!B51</f>
        <v>0</v>
      </c>
      <c r="C51" s="478"/>
      <c r="D51" s="478"/>
      <c r="E51" s="478"/>
      <c r="F51" s="33">
        <f>'GRADED SPEC (ALPHA)'!I51</f>
        <v>0</v>
      </c>
      <c r="G51" s="2"/>
      <c r="H51" s="34">
        <f t="shared" si="22"/>
        <v>0</v>
      </c>
      <c r="I51" s="213">
        <f t="shared" si="23"/>
        <v>0</v>
      </c>
      <c r="J51" s="2"/>
      <c r="K51" s="193">
        <f t="shared" si="24"/>
        <v>0</v>
      </c>
      <c r="L51" s="213">
        <f t="shared" si="25"/>
        <v>0</v>
      </c>
      <c r="M51" s="2"/>
      <c r="N51" s="193">
        <f t="shared" si="26"/>
        <v>0</v>
      </c>
      <c r="O51" s="213">
        <f t="shared" si="27"/>
        <v>0</v>
      </c>
      <c r="P51" s="2"/>
      <c r="Q51" s="193">
        <f t="shared" si="28"/>
        <v>0</v>
      </c>
      <c r="R51" s="213">
        <f t="shared" si="29"/>
        <v>0</v>
      </c>
      <c r="S51" s="2"/>
      <c r="T51" s="193">
        <f t="shared" si="30"/>
        <v>0</v>
      </c>
      <c r="U51" s="213">
        <f t="shared" si="18"/>
        <v>0</v>
      </c>
      <c r="V51" s="2"/>
      <c r="W51" s="193">
        <f t="shared" si="31"/>
        <v>0</v>
      </c>
      <c r="X51" s="213">
        <f t="shared" si="19"/>
        <v>0</v>
      </c>
      <c r="Y51" s="2"/>
      <c r="Z51" s="193">
        <f t="shared" si="32"/>
        <v>0</v>
      </c>
      <c r="AA51" s="213">
        <f t="shared" si="20"/>
        <v>0</v>
      </c>
      <c r="AB51" s="2"/>
      <c r="AC51" s="193">
        <f t="shared" si="33"/>
        <v>0</v>
      </c>
      <c r="AD51" s="213">
        <f t="shared" si="21"/>
        <v>0</v>
      </c>
      <c r="AE51" s="2"/>
      <c r="AF51" s="193">
        <f t="shared" si="34"/>
        <v>0</v>
      </c>
      <c r="AG51" s="324"/>
      <c r="AH51" s="325"/>
      <c r="AI51" s="325"/>
      <c r="AJ51" s="326"/>
    </row>
    <row r="52" spans="1:36" ht="12.75" customHeight="1" x14ac:dyDescent="0.35">
      <c r="A52" s="156">
        <f>'PROTO SPEC'!A51</f>
        <v>0</v>
      </c>
      <c r="B52" s="477">
        <f>'PROTO SPEC'!B52</f>
        <v>0</v>
      </c>
      <c r="C52" s="478"/>
      <c r="D52" s="478"/>
      <c r="E52" s="478"/>
      <c r="F52" s="33">
        <f>'GRADED SPEC (ALPHA)'!I52</f>
        <v>0</v>
      </c>
      <c r="G52" s="2"/>
      <c r="H52" s="34">
        <f t="shared" si="22"/>
        <v>0</v>
      </c>
      <c r="I52" s="213">
        <f t="shared" si="23"/>
        <v>0</v>
      </c>
      <c r="J52" s="2"/>
      <c r="K52" s="193">
        <f t="shared" si="24"/>
        <v>0</v>
      </c>
      <c r="L52" s="213">
        <f t="shared" si="25"/>
        <v>0</v>
      </c>
      <c r="M52" s="2"/>
      <c r="N52" s="193">
        <f t="shared" si="26"/>
        <v>0</v>
      </c>
      <c r="O52" s="213">
        <f t="shared" si="27"/>
        <v>0</v>
      </c>
      <c r="P52" s="2"/>
      <c r="Q52" s="193">
        <f t="shared" si="28"/>
        <v>0</v>
      </c>
      <c r="R52" s="213">
        <f t="shared" si="29"/>
        <v>0</v>
      </c>
      <c r="S52" s="2"/>
      <c r="T52" s="193">
        <f t="shared" si="30"/>
        <v>0</v>
      </c>
      <c r="U52" s="213">
        <f t="shared" si="18"/>
        <v>0</v>
      </c>
      <c r="V52" s="2"/>
      <c r="W52" s="193">
        <f t="shared" si="31"/>
        <v>0</v>
      </c>
      <c r="X52" s="213">
        <f t="shared" si="19"/>
        <v>0</v>
      </c>
      <c r="Y52" s="2"/>
      <c r="Z52" s="193">
        <f t="shared" si="32"/>
        <v>0</v>
      </c>
      <c r="AA52" s="213">
        <f t="shared" si="20"/>
        <v>0</v>
      </c>
      <c r="AB52" s="2"/>
      <c r="AC52" s="193">
        <f t="shared" si="33"/>
        <v>0</v>
      </c>
      <c r="AD52" s="213">
        <f t="shared" si="21"/>
        <v>0</v>
      </c>
      <c r="AE52" s="2"/>
      <c r="AF52" s="193">
        <f t="shared" si="34"/>
        <v>0</v>
      </c>
      <c r="AG52" s="324"/>
      <c r="AH52" s="325"/>
      <c r="AI52" s="325"/>
      <c r="AJ52" s="326"/>
    </row>
    <row r="53" spans="1:36" ht="12.75" customHeight="1" x14ac:dyDescent="0.35">
      <c r="A53" s="156">
        <f>'PROTO SPEC'!A52</f>
        <v>0</v>
      </c>
      <c r="B53" s="477">
        <f>'PROTO SPEC'!B53</f>
        <v>0</v>
      </c>
      <c r="C53" s="478"/>
      <c r="D53" s="478"/>
      <c r="E53" s="478"/>
      <c r="F53" s="33">
        <f>'GRADED SPEC (ALPHA)'!I53</f>
        <v>0</v>
      </c>
      <c r="G53" s="2"/>
      <c r="H53" s="34">
        <f t="shared" si="22"/>
        <v>0</v>
      </c>
      <c r="I53" s="213">
        <f t="shared" ref="I53:I58" si="35">F53</f>
        <v>0</v>
      </c>
      <c r="J53" s="2"/>
      <c r="K53" s="193">
        <f t="shared" ref="K53:K58" si="36">J53+(-I53)</f>
        <v>0</v>
      </c>
      <c r="L53" s="213">
        <f t="shared" ref="L53:L58" si="37">I53</f>
        <v>0</v>
      </c>
      <c r="M53" s="2"/>
      <c r="N53" s="193">
        <f t="shared" ref="N53:N58" si="38">M53+(-L53)</f>
        <v>0</v>
      </c>
      <c r="O53" s="213">
        <f t="shared" si="27"/>
        <v>0</v>
      </c>
      <c r="P53" s="2"/>
      <c r="Q53" s="193">
        <f t="shared" si="28"/>
        <v>0</v>
      </c>
      <c r="R53" s="213">
        <f t="shared" si="29"/>
        <v>0</v>
      </c>
      <c r="S53" s="2"/>
      <c r="T53" s="193">
        <f t="shared" si="30"/>
        <v>0</v>
      </c>
      <c r="U53" s="213">
        <f t="shared" si="18"/>
        <v>0</v>
      </c>
      <c r="V53" s="2"/>
      <c r="W53" s="193">
        <f t="shared" si="31"/>
        <v>0</v>
      </c>
      <c r="X53" s="213">
        <f t="shared" si="19"/>
        <v>0</v>
      </c>
      <c r="Y53" s="2"/>
      <c r="Z53" s="193">
        <f t="shared" si="32"/>
        <v>0</v>
      </c>
      <c r="AA53" s="213">
        <f t="shared" si="20"/>
        <v>0</v>
      </c>
      <c r="AB53" s="2"/>
      <c r="AC53" s="193">
        <f t="shared" si="33"/>
        <v>0</v>
      </c>
      <c r="AD53" s="213">
        <f t="shared" si="21"/>
        <v>0</v>
      </c>
      <c r="AE53" s="2"/>
      <c r="AF53" s="193">
        <f t="shared" si="34"/>
        <v>0</v>
      </c>
      <c r="AG53" s="324"/>
      <c r="AH53" s="325"/>
      <c r="AI53" s="325"/>
      <c r="AJ53" s="326"/>
    </row>
    <row r="54" spans="1:36" ht="12.75" customHeight="1" x14ac:dyDescent="0.35">
      <c r="A54" s="156">
        <f>'PROTO SPEC'!A53</f>
        <v>0</v>
      </c>
      <c r="B54" s="477">
        <f>'PROTO SPEC'!B54</f>
        <v>0</v>
      </c>
      <c r="C54" s="478"/>
      <c r="D54" s="478"/>
      <c r="E54" s="478"/>
      <c r="F54" s="33">
        <f>'GRADED SPEC (ALPHA)'!I54</f>
        <v>0</v>
      </c>
      <c r="G54" s="2"/>
      <c r="H54" s="34">
        <f t="shared" si="22"/>
        <v>0</v>
      </c>
      <c r="I54" s="213">
        <f t="shared" si="35"/>
        <v>0</v>
      </c>
      <c r="J54" s="2"/>
      <c r="K54" s="193">
        <f t="shared" si="36"/>
        <v>0</v>
      </c>
      <c r="L54" s="213">
        <f t="shared" si="37"/>
        <v>0</v>
      </c>
      <c r="M54" s="2"/>
      <c r="N54" s="193">
        <f t="shared" si="38"/>
        <v>0</v>
      </c>
      <c r="O54" s="213">
        <f t="shared" si="27"/>
        <v>0</v>
      </c>
      <c r="P54" s="2"/>
      <c r="Q54" s="193">
        <f t="shared" si="28"/>
        <v>0</v>
      </c>
      <c r="R54" s="213">
        <f t="shared" si="29"/>
        <v>0</v>
      </c>
      <c r="S54" s="2"/>
      <c r="T54" s="193">
        <f t="shared" si="30"/>
        <v>0</v>
      </c>
      <c r="U54" s="213">
        <f t="shared" si="18"/>
        <v>0</v>
      </c>
      <c r="V54" s="2"/>
      <c r="W54" s="193">
        <f t="shared" si="31"/>
        <v>0</v>
      </c>
      <c r="X54" s="213">
        <f t="shared" si="19"/>
        <v>0</v>
      </c>
      <c r="Y54" s="2"/>
      <c r="Z54" s="193">
        <f t="shared" si="32"/>
        <v>0</v>
      </c>
      <c r="AA54" s="213">
        <f t="shared" si="20"/>
        <v>0</v>
      </c>
      <c r="AB54" s="2"/>
      <c r="AC54" s="193">
        <f t="shared" si="33"/>
        <v>0</v>
      </c>
      <c r="AD54" s="213">
        <f t="shared" si="21"/>
        <v>0</v>
      </c>
      <c r="AE54" s="2"/>
      <c r="AF54" s="193">
        <f t="shared" si="34"/>
        <v>0</v>
      </c>
      <c r="AG54" s="324"/>
      <c r="AH54" s="325"/>
      <c r="AI54" s="325"/>
      <c r="AJ54" s="326"/>
    </row>
    <row r="55" spans="1:36" ht="12.75" customHeight="1" x14ac:dyDescent="0.35">
      <c r="A55" s="156">
        <f>'PROTO SPEC'!A54</f>
        <v>0</v>
      </c>
      <c r="B55" s="477">
        <f>'PROTO SPEC'!B55</f>
        <v>0</v>
      </c>
      <c r="C55" s="478"/>
      <c r="D55" s="478"/>
      <c r="E55" s="478"/>
      <c r="F55" s="33">
        <f>'GRADED SPEC (ALPHA)'!I55</f>
        <v>0</v>
      </c>
      <c r="G55" s="2"/>
      <c r="H55" s="34">
        <f t="shared" si="22"/>
        <v>0</v>
      </c>
      <c r="I55" s="213">
        <f t="shared" si="35"/>
        <v>0</v>
      </c>
      <c r="J55" s="2"/>
      <c r="K55" s="193">
        <f t="shared" si="36"/>
        <v>0</v>
      </c>
      <c r="L55" s="213">
        <f t="shared" si="37"/>
        <v>0</v>
      </c>
      <c r="M55" s="2"/>
      <c r="N55" s="193">
        <f t="shared" si="38"/>
        <v>0</v>
      </c>
      <c r="O55" s="213">
        <f t="shared" ref="O55:O58" si="39">F55</f>
        <v>0</v>
      </c>
      <c r="P55" s="2"/>
      <c r="Q55" s="193">
        <f t="shared" si="28"/>
        <v>0</v>
      </c>
      <c r="R55" s="213">
        <f t="shared" ref="R55:R58" si="40">F55</f>
        <v>0</v>
      </c>
      <c r="S55" s="2"/>
      <c r="T55" s="193">
        <f t="shared" si="30"/>
        <v>0</v>
      </c>
      <c r="U55" s="213">
        <f t="shared" ref="U55:U58" si="41">F55</f>
        <v>0</v>
      </c>
      <c r="V55" s="2"/>
      <c r="W55" s="193">
        <f t="shared" si="31"/>
        <v>0</v>
      </c>
      <c r="X55" s="213">
        <f t="shared" ref="X55:X58" si="42">F55</f>
        <v>0</v>
      </c>
      <c r="Y55" s="2"/>
      <c r="Z55" s="193">
        <f t="shared" si="32"/>
        <v>0</v>
      </c>
      <c r="AA55" s="213">
        <f t="shared" ref="AA55:AA58" si="43">F55</f>
        <v>0</v>
      </c>
      <c r="AB55" s="2"/>
      <c r="AC55" s="193">
        <f t="shared" si="33"/>
        <v>0</v>
      </c>
      <c r="AD55" s="213">
        <f t="shared" ref="AD55:AD58" si="44">F55</f>
        <v>0</v>
      </c>
      <c r="AE55" s="2"/>
      <c r="AF55" s="193">
        <f t="shared" si="34"/>
        <v>0</v>
      </c>
      <c r="AG55" s="324"/>
      <c r="AH55" s="325"/>
      <c r="AI55" s="325"/>
      <c r="AJ55" s="326"/>
    </row>
    <row r="56" spans="1:36" ht="12.75" customHeight="1" x14ac:dyDescent="0.35">
      <c r="A56" s="156">
        <f>'PROTO SPEC'!A55</f>
        <v>0</v>
      </c>
      <c r="B56" s="477">
        <f>'PROTO SPEC'!B56</f>
        <v>0</v>
      </c>
      <c r="C56" s="478"/>
      <c r="D56" s="478"/>
      <c r="E56" s="478"/>
      <c r="F56" s="33">
        <f>'GRADED SPEC (ALPHA)'!I56</f>
        <v>0</v>
      </c>
      <c r="G56" s="2"/>
      <c r="H56" s="34">
        <f t="shared" si="22"/>
        <v>0</v>
      </c>
      <c r="I56" s="213">
        <f t="shared" si="35"/>
        <v>0</v>
      </c>
      <c r="J56" s="2"/>
      <c r="K56" s="193">
        <f t="shared" si="36"/>
        <v>0</v>
      </c>
      <c r="L56" s="213">
        <f t="shared" si="37"/>
        <v>0</v>
      </c>
      <c r="M56" s="2"/>
      <c r="N56" s="193">
        <f t="shared" si="38"/>
        <v>0</v>
      </c>
      <c r="O56" s="213">
        <f t="shared" si="39"/>
        <v>0</v>
      </c>
      <c r="P56" s="2"/>
      <c r="Q56" s="193">
        <f t="shared" si="28"/>
        <v>0</v>
      </c>
      <c r="R56" s="213">
        <f t="shared" si="40"/>
        <v>0</v>
      </c>
      <c r="S56" s="2"/>
      <c r="T56" s="193">
        <f t="shared" si="30"/>
        <v>0</v>
      </c>
      <c r="U56" s="213">
        <f t="shared" si="41"/>
        <v>0</v>
      </c>
      <c r="V56" s="2"/>
      <c r="W56" s="193">
        <f t="shared" si="31"/>
        <v>0</v>
      </c>
      <c r="X56" s="213">
        <f t="shared" si="42"/>
        <v>0</v>
      </c>
      <c r="Y56" s="2"/>
      <c r="Z56" s="193">
        <f t="shared" si="32"/>
        <v>0</v>
      </c>
      <c r="AA56" s="213">
        <f t="shared" si="43"/>
        <v>0</v>
      </c>
      <c r="AB56" s="2"/>
      <c r="AC56" s="193">
        <f t="shared" si="33"/>
        <v>0</v>
      </c>
      <c r="AD56" s="213">
        <f t="shared" si="44"/>
        <v>0</v>
      </c>
      <c r="AE56" s="2"/>
      <c r="AF56" s="193">
        <f t="shared" si="34"/>
        <v>0</v>
      </c>
      <c r="AG56" s="324"/>
      <c r="AH56" s="325"/>
      <c r="AI56" s="325"/>
      <c r="AJ56" s="326"/>
    </row>
    <row r="57" spans="1:36" ht="12.75" customHeight="1" x14ac:dyDescent="0.35">
      <c r="A57" s="156">
        <f>'PROTO SPEC'!A56</f>
        <v>0</v>
      </c>
      <c r="B57" s="477">
        <f>'PROTO SPEC'!B57</f>
        <v>0</v>
      </c>
      <c r="C57" s="478"/>
      <c r="D57" s="478"/>
      <c r="E57" s="478"/>
      <c r="F57" s="33">
        <f>'GRADED SPEC (ALPHA)'!I57</f>
        <v>0</v>
      </c>
      <c r="G57" s="2"/>
      <c r="H57" s="34">
        <f t="shared" si="22"/>
        <v>0</v>
      </c>
      <c r="I57" s="213">
        <f t="shared" si="35"/>
        <v>0</v>
      </c>
      <c r="J57" s="2"/>
      <c r="K57" s="193">
        <f t="shared" si="36"/>
        <v>0</v>
      </c>
      <c r="L57" s="213">
        <f t="shared" si="37"/>
        <v>0</v>
      </c>
      <c r="M57" s="2"/>
      <c r="N57" s="193">
        <f t="shared" si="38"/>
        <v>0</v>
      </c>
      <c r="O57" s="213">
        <f t="shared" si="39"/>
        <v>0</v>
      </c>
      <c r="P57" s="2"/>
      <c r="Q57" s="193">
        <f t="shared" si="28"/>
        <v>0</v>
      </c>
      <c r="R57" s="213">
        <f t="shared" si="40"/>
        <v>0</v>
      </c>
      <c r="S57" s="2"/>
      <c r="T57" s="193">
        <f t="shared" si="30"/>
        <v>0</v>
      </c>
      <c r="U57" s="213">
        <f t="shared" si="41"/>
        <v>0</v>
      </c>
      <c r="V57" s="2"/>
      <c r="W57" s="193">
        <f t="shared" si="31"/>
        <v>0</v>
      </c>
      <c r="X57" s="213">
        <f t="shared" si="42"/>
        <v>0</v>
      </c>
      <c r="Y57" s="2"/>
      <c r="Z57" s="193">
        <f t="shared" si="32"/>
        <v>0</v>
      </c>
      <c r="AA57" s="213">
        <f t="shared" si="43"/>
        <v>0</v>
      </c>
      <c r="AB57" s="2"/>
      <c r="AC57" s="193">
        <f t="shared" si="33"/>
        <v>0</v>
      </c>
      <c r="AD57" s="213">
        <f t="shared" si="44"/>
        <v>0</v>
      </c>
      <c r="AE57" s="2"/>
      <c r="AF57" s="193">
        <f t="shared" si="34"/>
        <v>0</v>
      </c>
      <c r="AG57" s="324"/>
      <c r="AH57" s="325"/>
      <c r="AI57" s="325"/>
      <c r="AJ57" s="326"/>
    </row>
    <row r="58" spans="1:36" ht="12.75" customHeight="1" x14ac:dyDescent="0.35">
      <c r="A58" s="156">
        <f>'PROTO SPEC'!A57</f>
        <v>0</v>
      </c>
      <c r="B58" s="477">
        <f>'PROTO SPEC'!B58</f>
        <v>0</v>
      </c>
      <c r="C58" s="478"/>
      <c r="D58" s="478"/>
      <c r="E58" s="478"/>
      <c r="F58" s="33">
        <f>'GRADED SPEC (ALPHA)'!I58</f>
        <v>0</v>
      </c>
      <c r="G58" s="2"/>
      <c r="H58" s="34">
        <f t="shared" si="22"/>
        <v>0</v>
      </c>
      <c r="I58" s="213">
        <f t="shared" si="35"/>
        <v>0</v>
      </c>
      <c r="J58" s="2"/>
      <c r="K58" s="193">
        <f t="shared" si="36"/>
        <v>0</v>
      </c>
      <c r="L58" s="213">
        <f t="shared" si="37"/>
        <v>0</v>
      </c>
      <c r="M58" s="2"/>
      <c r="N58" s="193">
        <f t="shared" si="38"/>
        <v>0</v>
      </c>
      <c r="O58" s="213">
        <f t="shared" si="39"/>
        <v>0</v>
      </c>
      <c r="P58" s="2"/>
      <c r="Q58" s="193">
        <f t="shared" si="28"/>
        <v>0</v>
      </c>
      <c r="R58" s="213">
        <f t="shared" si="40"/>
        <v>0</v>
      </c>
      <c r="S58" s="2"/>
      <c r="T58" s="193">
        <f t="shared" si="30"/>
        <v>0</v>
      </c>
      <c r="U58" s="213">
        <f t="shared" si="41"/>
        <v>0</v>
      </c>
      <c r="V58" s="2"/>
      <c r="W58" s="193">
        <f t="shared" si="31"/>
        <v>0</v>
      </c>
      <c r="X58" s="213">
        <f t="shared" si="42"/>
        <v>0</v>
      </c>
      <c r="Y58" s="2"/>
      <c r="Z58" s="193">
        <f t="shared" si="32"/>
        <v>0</v>
      </c>
      <c r="AA58" s="213">
        <f t="shared" si="43"/>
        <v>0</v>
      </c>
      <c r="AB58" s="2"/>
      <c r="AC58" s="193">
        <f t="shared" si="33"/>
        <v>0</v>
      </c>
      <c r="AD58" s="213">
        <f t="shared" si="44"/>
        <v>0</v>
      </c>
      <c r="AE58" s="2"/>
      <c r="AF58" s="193">
        <f t="shared" si="34"/>
        <v>0</v>
      </c>
      <c r="AG58" s="324"/>
      <c r="AH58" s="325"/>
      <c r="AI58" s="325"/>
      <c r="AJ58" s="326"/>
    </row>
  </sheetData>
  <mergeCells count="110">
    <mergeCell ref="B57:E57"/>
    <mergeCell ref="B54:E54"/>
    <mergeCell ref="B55:E55"/>
    <mergeCell ref="B56:E56"/>
    <mergeCell ref="B52:E52"/>
    <mergeCell ref="B53:E53"/>
    <mergeCell ref="B49:E49"/>
    <mergeCell ref="B50:E50"/>
    <mergeCell ref="B45:E45"/>
    <mergeCell ref="B46:E46"/>
    <mergeCell ref="B47:E47"/>
    <mergeCell ref="B48:E48"/>
    <mergeCell ref="A1:B2"/>
    <mergeCell ref="C1:AJ2"/>
    <mergeCell ref="A3:B3"/>
    <mergeCell ref="A4:B4"/>
    <mergeCell ref="A5:B5"/>
    <mergeCell ref="AG31:AJ31"/>
    <mergeCell ref="AG32:AJ32"/>
    <mergeCell ref="AG33:AJ33"/>
    <mergeCell ref="B30:E30"/>
    <mergeCell ref="AG20:AJ20"/>
    <mergeCell ref="AG30:AJ30"/>
    <mergeCell ref="C3:E3"/>
    <mergeCell ref="B18:E18"/>
    <mergeCell ref="AG18:AJ18"/>
    <mergeCell ref="B19:E19"/>
    <mergeCell ref="AG19:AJ19"/>
    <mergeCell ref="B20:E20"/>
    <mergeCell ref="AH3:AJ3"/>
    <mergeCell ref="C4:E4"/>
    <mergeCell ref="AH4:AJ4"/>
    <mergeCell ref="B8:E8"/>
    <mergeCell ref="AG15:AJ15"/>
    <mergeCell ref="B9:E9"/>
    <mergeCell ref="AG9:AJ9"/>
    <mergeCell ref="B58:E58"/>
    <mergeCell ref="B51:E51"/>
    <mergeCell ref="B44:E44"/>
    <mergeCell ref="B40:E40"/>
    <mergeCell ref="AG40:AJ40"/>
    <mergeCell ref="B21:E21"/>
    <mergeCell ref="AG21:AJ21"/>
    <mergeCell ref="B22:E22"/>
    <mergeCell ref="AG22:AJ22"/>
    <mergeCell ref="AG24:AJ24"/>
    <mergeCell ref="B28:E28"/>
    <mergeCell ref="AG28:AJ28"/>
    <mergeCell ref="B29:E29"/>
    <mergeCell ref="AG29:AJ29"/>
    <mergeCell ref="B26:E26"/>
    <mergeCell ref="B27:E27"/>
    <mergeCell ref="B35:E35"/>
    <mergeCell ref="B33:E33"/>
    <mergeCell ref="B34:E34"/>
    <mergeCell ref="B24:E24"/>
    <mergeCell ref="B25:E25"/>
    <mergeCell ref="B38:E38"/>
    <mergeCell ref="B23:E23"/>
    <mergeCell ref="AG23:AJ23"/>
    <mergeCell ref="B10:E10"/>
    <mergeCell ref="AG10:AJ10"/>
    <mergeCell ref="C5:E5"/>
    <mergeCell ref="AH5:AJ5"/>
    <mergeCell ref="B7:E7"/>
    <mergeCell ref="AG7:AJ7"/>
    <mergeCell ref="B14:E14"/>
    <mergeCell ref="AG13:AJ13"/>
    <mergeCell ref="AG14:AJ14"/>
    <mergeCell ref="AG27:AJ27"/>
    <mergeCell ref="B39:E39"/>
    <mergeCell ref="B41:E41"/>
    <mergeCell ref="AG53:AJ53"/>
    <mergeCell ref="AG54:AJ54"/>
    <mergeCell ref="AG49:AJ49"/>
    <mergeCell ref="AG50:AJ50"/>
    <mergeCell ref="AG51:AJ51"/>
    <mergeCell ref="AG52:AJ52"/>
    <mergeCell ref="AG38:AJ38"/>
    <mergeCell ref="B31:E31"/>
    <mergeCell ref="B32:E32"/>
    <mergeCell ref="AG39:AJ39"/>
    <mergeCell ref="AG46:AJ46"/>
    <mergeCell ref="AG48:AJ48"/>
    <mergeCell ref="B36:E36"/>
    <mergeCell ref="B37:E37"/>
    <mergeCell ref="B17:E17"/>
    <mergeCell ref="AG37:AJ37"/>
    <mergeCell ref="AG58:AJ58"/>
    <mergeCell ref="AG55:AJ55"/>
    <mergeCell ref="AG56:AJ56"/>
    <mergeCell ref="AG57:AJ57"/>
    <mergeCell ref="B43:E43"/>
    <mergeCell ref="A6:AJ6"/>
    <mergeCell ref="AG47:AJ47"/>
    <mergeCell ref="AG43:AJ43"/>
    <mergeCell ref="AG44:AJ44"/>
    <mergeCell ref="AG45:AJ45"/>
    <mergeCell ref="B15:E15"/>
    <mergeCell ref="B16:E16"/>
    <mergeCell ref="AG16:AJ16"/>
    <mergeCell ref="B11:E11"/>
    <mergeCell ref="AG11:AJ11"/>
    <mergeCell ref="B12:E12"/>
    <mergeCell ref="AG12:AJ12"/>
    <mergeCell ref="B13:E13"/>
    <mergeCell ref="AG8:AJ8"/>
    <mergeCell ref="AG17:AJ17"/>
    <mergeCell ref="AG25:AJ25"/>
    <mergeCell ref="AG26:AJ26"/>
  </mergeCells>
  <conditionalFormatting sqref="AI5:AJ5">
    <cfRule type="containsText" dxfId="9" priority="4" operator="containsText" text=" ">
      <formula>NOT(ISERROR(SEARCH(" ",AI5)))</formula>
    </cfRule>
  </conditionalFormatting>
  <printOptions horizontalCentered="1" gridLines="1"/>
  <pageMargins left="0.23622047244094491" right="0.23622047244094491" top="0.74803149606299213" bottom="0" header="0.31496062992125984" footer="0"/>
  <pageSetup paperSize="9" scale="35" orientation="portrait" verticalDpi="300" r:id="rId1"/>
  <headerFooter>
    <oddHeader>&amp;CREISS</oddHeader>
  </headerFooter>
  <customProperties>
    <customPr name="layoutContexts" r:id="rId2"/>
    <customPr name="pages" r:id="rId3"/>
    <customPr name="screen" r:id="rId4"/>
  </customProperties>
  <drawing r:id="rId5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45CAAF-4169-4049-9B24-0360E9E035C2}">
  <sheetPr codeName="Sheet31">
    <tabColor rgb="FF00B050"/>
  </sheetPr>
  <dimension ref="A1:V347"/>
  <sheetViews>
    <sheetView view="pageBreakPreview" topLeftCell="D1" zoomScale="95" zoomScaleNormal="100" zoomScaleSheetLayoutView="95" workbookViewId="0">
      <selection activeCell="U5" sqref="U5:V5"/>
    </sheetView>
  </sheetViews>
  <sheetFormatPr defaultColWidth="8.81640625" defaultRowHeight="14.5" x14ac:dyDescent="0.35"/>
  <cols>
    <col min="1" max="1" width="7.453125" style="1" customWidth="1"/>
    <col min="2" max="2" width="13.81640625" style="1" customWidth="1"/>
    <col min="3" max="3" width="7.1796875" style="1" customWidth="1"/>
    <col min="4" max="4" width="10.36328125" style="1" customWidth="1"/>
    <col min="5" max="5" width="11.6328125" style="1" customWidth="1"/>
    <col min="6" max="6" width="6.453125" style="1" customWidth="1"/>
    <col min="7" max="7" width="5.1796875" style="1" customWidth="1"/>
    <col min="8" max="8" width="14" style="1" customWidth="1"/>
    <col min="9" max="9" width="11.81640625" style="1" customWidth="1"/>
    <col min="10" max="10" width="5" style="1" customWidth="1"/>
    <col min="11" max="11" width="6.81640625" style="1" customWidth="1"/>
    <col min="12" max="12" width="7.453125" style="1" customWidth="1"/>
    <col min="13" max="13" width="13.81640625" style="1" customWidth="1"/>
    <col min="14" max="14" width="7.1796875" style="1" customWidth="1"/>
    <col min="15" max="15" width="9.36328125" style="1" customWidth="1"/>
    <col min="16" max="16" width="11.6328125" style="1" customWidth="1"/>
    <col min="17" max="17" width="6.453125" style="1" customWidth="1"/>
    <col min="18" max="18" width="5.1796875" style="1" customWidth="1"/>
    <col min="19" max="19" width="12.6328125" style="1" customWidth="1"/>
    <col min="20" max="20" width="11.81640625" style="1" customWidth="1"/>
    <col min="21" max="21" width="5" style="1" customWidth="1"/>
    <col min="22" max="22" width="6.81640625" style="1" customWidth="1"/>
  </cols>
  <sheetData>
    <row r="1" spans="1:22" s="1" customFormat="1" ht="13.75" customHeight="1" x14ac:dyDescent="0.25">
      <c r="A1" s="296"/>
      <c r="B1" s="296"/>
      <c r="C1" s="311" t="s">
        <v>311</v>
      </c>
      <c r="D1" s="312"/>
      <c r="E1" s="312"/>
      <c r="F1" s="312"/>
      <c r="G1" s="312"/>
      <c r="H1" s="312"/>
      <c r="I1" s="312"/>
      <c r="J1" s="312"/>
      <c r="K1" s="312"/>
      <c r="L1" s="296"/>
      <c r="M1" s="296"/>
      <c r="N1" s="311" t="s">
        <v>311</v>
      </c>
      <c r="O1" s="312"/>
      <c r="P1" s="312"/>
      <c r="Q1" s="312"/>
      <c r="R1" s="312"/>
      <c r="S1" s="312"/>
      <c r="T1" s="312"/>
      <c r="U1" s="312"/>
      <c r="V1" s="312"/>
    </row>
    <row r="2" spans="1:22" s="1" customFormat="1" ht="13.75" customHeight="1" x14ac:dyDescent="0.25">
      <c r="A2" s="296"/>
      <c r="B2" s="296"/>
      <c r="C2" s="313"/>
      <c r="D2" s="314"/>
      <c r="E2" s="314"/>
      <c r="F2" s="314"/>
      <c r="G2" s="314"/>
      <c r="H2" s="314"/>
      <c r="I2" s="314"/>
      <c r="J2" s="314"/>
      <c r="K2" s="314"/>
      <c r="L2" s="296"/>
      <c r="M2" s="296"/>
      <c r="N2" s="313"/>
      <c r="O2" s="314"/>
      <c r="P2" s="314"/>
      <c r="Q2" s="314"/>
      <c r="R2" s="314"/>
      <c r="S2" s="314"/>
      <c r="T2" s="314"/>
      <c r="U2" s="314"/>
      <c r="V2" s="314"/>
    </row>
    <row r="3" spans="1:22" s="1" customFormat="1" ht="13.75" customHeight="1" x14ac:dyDescent="0.25">
      <c r="A3" s="382" t="s">
        <v>48</v>
      </c>
      <c r="B3" s="382"/>
      <c r="C3" s="298" t="str">
        <f>'DESIGN FRONT SHEET'!B3</f>
        <v>MCLAREN SEASON 3</v>
      </c>
      <c r="D3" s="299"/>
      <c r="E3" s="37" t="s">
        <v>49</v>
      </c>
      <c r="F3" s="381" t="str">
        <f>'DESIGN FRONT SHEET'!E3</f>
        <v>UNAVAILABLE</v>
      </c>
      <c r="G3" s="298"/>
      <c r="H3" s="298"/>
      <c r="I3" s="37" t="s">
        <v>50</v>
      </c>
      <c r="J3" s="306" t="str">
        <f>'DESIGN FRONT SHEET'!G3</f>
        <v>FRAN</v>
      </c>
      <c r="K3" s="306"/>
      <c r="L3" s="382" t="s">
        <v>48</v>
      </c>
      <c r="M3" s="382"/>
      <c r="N3" s="298" t="str">
        <f>'DESIGN FRONT SHEET'!B3</f>
        <v>MCLAREN SEASON 3</v>
      </c>
      <c r="O3" s="299"/>
      <c r="P3" s="37" t="s">
        <v>49</v>
      </c>
      <c r="Q3" s="381" t="str">
        <f>'DESIGN FRONT SHEET'!E3</f>
        <v>UNAVAILABLE</v>
      </c>
      <c r="R3" s="298"/>
      <c r="S3" s="298"/>
      <c r="T3" s="37" t="s">
        <v>50</v>
      </c>
      <c r="U3" s="306" t="str">
        <f>'DESIGN FRONT SHEET'!G3</f>
        <v>FRAN</v>
      </c>
      <c r="V3" s="306"/>
    </row>
    <row r="4" spans="1:22" s="1" customFormat="1" ht="13.75" customHeight="1" x14ac:dyDescent="0.25">
      <c r="A4" s="382" t="s">
        <v>51</v>
      </c>
      <c r="B4" s="382"/>
      <c r="C4" s="298" t="str">
        <f>'DESIGN FRONT SHEET'!B4</f>
        <v>DEXOR</v>
      </c>
      <c r="D4" s="299"/>
      <c r="E4" s="37" t="s">
        <v>52</v>
      </c>
      <c r="F4" s="381" t="str">
        <f>'DESIGN FRONT SHEET'!E4</f>
        <v>VIETNAM</v>
      </c>
      <c r="G4" s="298"/>
      <c r="H4" s="298"/>
      <c r="I4" s="37" t="s">
        <v>53</v>
      </c>
      <c r="J4" s="306"/>
      <c r="K4" s="306"/>
      <c r="L4" s="382" t="s">
        <v>51</v>
      </c>
      <c r="M4" s="382"/>
      <c r="N4" s="298" t="str">
        <f>'DESIGN FRONT SHEET'!B4</f>
        <v>DEXOR</v>
      </c>
      <c r="O4" s="299"/>
      <c r="P4" s="37" t="s">
        <v>52</v>
      </c>
      <c r="Q4" s="381" t="str">
        <f>'DESIGN FRONT SHEET'!E4</f>
        <v>VIETNAM</v>
      </c>
      <c r="R4" s="298"/>
      <c r="S4" s="298"/>
      <c r="T4" s="37" t="s">
        <v>53</v>
      </c>
      <c r="U4" s="306"/>
      <c r="V4" s="306"/>
    </row>
    <row r="5" spans="1:22" s="1" customFormat="1" ht="13.75" customHeight="1" x14ac:dyDescent="0.25">
      <c r="A5" s="382" t="s">
        <v>54</v>
      </c>
      <c r="B5" s="382" t="s">
        <v>54</v>
      </c>
      <c r="C5" s="298" t="str">
        <f>'DESIGN FRONT SHEET'!B5</f>
        <v>SHORT SLEEVE CONTRST T-SHIRT</v>
      </c>
      <c r="D5" s="299"/>
      <c r="E5" s="37" t="s">
        <v>193</v>
      </c>
      <c r="F5" s="381" t="str">
        <f>'DESIGN FRONT SHEET'!E5</f>
        <v>PALACE SAMPLE - FACTORY REFERENCE</v>
      </c>
      <c r="G5" s="298"/>
      <c r="H5" s="298"/>
      <c r="I5" s="37" t="s">
        <v>130</v>
      </c>
      <c r="J5" s="390"/>
      <c r="K5" s="390"/>
      <c r="L5" s="382" t="s">
        <v>54</v>
      </c>
      <c r="M5" s="382" t="s">
        <v>54</v>
      </c>
      <c r="N5" s="298" t="str">
        <f>'DESIGN FRONT SHEET'!B5</f>
        <v>SHORT SLEEVE CONTRST T-SHIRT</v>
      </c>
      <c r="O5" s="299"/>
      <c r="P5" s="37" t="s">
        <v>193</v>
      </c>
      <c r="Q5" s="381" t="str">
        <f>'DESIGN FRONT SHEET'!E5</f>
        <v>PALACE SAMPLE - FACTORY REFERENCE</v>
      </c>
      <c r="R5" s="298"/>
      <c r="S5" s="298"/>
      <c r="T5" s="37" t="s">
        <v>130</v>
      </c>
      <c r="U5" s="390"/>
      <c r="V5" s="390"/>
    </row>
    <row r="6" spans="1:22" ht="13.75" customHeight="1" x14ac:dyDescent="0.35">
      <c r="A6" s="427" t="s">
        <v>142</v>
      </c>
      <c r="B6" s="383"/>
      <c r="C6" s="383"/>
      <c r="D6" s="383"/>
      <c r="E6" s="383"/>
      <c r="F6" s="383"/>
      <c r="G6" s="383"/>
      <c r="H6" s="383"/>
      <c r="I6" s="383"/>
      <c r="J6" s="383"/>
      <c r="K6" s="384"/>
      <c r="L6" s="427" t="s">
        <v>142</v>
      </c>
      <c r="M6" s="383"/>
      <c r="N6" s="383"/>
      <c r="O6" s="383"/>
      <c r="P6" s="383"/>
      <c r="Q6" s="383"/>
      <c r="R6" s="383"/>
      <c r="S6" s="383"/>
      <c r="T6" s="383"/>
      <c r="U6" s="383"/>
      <c r="V6" s="384"/>
    </row>
    <row r="7" spans="1:22" ht="13.75" customHeight="1" x14ac:dyDescent="0.35">
      <c r="A7" s="419" t="s">
        <v>328</v>
      </c>
      <c r="B7" s="419"/>
      <c r="C7" s="428"/>
      <c r="D7" s="428"/>
      <c r="E7" s="428"/>
      <c r="F7" s="428"/>
      <c r="G7" s="428"/>
      <c r="H7" s="428"/>
      <c r="I7" s="428"/>
      <c r="J7" s="428"/>
      <c r="K7" s="428"/>
      <c r="L7" s="419" t="s">
        <v>328</v>
      </c>
      <c r="M7" s="419"/>
      <c r="N7" s="428"/>
      <c r="O7" s="428"/>
      <c r="P7" s="428"/>
      <c r="Q7" s="428"/>
      <c r="R7" s="428"/>
      <c r="S7" s="428"/>
      <c r="T7" s="428"/>
      <c r="U7" s="428"/>
      <c r="V7" s="428"/>
    </row>
    <row r="8" spans="1:22" ht="13.75" customHeight="1" x14ac:dyDescent="0.35">
      <c r="A8" s="419" t="s">
        <v>329</v>
      </c>
      <c r="B8" s="419"/>
      <c r="C8" s="420"/>
      <c r="D8" s="420"/>
      <c r="E8" s="420"/>
      <c r="F8" s="420"/>
      <c r="G8" s="420"/>
      <c r="H8" s="420"/>
      <c r="I8" s="420"/>
      <c r="J8" s="420"/>
      <c r="K8" s="420"/>
      <c r="L8" s="419" t="s">
        <v>329</v>
      </c>
      <c r="M8" s="419"/>
      <c r="N8" s="420"/>
      <c r="O8" s="420"/>
      <c r="P8" s="420"/>
      <c r="Q8" s="420"/>
      <c r="R8" s="420"/>
      <c r="S8" s="420"/>
      <c r="T8" s="420"/>
      <c r="U8" s="420"/>
      <c r="V8" s="420"/>
    </row>
    <row r="9" spans="1:22" ht="13.75" customHeight="1" x14ac:dyDescent="0.35">
      <c r="A9" s="419" t="s">
        <v>330</v>
      </c>
      <c r="B9" s="419"/>
      <c r="C9" s="420"/>
      <c r="D9" s="420"/>
      <c r="E9" s="420"/>
      <c r="F9" s="420"/>
      <c r="G9" s="420"/>
      <c r="H9" s="420"/>
      <c r="I9" s="420"/>
      <c r="J9" s="420"/>
      <c r="K9" s="420"/>
      <c r="L9" s="419" t="s">
        <v>330</v>
      </c>
      <c r="M9" s="419"/>
      <c r="N9" s="420"/>
      <c r="O9" s="420"/>
      <c r="P9" s="420"/>
      <c r="Q9" s="420"/>
      <c r="R9" s="420"/>
      <c r="S9" s="420"/>
      <c r="T9" s="420"/>
      <c r="U9" s="420"/>
      <c r="V9" s="420"/>
    </row>
    <row r="10" spans="1:22" ht="13.75" customHeight="1" x14ac:dyDescent="0.35">
      <c r="A10" s="419" t="s">
        <v>331</v>
      </c>
      <c r="B10" s="419"/>
      <c r="C10" s="420"/>
      <c r="D10" s="420"/>
      <c r="E10" s="420"/>
      <c r="F10" s="420"/>
      <c r="G10" s="420"/>
      <c r="H10" s="420"/>
      <c r="I10" s="420"/>
      <c r="J10" s="420"/>
      <c r="K10" s="420"/>
      <c r="L10" s="419" t="s">
        <v>331</v>
      </c>
      <c r="M10" s="419"/>
      <c r="N10" s="420"/>
      <c r="O10" s="420"/>
      <c r="P10" s="420"/>
      <c r="Q10" s="420"/>
      <c r="R10" s="420"/>
      <c r="S10" s="420"/>
      <c r="T10" s="420"/>
      <c r="U10" s="420"/>
      <c r="V10" s="420"/>
    </row>
    <row r="11" spans="1:22" ht="269.5" customHeight="1" x14ac:dyDescent="0.35">
      <c r="A11" s="429"/>
      <c r="B11" s="430"/>
      <c r="C11" s="430"/>
      <c r="D11" s="430"/>
      <c r="E11" s="430"/>
      <c r="F11" s="430"/>
      <c r="G11" s="430"/>
      <c r="H11" s="430"/>
      <c r="I11" s="430"/>
      <c r="J11" s="430"/>
      <c r="K11" s="431"/>
      <c r="L11" s="429"/>
      <c r="M11" s="430"/>
      <c r="N11" s="430"/>
      <c r="O11" s="430"/>
      <c r="P11" s="430"/>
      <c r="Q11" s="430"/>
      <c r="R11" s="430"/>
      <c r="S11" s="430"/>
      <c r="T11" s="430"/>
      <c r="U11" s="430"/>
      <c r="V11" s="431"/>
    </row>
    <row r="12" spans="1:22" x14ac:dyDescent="0.35">
      <c r="A12" s="421"/>
      <c r="B12" s="422"/>
      <c r="C12" s="422"/>
      <c r="D12" s="422"/>
      <c r="E12" s="422"/>
      <c r="F12" s="422"/>
      <c r="G12" s="422"/>
      <c r="H12" s="422"/>
      <c r="I12" s="422"/>
      <c r="J12" s="422"/>
      <c r="K12" s="423"/>
      <c r="L12" s="421"/>
      <c r="M12" s="422"/>
      <c r="N12" s="422"/>
      <c r="O12" s="422"/>
      <c r="P12" s="422"/>
      <c r="Q12" s="422"/>
      <c r="R12" s="422"/>
      <c r="S12" s="422"/>
      <c r="T12" s="422"/>
      <c r="U12" s="422"/>
      <c r="V12" s="423"/>
    </row>
    <row r="13" spans="1:22" x14ac:dyDescent="0.35">
      <c r="A13" s="412"/>
      <c r="B13" s="417"/>
      <c r="C13" s="417"/>
      <c r="D13" s="417"/>
      <c r="E13" s="417"/>
      <c r="F13" s="417"/>
      <c r="G13" s="417"/>
      <c r="H13" s="417"/>
      <c r="I13" s="417"/>
      <c r="J13" s="417"/>
      <c r="K13" s="418"/>
      <c r="L13" s="412"/>
      <c r="M13" s="417"/>
      <c r="N13" s="417"/>
      <c r="O13" s="417"/>
      <c r="P13" s="417"/>
      <c r="Q13" s="417"/>
      <c r="R13" s="417"/>
      <c r="S13" s="417"/>
      <c r="T13" s="417"/>
      <c r="U13" s="417"/>
      <c r="V13" s="418"/>
    </row>
    <row r="14" spans="1:22" x14ac:dyDescent="0.35">
      <c r="A14" s="412"/>
      <c r="B14" s="417"/>
      <c r="C14" s="417"/>
      <c r="D14" s="417"/>
      <c r="E14" s="417"/>
      <c r="F14" s="417"/>
      <c r="G14" s="417"/>
      <c r="H14" s="417"/>
      <c r="I14" s="417"/>
      <c r="J14" s="417"/>
      <c r="K14" s="418"/>
      <c r="L14" s="412"/>
      <c r="M14" s="417"/>
      <c r="N14" s="417"/>
      <c r="O14" s="417"/>
      <c r="P14" s="417"/>
      <c r="Q14" s="417"/>
      <c r="R14" s="417"/>
      <c r="S14" s="417"/>
      <c r="T14" s="417"/>
      <c r="U14" s="417"/>
      <c r="V14" s="418"/>
    </row>
    <row r="15" spans="1:22" x14ac:dyDescent="0.35">
      <c r="A15" s="412"/>
      <c r="B15" s="417"/>
      <c r="C15" s="417"/>
      <c r="D15" s="417"/>
      <c r="E15" s="417"/>
      <c r="F15" s="417"/>
      <c r="G15" s="417"/>
      <c r="H15" s="417"/>
      <c r="I15" s="417"/>
      <c r="J15" s="417"/>
      <c r="K15" s="418"/>
      <c r="L15" s="412"/>
      <c r="M15" s="417"/>
      <c r="N15" s="417"/>
      <c r="O15" s="417"/>
      <c r="P15" s="417"/>
      <c r="Q15" s="417"/>
      <c r="R15" s="417"/>
      <c r="S15" s="417"/>
      <c r="T15" s="417"/>
      <c r="U15" s="417"/>
      <c r="V15" s="418"/>
    </row>
    <row r="16" spans="1:22" x14ac:dyDescent="0.35">
      <c r="A16" s="412"/>
      <c r="B16" s="417"/>
      <c r="C16" s="417"/>
      <c r="D16" s="417"/>
      <c r="E16" s="417"/>
      <c r="F16" s="417"/>
      <c r="G16" s="417"/>
      <c r="H16" s="417"/>
      <c r="I16" s="417"/>
      <c r="J16" s="417"/>
      <c r="K16" s="418"/>
      <c r="L16" s="412"/>
      <c r="M16" s="417"/>
      <c r="N16" s="417"/>
      <c r="O16" s="417"/>
      <c r="P16" s="417"/>
      <c r="Q16" s="417"/>
      <c r="R16" s="417"/>
      <c r="S16" s="417"/>
      <c r="T16" s="417"/>
      <c r="U16" s="417"/>
      <c r="V16" s="418"/>
    </row>
    <row r="17" spans="1:22" x14ac:dyDescent="0.35">
      <c r="A17" s="412"/>
      <c r="B17" s="417"/>
      <c r="C17" s="417"/>
      <c r="D17" s="417"/>
      <c r="E17" s="417"/>
      <c r="F17" s="417"/>
      <c r="G17" s="417"/>
      <c r="H17" s="417"/>
      <c r="I17" s="417"/>
      <c r="J17" s="417"/>
      <c r="K17" s="418"/>
      <c r="L17" s="412"/>
      <c r="M17" s="417"/>
      <c r="N17" s="417"/>
      <c r="O17" s="417"/>
      <c r="P17" s="417"/>
      <c r="Q17" s="417"/>
      <c r="R17" s="417"/>
      <c r="S17" s="417"/>
      <c r="T17" s="417"/>
      <c r="U17" s="417"/>
      <c r="V17" s="418"/>
    </row>
    <row r="18" spans="1:22" x14ac:dyDescent="0.35">
      <c r="A18" s="412"/>
      <c r="B18" s="417"/>
      <c r="C18" s="417"/>
      <c r="D18" s="417"/>
      <c r="E18" s="417"/>
      <c r="F18" s="417"/>
      <c r="G18" s="417"/>
      <c r="H18" s="417"/>
      <c r="I18" s="417"/>
      <c r="J18" s="417"/>
      <c r="K18" s="418"/>
      <c r="L18" s="412"/>
      <c r="M18" s="417"/>
      <c r="N18" s="417"/>
      <c r="O18" s="417"/>
      <c r="P18" s="417"/>
      <c r="Q18" s="417"/>
      <c r="R18" s="417"/>
      <c r="S18" s="417"/>
      <c r="T18" s="417"/>
      <c r="U18" s="417"/>
      <c r="V18" s="418"/>
    </row>
    <row r="19" spans="1:22" x14ac:dyDescent="0.35">
      <c r="A19" s="412"/>
      <c r="B19" s="417"/>
      <c r="C19" s="417"/>
      <c r="D19" s="417"/>
      <c r="E19" s="417"/>
      <c r="F19" s="417"/>
      <c r="G19" s="417"/>
      <c r="H19" s="417"/>
      <c r="I19" s="417"/>
      <c r="J19" s="417"/>
      <c r="K19" s="418"/>
      <c r="L19" s="412"/>
      <c r="M19" s="417"/>
      <c r="N19" s="417"/>
      <c r="O19" s="417"/>
      <c r="P19" s="417"/>
      <c r="Q19" s="417"/>
      <c r="R19" s="417"/>
      <c r="S19" s="417"/>
      <c r="T19" s="417"/>
      <c r="U19" s="417"/>
      <c r="V19" s="418"/>
    </row>
    <row r="20" spans="1:22" x14ac:dyDescent="0.35">
      <c r="A20" s="412"/>
      <c r="B20" s="417"/>
      <c r="C20" s="417"/>
      <c r="D20" s="417"/>
      <c r="E20" s="417"/>
      <c r="F20" s="417"/>
      <c r="G20" s="417"/>
      <c r="H20" s="417"/>
      <c r="I20" s="417"/>
      <c r="J20" s="417"/>
      <c r="K20" s="418"/>
      <c r="L20" s="412"/>
      <c r="M20" s="417"/>
      <c r="N20" s="417"/>
      <c r="O20" s="417"/>
      <c r="P20" s="417"/>
      <c r="Q20" s="417"/>
      <c r="R20" s="417"/>
      <c r="S20" s="417"/>
      <c r="T20" s="417"/>
      <c r="U20" s="417"/>
      <c r="V20" s="418"/>
    </row>
    <row r="21" spans="1:22" x14ac:dyDescent="0.35">
      <c r="A21" s="412"/>
      <c r="B21" s="417"/>
      <c r="C21" s="417"/>
      <c r="D21" s="417"/>
      <c r="E21" s="417"/>
      <c r="F21" s="417"/>
      <c r="G21" s="417"/>
      <c r="H21" s="417"/>
      <c r="I21" s="417"/>
      <c r="J21" s="417"/>
      <c r="K21" s="418"/>
      <c r="L21" s="412"/>
      <c r="M21" s="417"/>
      <c r="N21" s="417"/>
      <c r="O21" s="417"/>
      <c r="P21" s="417"/>
      <c r="Q21" s="417"/>
      <c r="R21" s="417"/>
      <c r="S21" s="417"/>
      <c r="T21" s="417"/>
      <c r="U21" s="417"/>
      <c r="V21" s="418"/>
    </row>
    <row r="22" spans="1:22" x14ac:dyDescent="0.35">
      <c r="A22" s="412"/>
      <c r="B22" s="417"/>
      <c r="C22" s="417"/>
      <c r="D22" s="417"/>
      <c r="E22" s="417"/>
      <c r="F22" s="417"/>
      <c r="G22" s="417"/>
      <c r="H22" s="417"/>
      <c r="I22" s="417"/>
      <c r="J22" s="417"/>
      <c r="K22" s="418"/>
      <c r="L22" s="412"/>
      <c r="M22" s="417"/>
      <c r="N22" s="417"/>
      <c r="O22" s="417"/>
      <c r="P22" s="417"/>
      <c r="Q22" s="417"/>
      <c r="R22" s="417"/>
      <c r="S22" s="417"/>
      <c r="T22" s="417"/>
      <c r="U22" s="417"/>
      <c r="V22" s="418"/>
    </row>
    <row r="23" spans="1:22" x14ac:dyDescent="0.35">
      <c r="A23" s="412"/>
      <c r="B23" s="417"/>
      <c r="C23" s="417"/>
      <c r="D23" s="417"/>
      <c r="E23" s="417"/>
      <c r="F23" s="417"/>
      <c r="G23" s="417"/>
      <c r="H23" s="417"/>
      <c r="I23" s="417"/>
      <c r="J23" s="417"/>
      <c r="K23" s="418"/>
      <c r="L23" s="412"/>
      <c r="M23" s="417"/>
      <c r="N23" s="417"/>
      <c r="O23" s="417"/>
      <c r="P23" s="417"/>
      <c r="Q23" s="417"/>
      <c r="R23" s="417"/>
      <c r="S23" s="417"/>
      <c r="T23" s="417"/>
      <c r="U23" s="417"/>
      <c r="V23" s="418"/>
    </row>
    <row r="24" spans="1:22" x14ac:dyDescent="0.35">
      <c r="A24" s="412"/>
      <c r="B24" s="417"/>
      <c r="C24" s="417"/>
      <c r="D24" s="417"/>
      <c r="E24" s="417"/>
      <c r="F24" s="417"/>
      <c r="G24" s="417"/>
      <c r="H24" s="417"/>
      <c r="I24" s="417"/>
      <c r="J24" s="417"/>
      <c r="K24" s="418"/>
      <c r="L24" s="412"/>
      <c r="M24" s="417"/>
      <c r="N24" s="417"/>
      <c r="O24" s="417"/>
      <c r="P24" s="417"/>
      <c r="Q24" s="417"/>
      <c r="R24" s="417"/>
      <c r="S24" s="417"/>
      <c r="T24" s="417"/>
      <c r="U24" s="417"/>
      <c r="V24" s="418"/>
    </row>
    <row r="25" spans="1:22" x14ac:dyDescent="0.35">
      <c r="A25" s="412"/>
      <c r="B25" s="417"/>
      <c r="C25" s="417"/>
      <c r="D25" s="417"/>
      <c r="E25" s="417"/>
      <c r="F25" s="417"/>
      <c r="G25" s="417"/>
      <c r="H25" s="417"/>
      <c r="I25" s="417"/>
      <c r="J25" s="417"/>
      <c r="K25" s="418"/>
      <c r="L25" s="412"/>
      <c r="M25" s="417"/>
      <c r="N25" s="417"/>
      <c r="O25" s="417"/>
      <c r="P25" s="417"/>
      <c r="Q25" s="417"/>
      <c r="R25" s="417"/>
      <c r="S25" s="417"/>
      <c r="T25" s="417"/>
      <c r="U25" s="417"/>
      <c r="V25" s="418"/>
    </row>
    <row r="26" spans="1:22" x14ac:dyDescent="0.35">
      <c r="A26" s="412"/>
      <c r="B26" s="417"/>
      <c r="C26" s="417"/>
      <c r="D26" s="417"/>
      <c r="E26" s="417"/>
      <c r="F26" s="417"/>
      <c r="G26" s="417"/>
      <c r="H26" s="417"/>
      <c r="I26" s="417"/>
      <c r="J26" s="417"/>
      <c r="K26" s="418"/>
      <c r="L26" s="412"/>
      <c r="M26" s="417"/>
      <c r="N26" s="417"/>
      <c r="O26" s="417"/>
      <c r="P26" s="417"/>
      <c r="Q26" s="417"/>
      <c r="R26" s="417"/>
      <c r="S26" s="417"/>
      <c r="T26" s="417"/>
      <c r="U26" s="417"/>
      <c r="V26" s="418"/>
    </row>
    <row r="27" spans="1:22" x14ac:dyDescent="0.35">
      <c r="A27" s="412"/>
      <c r="B27" s="417"/>
      <c r="C27" s="417"/>
      <c r="D27" s="417"/>
      <c r="E27" s="417"/>
      <c r="F27" s="417"/>
      <c r="G27" s="417"/>
      <c r="H27" s="417"/>
      <c r="I27" s="417"/>
      <c r="J27" s="417"/>
      <c r="K27" s="418"/>
      <c r="L27" s="412"/>
      <c r="M27" s="417"/>
      <c r="N27" s="417"/>
      <c r="O27" s="417"/>
      <c r="P27" s="417"/>
      <c r="Q27" s="417"/>
      <c r="R27" s="417"/>
      <c r="S27" s="417"/>
      <c r="T27" s="417"/>
      <c r="U27" s="417"/>
      <c r="V27" s="418"/>
    </row>
    <row r="28" spans="1:22" x14ac:dyDescent="0.35">
      <c r="A28" s="412"/>
      <c r="B28" s="417"/>
      <c r="C28" s="417"/>
      <c r="D28" s="417"/>
      <c r="E28" s="417"/>
      <c r="F28" s="417"/>
      <c r="G28" s="417"/>
      <c r="H28" s="417"/>
      <c r="I28" s="417"/>
      <c r="J28" s="417"/>
      <c r="K28" s="418"/>
      <c r="L28" s="412"/>
      <c r="M28" s="417"/>
      <c r="N28" s="417"/>
      <c r="O28" s="417"/>
      <c r="P28" s="417"/>
      <c r="Q28" s="417"/>
      <c r="R28" s="417"/>
      <c r="S28" s="417"/>
      <c r="T28" s="417"/>
      <c r="U28" s="417"/>
      <c r="V28" s="418"/>
    </row>
    <row r="29" spans="1:22" x14ac:dyDescent="0.35">
      <c r="A29" s="412"/>
      <c r="B29" s="417"/>
      <c r="C29" s="417"/>
      <c r="D29" s="417"/>
      <c r="E29" s="417"/>
      <c r="F29" s="417"/>
      <c r="G29" s="417"/>
      <c r="H29" s="417"/>
      <c r="I29" s="417"/>
      <c r="J29" s="417"/>
      <c r="K29" s="418"/>
      <c r="L29" s="412"/>
      <c r="M29" s="417"/>
      <c r="N29" s="417"/>
      <c r="O29" s="417"/>
      <c r="P29" s="417"/>
      <c r="Q29" s="417"/>
      <c r="R29" s="417"/>
      <c r="S29" s="417"/>
      <c r="T29" s="417"/>
      <c r="U29" s="417"/>
      <c r="V29" s="418"/>
    </row>
    <row r="30" spans="1:22" x14ac:dyDescent="0.35">
      <c r="A30" s="412"/>
      <c r="B30" s="417"/>
      <c r="C30" s="417"/>
      <c r="D30" s="417"/>
      <c r="E30" s="417"/>
      <c r="F30" s="417"/>
      <c r="G30" s="417"/>
      <c r="H30" s="417"/>
      <c r="I30" s="417"/>
      <c r="J30" s="417"/>
      <c r="K30" s="418"/>
      <c r="L30" s="412"/>
      <c r="M30" s="417"/>
      <c r="N30" s="417"/>
      <c r="O30" s="417"/>
      <c r="P30" s="417"/>
      <c r="Q30" s="417"/>
      <c r="R30" s="417"/>
      <c r="S30" s="417"/>
      <c r="T30" s="417"/>
      <c r="U30" s="417"/>
      <c r="V30" s="418"/>
    </row>
    <row r="31" spans="1:22" x14ac:dyDescent="0.35">
      <c r="A31" s="412"/>
      <c r="B31" s="417"/>
      <c r="C31" s="417"/>
      <c r="D31" s="417"/>
      <c r="E31" s="417"/>
      <c r="F31" s="417"/>
      <c r="G31" s="417"/>
      <c r="H31" s="417"/>
      <c r="I31" s="417"/>
      <c r="J31" s="417"/>
      <c r="K31" s="418"/>
      <c r="L31" s="412"/>
      <c r="M31" s="417"/>
      <c r="N31" s="417"/>
      <c r="O31" s="417"/>
      <c r="P31" s="417"/>
      <c r="Q31" s="417"/>
      <c r="R31" s="417"/>
      <c r="S31" s="417"/>
      <c r="T31" s="417"/>
      <c r="U31" s="417"/>
      <c r="V31" s="418"/>
    </row>
    <row r="32" spans="1:22" x14ac:dyDescent="0.35">
      <c r="A32" s="412"/>
      <c r="B32" s="417"/>
      <c r="C32" s="417"/>
      <c r="D32" s="417"/>
      <c r="E32" s="417"/>
      <c r="F32" s="417"/>
      <c r="G32" s="417"/>
      <c r="H32" s="417"/>
      <c r="I32" s="417"/>
      <c r="J32" s="417"/>
      <c r="K32" s="418"/>
      <c r="L32" s="412"/>
      <c r="M32" s="417"/>
      <c r="N32" s="417"/>
      <c r="O32" s="417"/>
      <c r="P32" s="417"/>
      <c r="Q32" s="417"/>
      <c r="R32" s="417"/>
      <c r="S32" s="417"/>
      <c r="T32" s="417"/>
      <c r="U32" s="417"/>
      <c r="V32" s="418"/>
    </row>
    <row r="33" spans="1:22" x14ac:dyDescent="0.35">
      <c r="A33" s="412"/>
      <c r="B33" s="415"/>
      <c r="C33" s="415"/>
      <c r="D33" s="415"/>
      <c r="E33" s="415"/>
      <c r="F33" s="415"/>
      <c r="G33" s="415"/>
      <c r="H33" s="415"/>
      <c r="I33" s="415"/>
      <c r="J33" s="415"/>
      <c r="K33" s="416"/>
      <c r="L33" s="412"/>
      <c r="M33" s="415"/>
      <c r="N33" s="415"/>
      <c r="O33" s="415"/>
      <c r="P33" s="415"/>
      <c r="Q33" s="415"/>
      <c r="R33" s="415"/>
      <c r="S33" s="415"/>
      <c r="T33" s="415"/>
      <c r="U33" s="415"/>
      <c r="V33" s="416"/>
    </row>
    <row r="34" spans="1:22" x14ac:dyDescent="0.35">
      <c r="A34" s="412"/>
      <c r="B34" s="415"/>
      <c r="C34" s="415"/>
      <c r="D34" s="415"/>
      <c r="E34" s="415"/>
      <c r="F34" s="415"/>
      <c r="G34" s="415"/>
      <c r="H34" s="415"/>
      <c r="I34" s="415"/>
      <c r="J34" s="415"/>
      <c r="K34" s="416"/>
      <c r="L34" s="412"/>
      <c r="M34" s="415"/>
      <c r="N34" s="415"/>
      <c r="O34" s="415"/>
      <c r="P34" s="415"/>
      <c r="Q34" s="415"/>
      <c r="R34" s="415"/>
      <c r="S34" s="415"/>
      <c r="T34" s="415"/>
      <c r="U34" s="415"/>
      <c r="V34" s="416"/>
    </row>
    <row r="35" spans="1:22" x14ac:dyDescent="0.35">
      <c r="A35" s="412"/>
      <c r="B35" s="415"/>
      <c r="C35" s="415"/>
      <c r="D35" s="415"/>
      <c r="E35" s="415"/>
      <c r="F35" s="415"/>
      <c r="G35" s="415"/>
      <c r="H35" s="415"/>
      <c r="I35" s="415"/>
      <c r="J35" s="415"/>
      <c r="K35" s="416"/>
      <c r="L35" s="412"/>
      <c r="M35" s="415"/>
      <c r="N35" s="415"/>
      <c r="O35" s="415"/>
      <c r="P35" s="415"/>
      <c r="Q35" s="415"/>
      <c r="R35" s="415"/>
      <c r="S35" s="415"/>
      <c r="T35" s="415"/>
      <c r="U35" s="415"/>
      <c r="V35" s="416"/>
    </row>
    <row r="36" spans="1:22" x14ac:dyDescent="0.35">
      <c r="A36" s="412"/>
      <c r="B36" s="415"/>
      <c r="C36" s="415"/>
      <c r="D36" s="415"/>
      <c r="E36" s="415"/>
      <c r="F36" s="415"/>
      <c r="G36" s="415"/>
      <c r="H36" s="415"/>
      <c r="I36" s="415"/>
      <c r="J36" s="415"/>
      <c r="K36" s="416"/>
      <c r="L36" s="412"/>
      <c r="M36" s="415"/>
      <c r="N36" s="415"/>
      <c r="O36" s="415"/>
      <c r="P36" s="415"/>
      <c r="Q36" s="415"/>
      <c r="R36" s="415"/>
      <c r="S36" s="415"/>
      <c r="T36" s="415"/>
      <c r="U36" s="415"/>
      <c r="V36" s="416"/>
    </row>
    <row r="37" spans="1:22" x14ac:dyDescent="0.35">
      <c r="A37" s="412"/>
      <c r="B37" s="415"/>
      <c r="C37" s="415"/>
      <c r="D37" s="415"/>
      <c r="E37" s="415"/>
      <c r="F37" s="415"/>
      <c r="G37" s="415"/>
      <c r="H37" s="415"/>
      <c r="I37" s="415"/>
      <c r="J37" s="415"/>
      <c r="K37" s="416"/>
      <c r="L37" s="412"/>
      <c r="M37" s="415"/>
      <c r="N37" s="415"/>
      <c r="O37" s="415"/>
      <c r="P37" s="415"/>
      <c r="Q37" s="415"/>
      <c r="R37" s="415"/>
      <c r="S37" s="415"/>
      <c r="T37" s="415"/>
      <c r="U37" s="415"/>
      <c r="V37" s="416"/>
    </row>
    <row r="38" spans="1:22" x14ac:dyDescent="0.35">
      <c r="A38" s="412"/>
      <c r="B38" s="415"/>
      <c r="C38" s="415"/>
      <c r="D38" s="415"/>
      <c r="E38" s="415"/>
      <c r="F38" s="415"/>
      <c r="G38" s="415"/>
      <c r="H38" s="415"/>
      <c r="I38" s="415"/>
      <c r="J38" s="415"/>
      <c r="K38" s="416"/>
      <c r="L38" s="412"/>
      <c r="M38" s="415"/>
      <c r="N38" s="415"/>
      <c r="O38" s="415"/>
      <c r="P38" s="415"/>
      <c r="Q38" s="415"/>
      <c r="R38" s="415"/>
      <c r="S38" s="415"/>
      <c r="T38" s="415"/>
      <c r="U38" s="415"/>
      <c r="V38" s="416"/>
    </row>
    <row r="39" spans="1:22" x14ac:dyDescent="0.35">
      <c r="A39" s="412"/>
      <c r="B39" s="415"/>
      <c r="C39" s="415"/>
      <c r="D39" s="415"/>
      <c r="E39" s="415"/>
      <c r="F39" s="415"/>
      <c r="G39" s="415"/>
      <c r="H39" s="415"/>
      <c r="I39" s="415"/>
      <c r="J39" s="415"/>
      <c r="K39" s="416"/>
      <c r="L39" s="412"/>
      <c r="M39" s="415"/>
      <c r="N39" s="415"/>
      <c r="O39" s="415"/>
      <c r="P39" s="415"/>
      <c r="Q39" s="415"/>
      <c r="R39" s="415"/>
      <c r="S39" s="415"/>
      <c r="T39" s="415"/>
      <c r="U39" s="415"/>
      <c r="V39" s="416"/>
    </row>
    <row r="40" spans="1:22" x14ac:dyDescent="0.35">
      <c r="A40" s="412"/>
      <c r="B40" s="415"/>
      <c r="C40" s="415"/>
      <c r="D40" s="415"/>
      <c r="E40" s="415"/>
      <c r="F40" s="415"/>
      <c r="G40" s="415"/>
      <c r="H40" s="415"/>
      <c r="I40" s="415"/>
      <c r="J40" s="415"/>
      <c r="K40" s="416"/>
      <c r="L40" s="412"/>
      <c r="M40" s="415"/>
      <c r="N40" s="415"/>
      <c r="O40" s="415"/>
      <c r="P40" s="415"/>
      <c r="Q40" s="415"/>
      <c r="R40" s="415"/>
      <c r="S40" s="415"/>
      <c r="T40" s="415"/>
      <c r="U40" s="415"/>
      <c r="V40" s="416"/>
    </row>
    <row r="41" spans="1:22" x14ac:dyDescent="0.35">
      <c r="A41" s="412"/>
      <c r="B41" s="415"/>
      <c r="C41" s="415"/>
      <c r="D41" s="415"/>
      <c r="E41" s="415"/>
      <c r="F41" s="415"/>
      <c r="G41" s="415"/>
      <c r="H41" s="415"/>
      <c r="I41" s="415"/>
      <c r="J41" s="415"/>
      <c r="K41" s="416"/>
      <c r="L41" s="412"/>
      <c r="M41" s="415"/>
      <c r="N41" s="415"/>
      <c r="O41" s="415"/>
      <c r="P41" s="415"/>
      <c r="Q41" s="415"/>
      <c r="R41" s="415"/>
      <c r="S41" s="415"/>
      <c r="T41" s="415"/>
      <c r="U41" s="415"/>
      <c r="V41" s="416"/>
    </row>
    <row r="42" spans="1:22" s="1" customFormat="1" ht="13.75" customHeight="1" x14ac:dyDescent="0.25">
      <c r="A42" s="296"/>
      <c r="B42" s="296"/>
      <c r="C42" s="311" t="s">
        <v>311</v>
      </c>
      <c r="D42" s="312"/>
      <c r="E42" s="312"/>
      <c r="F42" s="312"/>
      <c r="G42" s="312"/>
      <c r="H42" s="312"/>
      <c r="I42" s="312"/>
      <c r="J42" s="312"/>
      <c r="K42" s="312"/>
      <c r="L42" s="296"/>
      <c r="M42" s="296"/>
      <c r="N42" s="311" t="s">
        <v>311</v>
      </c>
      <c r="O42" s="312"/>
      <c r="P42" s="312"/>
      <c r="Q42" s="312"/>
      <c r="R42" s="312"/>
      <c r="S42" s="312"/>
      <c r="T42" s="312"/>
      <c r="U42" s="312"/>
      <c r="V42" s="312"/>
    </row>
    <row r="43" spans="1:22" s="1" customFormat="1" ht="13.75" customHeight="1" x14ac:dyDescent="0.25">
      <c r="A43" s="296"/>
      <c r="B43" s="296"/>
      <c r="C43" s="313"/>
      <c r="D43" s="314"/>
      <c r="E43" s="314"/>
      <c r="F43" s="314"/>
      <c r="G43" s="314"/>
      <c r="H43" s="314"/>
      <c r="I43" s="314"/>
      <c r="J43" s="314"/>
      <c r="K43" s="314"/>
      <c r="L43" s="296"/>
      <c r="M43" s="296"/>
      <c r="N43" s="313"/>
      <c r="O43" s="314"/>
      <c r="P43" s="314"/>
      <c r="Q43" s="314"/>
      <c r="R43" s="314"/>
      <c r="S43" s="314"/>
      <c r="T43" s="314"/>
      <c r="U43" s="314"/>
      <c r="V43" s="314"/>
    </row>
    <row r="44" spans="1:22" s="1" customFormat="1" ht="13.75" customHeight="1" x14ac:dyDescent="0.25">
      <c r="A44" s="382" t="s">
        <v>48</v>
      </c>
      <c r="B44" s="382"/>
      <c r="C44" s="298" t="str">
        <f>'DESIGN FRONT SHEET'!B3</f>
        <v>MCLAREN SEASON 3</v>
      </c>
      <c r="D44" s="299"/>
      <c r="E44" s="37" t="s">
        <v>49</v>
      </c>
      <c r="F44" s="381" t="str">
        <f>'DESIGN FRONT SHEET'!E3</f>
        <v>UNAVAILABLE</v>
      </c>
      <c r="G44" s="298"/>
      <c r="H44" s="298"/>
      <c r="I44" s="37" t="s">
        <v>50</v>
      </c>
      <c r="J44" s="306" t="str">
        <f>'DESIGN FRONT SHEET'!G3</f>
        <v>FRAN</v>
      </c>
      <c r="K44" s="306"/>
      <c r="L44" s="382" t="s">
        <v>48</v>
      </c>
      <c r="M44" s="382"/>
      <c r="N44" s="298" t="str">
        <f>'DESIGN FRONT SHEET'!B3</f>
        <v>MCLAREN SEASON 3</v>
      </c>
      <c r="O44" s="299"/>
      <c r="P44" s="37" t="s">
        <v>49</v>
      </c>
      <c r="Q44" s="381" t="str">
        <f>'DESIGN FRONT SHEET'!E3</f>
        <v>UNAVAILABLE</v>
      </c>
      <c r="R44" s="298"/>
      <c r="S44" s="298"/>
      <c r="T44" s="37" t="s">
        <v>50</v>
      </c>
      <c r="U44" s="306" t="str">
        <f>'DESIGN FRONT SHEET'!G3</f>
        <v>FRAN</v>
      </c>
      <c r="V44" s="306"/>
    </row>
    <row r="45" spans="1:22" s="1" customFormat="1" ht="13.75" customHeight="1" x14ac:dyDescent="0.25">
      <c r="A45" s="382" t="s">
        <v>51</v>
      </c>
      <c r="B45" s="382"/>
      <c r="C45" s="298" t="str">
        <f>'DESIGN FRONT SHEET'!B4</f>
        <v>DEXOR</v>
      </c>
      <c r="D45" s="299"/>
      <c r="E45" s="37" t="s">
        <v>52</v>
      </c>
      <c r="F45" s="381" t="str">
        <f>'DESIGN FRONT SHEET'!E4</f>
        <v>VIETNAM</v>
      </c>
      <c r="G45" s="298"/>
      <c r="H45" s="298"/>
      <c r="I45" s="37" t="s">
        <v>53</v>
      </c>
      <c r="J45" s="306"/>
      <c r="K45" s="306"/>
      <c r="L45" s="382" t="s">
        <v>51</v>
      </c>
      <c r="M45" s="382"/>
      <c r="N45" s="298" t="str">
        <f>'DESIGN FRONT SHEET'!B4</f>
        <v>DEXOR</v>
      </c>
      <c r="O45" s="299"/>
      <c r="P45" s="37" t="s">
        <v>52</v>
      </c>
      <c r="Q45" s="381" t="str">
        <f>'DESIGN FRONT SHEET'!E4</f>
        <v>VIETNAM</v>
      </c>
      <c r="R45" s="298"/>
      <c r="S45" s="298"/>
      <c r="T45" s="37" t="s">
        <v>53</v>
      </c>
      <c r="U45" s="306"/>
      <c r="V45" s="306"/>
    </row>
    <row r="46" spans="1:22" s="1" customFormat="1" ht="13.75" customHeight="1" x14ac:dyDescent="0.25">
      <c r="A46" s="382" t="s">
        <v>54</v>
      </c>
      <c r="B46" s="382" t="s">
        <v>54</v>
      </c>
      <c r="C46" s="298" t="str">
        <f>'DESIGN FRONT SHEET'!B5</f>
        <v>SHORT SLEEVE CONTRST T-SHIRT</v>
      </c>
      <c r="D46" s="299"/>
      <c r="E46" s="37" t="s">
        <v>193</v>
      </c>
      <c r="F46" s="381" t="str">
        <f>'DESIGN FRONT SHEET'!E5</f>
        <v>PALACE SAMPLE - FACTORY REFERENCE</v>
      </c>
      <c r="G46" s="298"/>
      <c r="H46" s="298"/>
      <c r="I46" s="37" t="s">
        <v>130</v>
      </c>
      <c r="J46" s="433"/>
      <c r="K46" s="433"/>
      <c r="L46" s="382" t="s">
        <v>54</v>
      </c>
      <c r="M46" s="382" t="s">
        <v>54</v>
      </c>
      <c r="N46" s="298" t="str">
        <f>'DESIGN FRONT SHEET'!B5</f>
        <v>SHORT SLEEVE CONTRST T-SHIRT</v>
      </c>
      <c r="O46" s="299"/>
      <c r="P46" s="37" t="s">
        <v>193</v>
      </c>
      <c r="Q46" s="381" t="str">
        <f>'DESIGN FRONT SHEET'!E5</f>
        <v>PALACE SAMPLE - FACTORY REFERENCE</v>
      </c>
      <c r="R46" s="298"/>
      <c r="S46" s="298"/>
      <c r="T46" s="37" t="s">
        <v>130</v>
      </c>
      <c r="U46" s="433"/>
      <c r="V46" s="433"/>
    </row>
    <row r="47" spans="1:22" ht="13.75" customHeight="1" x14ac:dyDescent="0.35">
      <c r="A47" s="427" t="s">
        <v>142</v>
      </c>
      <c r="B47" s="383"/>
      <c r="C47" s="383"/>
      <c r="D47" s="383"/>
      <c r="E47" s="383"/>
      <c r="F47" s="383"/>
      <c r="G47" s="383"/>
      <c r="H47" s="383"/>
      <c r="I47" s="383"/>
      <c r="J47" s="383"/>
      <c r="K47" s="384"/>
      <c r="L47" s="427" t="s">
        <v>142</v>
      </c>
      <c r="M47" s="383"/>
      <c r="N47" s="383"/>
      <c r="O47" s="383"/>
      <c r="P47" s="383"/>
      <c r="Q47" s="383"/>
      <c r="R47" s="383"/>
      <c r="S47" s="383"/>
      <c r="T47" s="383"/>
      <c r="U47" s="383"/>
      <c r="V47" s="384"/>
    </row>
    <row r="48" spans="1:22" ht="13.75" customHeight="1" x14ac:dyDescent="0.35">
      <c r="A48" s="419" t="s">
        <v>328</v>
      </c>
      <c r="B48" s="419"/>
      <c r="C48" s="428"/>
      <c r="D48" s="428"/>
      <c r="E48" s="428"/>
      <c r="F48" s="428"/>
      <c r="G48" s="428"/>
      <c r="H48" s="428"/>
      <c r="I48" s="428"/>
      <c r="J48" s="428"/>
      <c r="K48" s="428"/>
      <c r="L48" s="419" t="s">
        <v>328</v>
      </c>
      <c r="M48" s="419"/>
      <c r="N48" s="428"/>
      <c r="O48" s="428"/>
      <c r="P48" s="428"/>
      <c r="Q48" s="428"/>
      <c r="R48" s="428"/>
      <c r="S48" s="428"/>
      <c r="T48" s="428"/>
      <c r="U48" s="428"/>
      <c r="V48" s="428"/>
    </row>
    <row r="49" spans="1:22" ht="13.75" customHeight="1" x14ac:dyDescent="0.35">
      <c r="A49" s="419" t="s">
        <v>329</v>
      </c>
      <c r="B49" s="419"/>
      <c r="C49" s="420"/>
      <c r="D49" s="420"/>
      <c r="E49" s="420"/>
      <c r="F49" s="420"/>
      <c r="G49" s="420"/>
      <c r="H49" s="420"/>
      <c r="I49" s="420"/>
      <c r="J49" s="420"/>
      <c r="K49" s="420"/>
      <c r="L49" s="419" t="s">
        <v>329</v>
      </c>
      <c r="M49" s="419"/>
      <c r="N49" s="420"/>
      <c r="O49" s="420"/>
      <c r="P49" s="420"/>
      <c r="Q49" s="420"/>
      <c r="R49" s="420"/>
      <c r="S49" s="420"/>
      <c r="T49" s="420"/>
      <c r="U49" s="420"/>
      <c r="V49" s="420"/>
    </row>
    <row r="50" spans="1:22" ht="13.75" customHeight="1" x14ac:dyDescent="0.35">
      <c r="A50" s="419" t="s">
        <v>330</v>
      </c>
      <c r="B50" s="419"/>
      <c r="C50" s="420"/>
      <c r="D50" s="420"/>
      <c r="E50" s="420"/>
      <c r="F50" s="420"/>
      <c r="G50" s="420"/>
      <c r="H50" s="420"/>
      <c r="I50" s="420"/>
      <c r="J50" s="420"/>
      <c r="K50" s="420"/>
      <c r="L50" s="419" t="s">
        <v>330</v>
      </c>
      <c r="M50" s="419"/>
      <c r="N50" s="420"/>
      <c r="O50" s="420"/>
      <c r="P50" s="420"/>
      <c r="Q50" s="420"/>
      <c r="R50" s="420"/>
      <c r="S50" s="420"/>
      <c r="T50" s="420"/>
      <c r="U50" s="420"/>
      <c r="V50" s="420"/>
    </row>
    <row r="51" spans="1:22" ht="13.75" customHeight="1" x14ac:dyDescent="0.35">
      <c r="A51" s="419" t="s">
        <v>331</v>
      </c>
      <c r="B51" s="419"/>
      <c r="C51" s="420"/>
      <c r="D51" s="420"/>
      <c r="E51" s="420"/>
      <c r="F51" s="420"/>
      <c r="G51" s="420"/>
      <c r="H51" s="420"/>
      <c r="I51" s="420"/>
      <c r="J51" s="420"/>
      <c r="K51" s="420"/>
      <c r="L51" s="419" t="s">
        <v>331</v>
      </c>
      <c r="M51" s="419"/>
      <c r="N51" s="420"/>
      <c r="O51" s="420"/>
      <c r="P51" s="420"/>
      <c r="Q51" s="420"/>
      <c r="R51" s="420"/>
      <c r="S51" s="420"/>
      <c r="T51" s="420"/>
      <c r="U51" s="420"/>
      <c r="V51" s="420"/>
    </row>
    <row r="52" spans="1:22" ht="269.5" customHeight="1" x14ac:dyDescent="0.35">
      <c r="A52" s="429"/>
      <c r="B52" s="430"/>
      <c r="C52" s="430"/>
      <c r="D52" s="430"/>
      <c r="E52" s="430"/>
      <c r="F52" s="430"/>
      <c r="G52" s="430"/>
      <c r="H52" s="430"/>
      <c r="I52" s="430"/>
      <c r="J52" s="430"/>
      <c r="K52" s="431"/>
      <c r="L52" s="429"/>
      <c r="M52" s="430"/>
      <c r="N52" s="430"/>
      <c r="O52" s="430"/>
      <c r="P52" s="430"/>
      <c r="Q52" s="430"/>
      <c r="R52" s="430"/>
      <c r="S52" s="430"/>
      <c r="T52" s="430"/>
      <c r="U52" s="430"/>
      <c r="V52" s="431"/>
    </row>
    <row r="53" spans="1:22" x14ac:dyDescent="0.35">
      <c r="A53" s="421"/>
      <c r="B53" s="422"/>
      <c r="C53" s="422"/>
      <c r="D53" s="422"/>
      <c r="E53" s="422"/>
      <c r="F53" s="422"/>
      <c r="G53" s="422"/>
      <c r="H53" s="422"/>
      <c r="I53" s="422"/>
      <c r="J53" s="422"/>
      <c r="K53" s="423"/>
      <c r="L53" s="421"/>
      <c r="M53" s="422"/>
      <c r="N53" s="422"/>
      <c r="O53" s="422"/>
      <c r="P53" s="422"/>
      <c r="Q53" s="422"/>
      <c r="R53" s="422"/>
      <c r="S53" s="422"/>
      <c r="T53" s="422"/>
      <c r="U53" s="422"/>
      <c r="V53" s="423"/>
    </row>
    <row r="54" spans="1:22" x14ac:dyDescent="0.35">
      <c r="A54" s="412"/>
      <c r="B54" s="417"/>
      <c r="C54" s="417"/>
      <c r="D54" s="417"/>
      <c r="E54" s="417"/>
      <c r="F54" s="417"/>
      <c r="G54" s="417"/>
      <c r="H54" s="417"/>
      <c r="I54" s="417"/>
      <c r="J54" s="417"/>
      <c r="K54" s="418"/>
      <c r="L54" s="412"/>
      <c r="M54" s="417"/>
      <c r="N54" s="417"/>
      <c r="O54" s="417"/>
      <c r="P54" s="417"/>
      <c r="Q54" s="417"/>
      <c r="R54" s="417"/>
      <c r="S54" s="417"/>
      <c r="T54" s="417"/>
      <c r="U54" s="417"/>
      <c r="V54" s="418"/>
    </row>
    <row r="55" spans="1:22" x14ac:dyDescent="0.35">
      <c r="A55" s="412"/>
      <c r="B55" s="417"/>
      <c r="C55" s="417"/>
      <c r="D55" s="417"/>
      <c r="E55" s="417"/>
      <c r="F55" s="417"/>
      <c r="G55" s="417"/>
      <c r="H55" s="417"/>
      <c r="I55" s="417"/>
      <c r="J55" s="417"/>
      <c r="K55" s="418"/>
      <c r="L55" s="412"/>
      <c r="M55" s="417"/>
      <c r="N55" s="417"/>
      <c r="O55" s="417"/>
      <c r="P55" s="417"/>
      <c r="Q55" s="417"/>
      <c r="R55" s="417"/>
      <c r="S55" s="417"/>
      <c r="T55" s="417"/>
      <c r="U55" s="417"/>
      <c r="V55" s="418"/>
    </row>
    <row r="56" spans="1:22" x14ac:dyDescent="0.35">
      <c r="A56" s="412"/>
      <c r="B56" s="417"/>
      <c r="C56" s="417"/>
      <c r="D56" s="417"/>
      <c r="E56" s="417"/>
      <c r="F56" s="417"/>
      <c r="G56" s="417"/>
      <c r="H56" s="417"/>
      <c r="I56" s="417"/>
      <c r="J56" s="417"/>
      <c r="K56" s="418"/>
      <c r="L56" s="412"/>
      <c r="M56" s="417"/>
      <c r="N56" s="417"/>
      <c r="O56" s="417"/>
      <c r="P56" s="417"/>
      <c r="Q56" s="417"/>
      <c r="R56" s="417"/>
      <c r="S56" s="417"/>
      <c r="T56" s="417"/>
      <c r="U56" s="417"/>
      <c r="V56" s="418"/>
    </row>
    <row r="57" spans="1:22" x14ac:dyDescent="0.35">
      <c r="A57" s="412"/>
      <c r="B57" s="417"/>
      <c r="C57" s="417"/>
      <c r="D57" s="417"/>
      <c r="E57" s="417"/>
      <c r="F57" s="417"/>
      <c r="G57" s="417"/>
      <c r="H57" s="417"/>
      <c r="I57" s="417"/>
      <c r="J57" s="417"/>
      <c r="K57" s="418"/>
      <c r="L57" s="412"/>
      <c r="M57" s="417"/>
      <c r="N57" s="417"/>
      <c r="O57" s="417"/>
      <c r="P57" s="417"/>
      <c r="Q57" s="417"/>
      <c r="R57" s="417"/>
      <c r="S57" s="417"/>
      <c r="T57" s="417"/>
      <c r="U57" s="417"/>
      <c r="V57" s="418"/>
    </row>
    <row r="58" spans="1:22" x14ac:dyDescent="0.35">
      <c r="A58" s="412"/>
      <c r="B58" s="417"/>
      <c r="C58" s="417"/>
      <c r="D58" s="417"/>
      <c r="E58" s="417"/>
      <c r="F58" s="417"/>
      <c r="G58" s="417"/>
      <c r="H58" s="417"/>
      <c r="I58" s="417"/>
      <c r="J58" s="417"/>
      <c r="K58" s="418"/>
      <c r="L58" s="412"/>
      <c r="M58" s="417"/>
      <c r="N58" s="417"/>
      <c r="O58" s="417"/>
      <c r="P58" s="417"/>
      <c r="Q58" s="417"/>
      <c r="R58" s="417"/>
      <c r="S58" s="417"/>
      <c r="T58" s="417"/>
      <c r="U58" s="417"/>
      <c r="V58" s="418"/>
    </row>
    <row r="59" spans="1:22" x14ac:dyDescent="0.35">
      <c r="A59" s="412"/>
      <c r="B59" s="417"/>
      <c r="C59" s="417"/>
      <c r="D59" s="417"/>
      <c r="E59" s="417"/>
      <c r="F59" s="417"/>
      <c r="G59" s="417"/>
      <c r="H59" s="417"/>
      <c r="I59" s="417"/>
      <c r="J59" s="417"/>
      <c r="K59" s="418"/>
      <c r="L59" s="412"/>
      <c r="M59" s="417"/>
      <c r="N59" s="417"/>
      <c r="O59" s="417"/>
      <c r="P59" s="417"/>
      <c r="Q59" s="417"/>
      <c r="R59" s="417"/>
      <c r="S59" s="417"/>
      <c r="T59" s="417"/>
      <c r="U59" s="417"/>
      <c r="V59" s="418"/>
    </row>
    <row r="60" spans="1:22" x14ac:dyDescent="0.35">
      <c r="A60" s="412"/>
      <c r="B60" s="417"/>
      <c r="C60" s="417"/>
      <c r="D60" s="417"/>
      <c r="E60" s="417"/>
      <c r="F60" s="417"/>
      <c r="G60" s="417"/>
      <c r="H60" s="417"/>
      <c r="I60" s="417"/>
      <c r="J60" s="417"/>
      <c r="K60" s="418"/>
      <c r="L60" s="412"/>
      <c r="M60" s="417"/>
      <c r="N60" s="417"/>
      <c r="O60" s="417"/>
      <c r="P60" s="417"/>
      <c r="Q60" s="417"/>
      <c r="R60" s="417"/>
      <c r="S60" s="417"/>
      <c r="T60" s="417"/>
      <c r="U60" s="417"/>
      <c r="V60" s="418"/>
    </row>
    <row r="61" spans="1:22" x14ac:dyDescent="0.35">
      <c r="A61" s="412"/>
      <c r="B61" s="417"/>
      <c r="C61" s="417"/>
      <c r="D61" s="417"/>
      <c r="E61" s="417"/>
      <c r="F61" s="417"/>
      <c r="G61" s="417"/>
      <c r="H61" s="417"/>
      <c r="I61" s="417"/>
      <c r="J61" s="417"/>
      <c r="K61" s="418"/>
      <c r="L61" s="412"/>
      <c r="M61" s="417"/>
      <c r="N61" s="417"/>
      <c r="O61" s="417"/>
      <c r="P61" s="417"/>
      <c r="Q61" s="417"/>
      <c r="R61" s="417"/>
      <c r="S61" s="417"/>
      <c r="T61" s="417"/>
      <c r="U61" s="417"/>
      <c r="V61" s="418"/>
    </row>
    <row r="62" spans="1:22" x14ac:dyDescent="0.35">
      <c r="A62" s="412"/>
      <c r="B62" s="417"/>
      <c r="C62" s="417"/>
      <c r="D62" s="417"/>
      <c r="E62" s="417"/>
      <c r="F62" s="417"/>
      <c r="G62" s="417"/>
      <c r="H62" s="417"/>
      <c r="I62" s="417"/>
      <c r="J62" s="417"/>
      <c r="K62" s="418"/>
      <c r="L62" s="412"/>
      <c r="M62" s="417"/>
      <c r="N62" s="417"/>
      <c r="O62" s="417"/>
      <c r="P62" s="417"/>
      <c r="Q62" s="417"/>
      <c r="R62" s="417"/>
      <c r="S62" s="417"/>
      <c r="T62" s="417"/>
      <c r="U62" s="417"/>
      <c r="V62" s="418"/>
    </row>
    <row r="63" spans="1:22" x14ac:dyDescent="0.35">
      <c r="A63" s="412"/>
      <c r="B63" s="417"/>
      <c r="C63" s="417"/>
      <c r="D63" s="417"/>
      <c r="E63" s="417"/>
      <c r="F63" s="417"/>
      <c r="G63" s="417"/>
      <c r="H63" s="417"/>
      <c r="I63" s="417"/>
      <c r="J63" s="417"/>
      <c r="K63" s="418"/>
      <c r="L63" s="412"/>
      <c r="M63" s="417"/>
      <c r="N63" s="417"/>
      <c r="O63" s="417"/>
      <c r="P63" s="417"/>
      <c r="Q63" s="417"/>
      <c r="R63" s="417"/>
      <c r="S63" s="417"/>
      <c r="T63" s="417"/>
      <c r="U63" s="417"/>
      <c r="V63" s="418"/>
    </row>
    <row r="64" spans="1:22" x14ac:dyDescent="0.35">
      <c r="A64" s="412"/>
      <c r="B64" s="417"/>
      <c r="C64" s="417"/>
      <c r="D64" s="417"/>
      <c r="E64" s="417"/>
      <c r="F64" s="417"/>
      <c r="G64" s="417"/>
      <c r="H64" s="417"/>
      <c r="I64" s="417"/>
      <c r="J64" s="417"/>
      <c r="K64" s="418"/>
      <c r="L64" s="412"/>
      <c r="M64" s="417"/>
      <c r="N64" s="417"/>
      <c r="O64" s="417"/>
      <c r="P64" s="417"/>
      <c r="Q64" s="417"/>
      <c r="R64" s="417"/>
      <c r="S64" s="417"/>
      <c r="T64" s="417"/>
      <c r="U64" s="417"/>
      <c r="V64" s="418"/>
    </row>
    <row r="65" spans="1:22" x14ac:dyDescent="0.35">
      <c r="A65" s="412"/>
      <c r="B65" s="417"/>
      <c r="C65" s="417"/>
      <c r="D65" s="417"/>
      <c r="E65" s="417"/>
      <c r="F65" s="417"/>
      <c r="G65" s="417"/>
      <c r="H65" s="417"/>
      <c r="I65" s="417"/>
      <c r="J65" s="417"/>
      <c r="K65" s="418"/>
      <c r="L65" s="412"/>
      <c r="M65" s="417"/>
      <c r="N65" s="417"/>
      <c r="O65" s="417"/>
      <c r="P65" s="417"/>
      <c r="Q65" s="417"/>
      <c r="R65" s="417"/>
      <c r="S65" s="417"/>
      <c r="T65" s="417"/>
      <c r="U65" s="417"/>
      <c r="V65" s="418"/>
    </row>
    <row r="66" spans="1:22" x14ac:dyDescent="0.35">
      <c r="A66" s="412"/>
      <c r="B66" s="417"/>
      <c r="C66" s="417"/>
      <c r="D66" s="417"/>
      <c r="E66" s="417"/>
      <c r="F66" s="417"/>
      <c r="G66" s="417"/>
      <c r="H66" s="417"/>
      <c r="I66" s="417"/>
      <c r="J66" s="417"/>
      <c r="K66" s="418"/>
      <c r="L66" s="412"/>
      <c r="M66" s="417"/>
      <c r="N66" s="417"/>
      <c r="O66" s="417"/>
      <c r="P66" s="417"/>
      <c r="Q66" s="417"/>
      <c r="R66" s="417"/>
      <c r="S66" s="417"/>
      <c r="T66" s="417"/>
      <c r="U66" s="417"/>
      <c r="V66" s="418"/>
    </row>
    <row r="67" spans="1:22" x14ac:dyDescent="0.35">
      <c r="A67" s="412"/>
      <c r="B67" s="417"/>
      <c r="C67" s="417"/>
      <c r="D67" s="417"/>
      <c r="E67" s="417"/>
      <c r="F67" s="417"/>
      <c r="G67" s="417"/>
      <c r="H67" s="417"/>
      <c r="I67" s="417"/>
      <c r="J67" s="417"/>
      <c r="K67" s="418"/>
      <c r="L67" s="412"/>
      <c r="M67" s="417"/>
      <c r="N67" s="417"/>
      <c r="O67" s="417"/>
      <c r="P67" s="417"/>
      <c r="Q67" s="417"/>
      <c r="R67" s="417"/>
      <c r="S67" s="417"/>
      <c r="T67" s="417"/>
      <c r="U67" s="417"/>
      <c r="V67" s="418"/>
    </row>
    <row r="68" spans="1:22" x14ac:dyDescent="0.35">
      <c r="A68" s="412"/>
      <c r="B68" s="417"/>
      <c r="C68" s="417"/>
      <c r="D68" s="417"/>
      <c r="E68" s="417"/>
      <c r="F68" s="417"/>
      <c r="G68" s="417"/>
      <c r="H68" s="417"/>
      <c r="I68" s="417"/>
      <c r="J68" s="417"/>
      <c r="K68" s="418"/>
      <c r="L68" s="412"/>
      <c r="M68" s="417"/>
      <c r="N68" s="417"/>
      <c r="O68" s="417"/>
      <c r="P68" s="417"/>
      <c r="Q68" s="417"/>
      <c r="R68" s="417"/>
      <c r="S68" s="417"/>
      <c r="T68" s="417"/>
      <c r="U68" s="417"/>
      <c r="V68" s="418"/>
    </row>
    <row r="69" spans="1:22" x14ac:dyDescent="0.35">
      <c r="A69" s="412"/>
      <c r="B69" s="417"/>
      <c r="C69" s="417"/>
      <c r="D69" s="417"/>
      <c r="E69" s="417"/>
      <c r="F69" s="417"/>
      <c r="G69" s="417"/>
      <c r="H69" s="417"/>
      <c r="I69" s="417"/>
      <c r="J69" s="417"/>
      <c r="K69" s="418"/>
      <c r="L69" s="412"/>
      <c r="M69" s="417"/>
      <c r="N69" s="417"/>
      <c r="O69" s="417"/>
      <c r="P69" s="417"/>
      <c r="Q69" s="417"/>
      <c r="R69" s="417"/>
      <c r="S69" s="417"/>
      <c r="T69" s="417"/>
      <c r="U69" s="417"/>
      <c r="V69" s="418"/>
    </row>
    <row r="70" spans="1:22" x14ac:dyDescent="0.35">
      <c r="A70" s="412"/>
      <c r="B70" s="417"/>
      <c r="C70" s="417"/>
      <c r="D70" s="417"/>
      <c r="E70" s="417"/>
      <c r="F70" s="417"/>
      <c r="G70" s="417"/>
      <c r="H70" s="417"/>
      <c r="I70" s="417"/>
      <c r="J70" s="417"/>
      <c r="K70" s="418"/>
      <c r="L70" s="412"/>
      <c r="M70" s="417"/>
      <c r="N70" s="417"/>
      <c r="O70" s="417"/>
      <c r="P70" s="417"/>
      <c r="Q70" s="417"/>
      <c r="R70" s="417"/>
      <c r="S70" s="417"/>
      <c r="T70" s="417"/>
      <c r="U70" s="417"/>
      <c r="V70" s="418"/>
    </row>
    <row r="71" spans="1:22" x14ac:dyDescent="0.35">
      <c r="A71" s="412"/>
      <c r="B71" s="417"/>
      <c r="C71" s="417"/>
      <c r="D71" s="417"/>
      <c r="E71" s="417"/>
      <c r="F71" s="417"/>
      <c r="G71" s="417"/>
      <c r="H71" s="417"/>
      <c r="I71" s="417"/>
      <c r="J71" s="417"/>
      <c r="K71" s="418"/>
      <c r="L71" s="412"/>
      <c r="M71" s="417"/>
      <c r="N71" s="417"/>
      <c r="O71" s="417"/>
      <c r="P71" s="417"/>
      <c r="Q71" s="417"/>
      <c r="R71" s="417"/>
      <c r="S71" s="417"/>
      <c r="T71" s="417"/>
      <c r="U71" s="417"/>
      <c r="V71" s="418"/>
    </row>
    <row r="72" spans="1:22" x14ac:dyDescent="0.35">
      <c r="A72" s="412"/>
      <c r="B72" s="417"/>
      <c r="C72" s="417"/>
      <c r="D72" s="417"/>
      <c r="E72" s="417"/>
      <c r="F72" s="417"/>
      <c r="G72" s="417"/>
      <c r="H72" s="417"/>
      <c r="I72" s="417"/>
      <c r="J72" s="417"/>
      <c r="K72" s="418"/>
      <c r="L72" s="412"/>
      <c r="M72" s="417"/>
      <c r="N72" s="417"/>
      <c r="O72" s="417"/>
      <c r="P72" s="417"/>
      <c r="Q72" s="417"/>
      <c r="R72" s="417"/>
      <c r="S72" s="417"/>
      <c r="T72" s="417"/>
      <c r="U72" s="417"/>
      <c r="V72" s="418"/>
    </row>
    <row r="73" spans="1:22" x14ac:dyDescent="0.35">
      <c r="A73" s="412"/>
      <c r="B73" s="417"/>
      <c r="C73" s="417"/>
      <c r="D73" s="417"/>
      <c r="E73" s="417"/>
      <c r="F73" s="417"/>
      <c r="G73" s="417"/>
      <c r="H73" s="417"/>
      <c r="I73" s="417"/>
      <c r="J73" s="417"/>
      <c r="K73" s="418"/>
      <c r="L73" s="412"/>
      <c r="M73" s="417"/>
      <c r="N73" s="417"/>
      <c r="O73" s="417"/>
      <c r="P73" s="417"/>
      <c r="Q73" s="417"/>
      <c r="R73" s="417"/>
      <c r="S73" s="417"/>
      <c r="T73" s="417"/>
      <c r="U73" s="417"/>
      <c r="V73" s="418"/>
    </row>
    <row r="74" spans="1:22" x14ac:dyDescent="0.35">
      <c r="A74" s="412"/>
      <c r="B74" s="415"/>
      <c r="C74" s="415"/>
      <c r="D74" s="415"/>
      <c r="E74" s="415"/>
      <c r="F74" s="415"/>
      <c r="G74" s="415"/>
      <c r="H74" s="415"/>
      <c r="I74" s="415"/>
      <c r="J74" s="415"/>
      <c r="K74" s="416"/>
      <c r="L74" s="412"/>
      <c r="M74" s="415"/>
      <c r="N74" s="415"/>
      <c r="O74" s="415"/>
      <c r="P74" s="415"/>
      <c r="Q74" s="415"/>
      <c r="R74" s="415"/>
      <c r="S74" s="415"/>
      <c r="T74" s="415"/>
      <c r="U74" s="415"/>
      <c r="V74" s="416"/>
    </row>
    <row r="75" spans="1:22" x14ac:dyDescent="0.35">
      <c r="A75" s="412"/>
      <c r="B75" s="415"/>
      <c r="C75" s="415"/>
      <c r="D75" s="415"/>
      <c r="E75" s="415"/>
      <c r="F75" s="415"/>
      <c r="G75" s="415"/>
      <c r="H75" s="415"/>
      <c r="I75" s="415"/>
      <c r="J75" s="415"/>
      <c r="K75" s="416"/>
      <c r="L75" s="412"/>
      <c r="M75" s="415"/>
      <c r="N75" s="415"/>
      <c r="O75" s="415"/>
      <c r="P75" s="415"/>
      <c r="Q75" s="415"/>
      <c r="R75" s="415"/>
      <c r="S75" s="415"/>
      <c r="T75" s="415"/>
      <c r="U75" s="415"/>
      <c r="V75" s="416"/>
    </row>
    <row r="76" spans="1:22" x14ac:dyDescent="0.35">
      <c r="A76" s="412"/>
      <c r="B76" s="415"/>
      <c r="C76" s="415"/>
      <c r="D76" s="415"/>
      <c r="E76" s="415"/>
      <c r="F76" s="415"/>
      <c r="G76" s="415"/>
      <c r="H76" s="415"/>
      <c r="I76" s="415"/>
      <c r="J76" s="415"/>
      <c r="K76" s="416"/>
      <c r="L76" s="412"/>
      <c r="M76" s="415"/>
      <c r="N76" s="415"/>
      <c r="O76" s="415"/>
      <c r="P76" s="415"/>
      <c r="Q76" s="415"/>
      <c r="R76" s="415"/>
      <c r="S76" s="415"/>
      <c r="T76" s="415"/>
      <c r="U76" s="415"/>
      <c r="V76" s="416"/>
    </row>
    <row r="77" spans="1:22" x14ac:dyDescent="0.35">
      <c r="A77" s="412"/>
      <c r="B77" s="415"/>
      <c r="C77" s="415"/>
      <c r="D77" s="415"/>
      <c r="E77" s="415"/>
      <c r="F77" s="415"/>
      <c r="G77" s="415"/>
      <c r="H77" s="415"/>
      <c r="I77" s="415"/>
      <c r="J77" s="415"/>
      <c r="K77" s="416"/>
      <c r="L77" s="412"/>
      <c r="M77" s="415"/>
      <c r="N77" s="415"/>
      <c r="O77" s="415"/>
      <c r="P77" s="415"/>
      <c r="Q77" s="415"/>
      <c r="R77" s="415"/>
      <c r="S77" s="415"/>
      <c r="T77" s="415"/>
      <c r="U77" s="415"/>
      <c r="V77" s="416"/>
    </row>
    <row r="78" spans="1:22" x14ac:dyDescent="0.35">
      <c r="A78" s="412"/>
      <c r="B78" s="415"/>
      <c r="C78" s="415"/>
      <c r="D78" s="415"/>
      <c r="E78" s="415"/>
      <c r="F78" s="415"/>
      <c r="G78" s="415"/>
      <c r="H78" s="415"/>
      <c r="I78" s="415"/>
      <c r="J78" s="415"/>
      <c r="K78" s="416"/>
      <c r="L78" s="412"/>
      <c r="M78" s="415"/>
      <c r="N78" s="415"/>
      <c r="O78" s="415"/>
      <c r="P78" s="415"/>
      <c r="Q78" s="415"/>
      <c r="R78" s="415"/>
      <c r="S78" s="415"/>
      <c r="T78" s="415"/>
      <c r="U78" s="415"/>
      <c r="V78" s="416"/>
    </row>
    <row r="79" spans="1:22" x14ac:dyDescent="0.35">
      <c r="A79" s="412"/>
      <c r="B79" s="415"/>
      <c r="C79" s="415"/>
      <c r="D79" s="415"/>
      <c r="E79" s="415"/>
      <c r="F79" s="415"/>
      <c r="G79" s="415"/>
      <c r="H79" s="415"/>
      <c r="I79" s="415"/>
      <c r="J79" s="415"/>
      <c r="K79" s="416"/>
      <c r="L79" s="412"/>
      <c r="M79" s="415"/>
      <c r="N79" s="415"/>
      <c r="O79" s="415"/>
      <c r="P79" s="415"/>
      <c r="Q79" s="415"/>
      <c r="R79" s="415"/>
      <c r="S79" s="415"/>
      <c r="T79" s="415"/>
      <c r="U79" s="415"/>
      <c r="V79" s="416"/>
    </row>
    <row r="80" spans="1:22" x14ac:dyDescent="0.35">
      <c r="A80" s="412"/>
      <c r="B80" s="415"/>
      <c r="C80" s="415"/>
      <c r="D80" s="415"/>
      <c r="E80" s="415"/>
      <c r="F80" s="415"/>
      <c r="G80" s="415"/>
      <c r="H80" s="415"/>
      <c r="I80" s="415"/>
      <c r="J80" s="415"/>
      <c r="K80" s="416"/>
      <c r="L80" s="412"/>
      <c r="M80" s="415"/>
      <c r="N80" s="415"/>
      <c r="O80" s="415"/>
      <c r="P80" s="415"/>
      <c r="Q80" s="415"/>
      <c r="R80" s="415"/>
      <c r="S80" s="415"/>
      <c r="T80" s="415"/>
      <c r="U80" s="415"/>
      <c r="V80" s="416"/>
    </row>
    <row r="81" spans="1:22" x14ac:dyDescent="0.35">
      <c r="A81" s="412"/>
      <c r="B81" s="415"/>
      <c r="C81" s="415"/>
      <c r="D81" s="415"/>
      <c r="E81" s="415"/>
      <c r="F81" s="415"/>
      <c r="G81" s="415"/>
      <c r="H81" s="415"/>
      <c r="I81" s="415"/>
      <c r="J81" s="415"/>
      <c r="K81" s="416"/>
      <c r="L81" s="412"/>
      <c r="M81" s="415"/>
      <c r="N81" s="415"/>
      <c r="O81" s="415"/>
      <c r="P81" s="415"/>
      <c r="Q81" s="415"/>
      <c r="R81" s="415"/>
      <c r="S81" s="415"/>
      <c r="T81" s="415"/>
      <c r="U81" s="415"/>
      <c r="V81" s="416"/>
    </row>
    <row r="82" spans="1:22" x14ac:dyDescent="0.35">
      <c r="A82" s="412"/>
      <c r="B82" s="415"/>
      <c r="C82" s="415"/>
      <c r="D82" s="415"/>
      <c r="E82" s="415"/>
      <c r="F82" s="415"/>
      <c r="G82" s="415"/>
      <c r="H82" s="415"/>
      <c r="I82" s="415"/>
      <c r="J82" s="415"/>
      <c r="K82" s="416"/>
      <c r="L82" s="412"/>
      <c r="M82" s="415"/>
      <c r="N82" s="415"/>
      <c r="O82" s="415"/>
      <c r="P82" s="415"/>
      <c r="Q82" s="415"/>
      <c r="R82" s="415"/>
      <c r="S82" s="415"/>
      <c r="T82" s="415"/>
      <c r="U82" s="415"/>
      <c r="V82" s="416"/>
    </row>
    <row r="83" spans="1:22" x14ac:dyDescent="0.35">
      <c r="A83" s="417"/>
      <c r="B83" s="415"/>
      <c r="C83" s="415"/>
      <c r="D83" s="415"/>
      <c r="E83" s="415"/>
      <c r="F83" s="415"/>
      <c r="G83" s="415"/>
      <c r="H83" s="415"/>
      <c r="I83" s="415"/>
      <c r="J83" s="415"/>
      <c r="K83" s="415"/>
      <c r="L83" s="417"/>
      <c r="M83" s="415"/>
      <c r="N83" s="415"/>
      <c r="O83" s="415"/>
      <c r="P83" s="415"/>
      <c r="Q83" s="415"/>
      <c r="R83" s="415"/>
      <c r="S83" s="415"/>
      <c r="T83" s="415"/>
      <c r="U83" s="415"/>
      <c r="V83" s="415"/>
    </row>
    <row r="84" spans="1:22" x14ac:dyDescent="0.35">
      <c r="A84" s="417"/>
      <c r="B84" s="415"/>
      <c r="C84" s="415"/>
      <c r="D84" s="415"/>
      <c r="E84" s="415"/>
      <c r="F84" s="415"/>
      <c r="G84" s="415"/>
      <c r="H84" s="415"/>
      <c r="I84" s="415"/>
      <c r="J84" s="415"/>
      <c r="K84" s="415"/>
      <c r="L84" s="417"/>
      <c r="M84" s="415"/>
      <c r="N84" s="415"/>
      <c r="O84" s="415"/>
      <c r="P84" s="415"/>
      <c r="Q84" s="415"/>
      <c r="R84" s="415"/>
      <c r="S84" s="415"/>
      <c r="T84" s="415"/>
      <c r="U84" s="415"/>
      <c r="V84" s="415"/>
    </row>
    <row r="85" spans="1:22" x14ac:dyDescent="0.35">
      <c r="A85" s="417"/>
      <c r="B85" s="415"/>
      <c r="C85" s="415"/>
      <c r="D85" s="415"/>
      <c r="E85" s="415"/>
      <c r="F85" s="415"/>
      <c r="G85" s="415"/>
      <c r="H85" s="415"/>
      <c r="I85" s="415"/>
      <c r="J85" s="415"/>
      <c r="K85" s="415"/>
      <c r="L85" s="417"/>
      <c r="M85" s="415"/>
      <c r="N85" s="415"/>
      <c r="O85" s="415"/>
      <c r="P85" s="415"/>
      <c r="Q85" s="415"/>
      <c r="R85" s="415"/>
      <c r="S85" s="415"/>
      <c r="T85" s="415"/>
      <c r="U85" s="415"/>
      <c r="V85" s="415"/>
    </row>
    <row r="86" spans="1:22" x14ac:dyDescent="0.35">
      <c r="A86" s="417"/>
      <c r="B86" s="415"/>
      <c r="C86" s="415"/>
      <c r="D86" s="415"/>
      <c r="E86" s="415"/>
      <c r="F86" s="415"/>
      <c r="G86" s="415"/>
      <c r="H86" s="415"/>
      <c r="I86" s="415"/>
      <c r="J86" s="415"/>
      <c r="K86" s="415"/>
      <c r="L86" s="417"/>
      <c r="M86" s="415"/>
      <c r="N86" s="415"/>
      <c r="O86" s="415"/>
      <c r="P86" s="415"/>
      <c r="Q86" s="415"/>
      <c r="R86" s="415"/>
      <c r="S86" s="415"/>
      <c r="T86" s="415"/>
      <c r="U86" s="415"/>
      <c r="V86" s="415"/>
    </row>
    <row r="87" spans="1:22" x14ac:dyDescent="0.35">
      <c r="A87" s="417"/>
      <c r="B87" s="415"/>
      <c r="C87" s="415"/>
      <c r="D87" s="415"/>
      <c r="E87" s="415"/>
      <c r="F87" s="415"/>
      <c r="G87" s="415"/>
      <c r="H87" s="415"/>
      <c r="I87" s="415"/>
      <c r="J87" s="415"/>
      <c r="K87" s="415"/>
      <c r="L87" s="417"/>
      <c r="M87" s="415"/>
      <c r="N87" s="415"/>
      <c r="O87" s="415"/>
      <c r="P87" s="415"/>
      <c r="Q87" s="415"/>
      <c r="R87" s="415"/>
      <c r="S87" s="415"/>
      <c r="T87" s="415"/>
      <c r="U87" s="415"/>
      <c r="V87" s="415"/>
    </row>
    <row r="88" spans="1:22" x14ac:dyDescent="0.35">
      <c r="A88" s="417"/>
      <c r="B88" s="415"/>
      <c r="C88" s="415"/>
      <c r="D88" s="415"/>
      <c r="E88" s="415"/>
      <c r="F88" s="415"/>
      <c r="G88" s="415"/>
      <c r="H88" s="415"/>
      <c r="I88" s="415"/>
      <c r="J88" s="415"/>
      <c r="K88" s="415"/>
      <c r="L88" s="417"/>
      <c r="M88" s="415"/>
      <c r="N88" s="415"/>
      <c r="O88" s="415"/>
      <c r="P88" s="415"/>
      <c r="Q88" s="415"/>
      <c r="R88" s="415"/>
      <c r="S88" s="415"/>
      <c r="T88" s="415"/>
      <c r="U88" s="415"/>
      <c r="V88" s="415"/>
    </row>
    <row r="89" spans="1:22" x14ac:dyDescent="0.35">
      <c r="A89" s="417"/>
      <c r="B89" s="415"/>
      <c r="C89" s="415"/>
      <c r="D89" s="415"/>
      <c r="E89" s="415"/>
      <c r="F89" s="415"/>
      <c r="G89" s="415"/>
      <c r="H89" s="415"/>
      <c r="I89" s="415"/>
      <c r="J89" s="415"/>
      <c r="K89" s="415"/>
      <c r="L89" s="417"/>
      <c r="M89" s="415"/>
      <c r="N89" s="415"/>
      <c r="O89" s="415"/>
      <c r="P89" s="415"/>
      <c r="Q89" s="415"/>
      <c r="R89" s="415"/>
      <c r="S89" s="415"/>
      <c r="T89" s="415"/>
      <c r="U89" s="415"/>
      <c r="V89" s="415"/>
    </row>
    <row r="90" spans="1:22" x14ac:dyDescent="0.35">
      <c r="A90" s="417"/>
      <c r="B90" s="415"/>
      <c r="C90" s="415"/>
      <c r="D90" s="415"/>
      <c r="E90" s="415"/>
      <c r="F90" s="415"/>
      <c r="G90" s="415"/>
      <c r="H90" s="415"/>
      <c r="I90" s="415"/>
      <c r="J90" s="415"/>
      <c r="K90" s="415"/>
      <c r="L90" s="417"/>
      <c r="M90" s="415"/>
      <c r="N90" s="415"/>
      <c r="O90" s="415"/>
      <c r="P90" s="415"/>
      <c r="Q90" s="415"/>
      <c r="R90" s="415"/>
      <c r="S90" s="415"/>
      <c r="T90" s="415"/>
      <c r="U90" s="415"/>
      <c r="V90" s="415"/>
    </row>
    <row r="91" spans="1:22" x14ac:dyDescent="0.35">
      <c r="A91" s="417"/>
      <c r="B91" s="415"/>
      <c r="C91" s="415"/>
      <c r="D91" s="415"/>
      <c r="E91" s="415"/>
      <c r="F91" s="415"/>
      <c r="G91" s="415"/>
      <c r="H91" s="415"/>
      <c r="I91" s="415"/>
      <c r="J91" s="415"/>
      <c r="K91" s="415"/>
      <c r="L91" s="417"/>
      <c r="M91" s="415"/>
      <c r="N91" s="415"/>
      <c r="O91" s="415"/>
      <c r="P91" s="415"/>
      <c r="Q91" s="415"/>
      <c r="R91" s="415"/>
      <c r="S91" s="415"/>
      <c r="T91" s="415"/>
      <c r="U91" s="415"/>
      <c r="V91" s="415"/>
    </row>
    <row r="92" spans="1:22" x14ac:dyDescent="0.35">
      <c r="A92" s="417"/>
      <c r="B92" s="415"/>
      <c r="C92" s="415"/>
      <c r="D92" s="415"/>
      <c r="E92" s="415"/>
      <c r="F92" s="415"/>
      <c r="G92" s="415"/>
      <c r="H92" s="415"/>
      <c r="I92" s="415"/>
      <c r="J92" s="415"/>
      <c r="K92" s="415"/>
      <c r="L92" s="417"/>
      <c r="M92" s="415"/>
      <c r="N92" s="415"/>
      <c r="O92" s="415"/>
      <c r="P92" s="415"/>
      <c r="Q92" s="415"/>
      <c r="R92" s="415"/>
      <c r="S92" s="415"/>
      <c r="T92" s="415"/>
      <c r="U92" s="415"/>
      <c r="V92" s="415"/>
    </row>
    <row r="93" spans="1:22" x14ac:dyDescent="0.35">
      <c r="A93" s="417"/>
      <c r="B93" s="415"/>
      <c r="C93" s="415"/>
      <c r="D93" s="415"/>
      <c r="E93" s="415"/>
      <c r="F93" s="415"/>
      <c r="G93" s="415"/>
      <c r="H93" s="415"/>
      <c r="I93" s="415"/>
      <c r="J93" s="415"/>
      <c r="K93" s="415"/>
      <c r="L93" s="417"/>
      <c r="M93" s="415"/>
      <c r="N93" s="415"/>
      <c r="O93" s="415"/>
      <c r="P93" s="415"/>
      <c r="Q93" s="415"/>
      <c r="R93" s="415"/>
      <c r="S93" s="415"/>
      <c r="T93" s="415"/>
      <c r="U93" s="415"/>
      <c r="V93" s="415"/>
    </row>
    <row r="94" spans="1:22" x14ac:dyDescent="0.35">
      <c r="A94" s="417"/>
      <c r="B94" s="413"/>
      <c r="C94" s="413"/>
      <c r="D94" s="413"/>
      <c r="E94" s="413"/>
      <c r="F94" s="413"/>
      <c r="G94" s="413"/>
      <c r="H94" s="413"/>
      <c r="I94" s="413"/>
      <c r="J94" s="413"/>
      <c r="K94" s="413"/>
      <c r="L94" s="417"/>
      <c r="M94" s="413"/>
      <c r="N94" s="413"/>
      <c r="O94" s="413"/>
      <c r="P94" s="413"/>
      <c r="Q94" s="413"/>
      <c r="R94" s="413"/>
      <c r="S94" s="413"/>
      <c r="T94" s="413"/>
      <c r="U94" s="413"/>
      <c r="V94" s="413"/>
    </row>
    <row r="95" spans="1:22" x14ac:dyDescent="0.35">
      <c r="A95" s="417"/>
      <c r="B95" s="413"/>
      <c r="C95" s="413"/>
      <c r="D95" s="413"/>
      <c r="E95" s="413"/>
      <c r="F95" s="413"/>
      <c r="G95" s="413"/>
      <c r="H95" s="413"/>
      <c r="I95" s="413"/>
      <c r="J95" s="413"/>
      <c r="K95" s="413"/>
      <c r="L95" s="417"/>
      <c r="M95" s="413"/>
      <c r="N95" s="413"/>
      <c r="O95" s="413"/>
      <c r="P95" s="413"/>
      <c r="Q95" s="413"/>
      <c r="R95" s="413"/>
      <c r="S95" s="413"/>
      <c r="T95" s="413"/>
      <c r="U95" s="413"/>
      <c r="V95" s="413"/>
    </row>
    <row r="96" spans="1:22" x14ac:dyDescent="0.35">
      <c r="A96" s="417"/>
      <c r="B96" s="413"/>
      <c r="C96" s="413"/>
      <c r="D96" s="413"/>
      <c r="E96" s="413"/>
      <c r="F96" s="413"/>
      <c r="G96" s="413"/>
      <c r="H96" s="413"/>
      <c r="I96" s="413"/>
      <c r="J96" s="413"/>
      <c r="K96" s="413"/>
      <c r="L96" s="417"/>
      <c r="M96" s="413"/>
      <c r="N96" s="413"/>
      <c r="O96" s="413"/>
      <c r="P96" s="413"/>
      <c r="Q96" s="413"/>
      <c r="R96" s="413"/>
      <c r="S96" s="413"/>
      <c r="T96" s="413"/>
      <c r="U96" s="413"/>
      <c r="V96" s="413"/>
    </row>
    <row r="97" spans="1:22" x14ac:dyDescent="0.35">
      <c r="A97" s="417"/>
      <c r="B97" s="413"/>
      <c r="C97" s="413"/>
      <c r="D97" s="413"/>
      <c r="E97" s="413"/>
      <c r="F97" s="413"/>
      <c r="G97" s="413"/>
      <c r="H97" s="413"/>
      <c r="I97" s="413"/>
      <c r="J97" s="413"/>
      <c r="K97" s="413"/>
      <c r="L97" s="417"/>
      <c r="M97" s="413"/>
      <c r="N97" s="413"/>
      <c r="O97" s="413"/>
      <c r="P97" s="413"/>
      <c r="Q97" s="413"/>
      <c r="R97" s="413"/>
      <c r="S97" s="413"/>
      <c r="T97" s="413"/>
      <c r="U97" s="413"/>
      <c r="V97" s="413"/>
    </row>
    <row r="98" spans="1:22" ht="18.5" x14ac:dyDescent="0.35">
      <c r="A98" s="147"/>
      <c r="B98" s="147"/>
      <c r="C98" s="147"/>
      <c r="D98" s="147"/>
      <c r="E98" s="147"/>
      <c r="F98" s="147"/>
      <c r="G98" s="147"/>
      <c r="H98" s="147"/>
      <c r="I98" s="147"/>
      <c r="J98" s="147"/>
      <c r="K98" s="147"/>
      <c r="L98" s="147"/>
      <c r="M98" s="147"/>
      <c r="N98" s="147"/>
      <c r="O98" s="147"/>
      <c r="P98" s="147"/>
      <c r="Q98" s="147"/>
      <c r="R98" s="147"/>
      <c r="S98" s="147"/>
      <c r="T98" s="147"/>
      <c r="U98" s="147"/>
      <c r="V98" s="147"/>
    </row>
    <row r="99" spans="1:22" ht="18.5" x14ac:dyDescent="0.35">
      <c r="A99" s="147"/>
      <c r="B99" s="147"/>
      <c r="C99" s="147"/>
      <c r="D99" s="147"/>
      <c r="E99" s="147"/>
      <c r="F99" s="147"/>
      <c r="G99" s="147"/>
      <c r="H99" s="147"/>
      <c r="I99" s="147"/>
      <c r="J99" s="147"/>
      <c r="K99" s="147"/>
      <c r="L99" s="147"/>
      <c r="M99" s="147"/>
      <c r="N99" s="147"/>
      <c r="O99" s="147"/>
      <c r="P99" s="147"/>
      <c r="Q99" s="147"/>
      <c r="R99" s="147"/>
      <c r="S99" s="147"/>
      <c r="T99" s="147"/>
      <c r="U99" s="147"/>
      <c r="V99" s="147"/>
    </row>
    <row r="100" spans="1:22" ht="18.5" x14ac:dyDescent="0.35">
      <c r="A100" s="147"/>
      <c r="B100" s="147"/>
      <c r="C100" s="147"/>
      <c r="D100" s="147"/>
      <c r="E100" s="147"/>
      <c r="F100" s="147"/>
      <c r="G100" s="147"/>
      <c r="H100" s="147"/>
      <c r="I100" s="147"/>
      <c r="J100" s="147"/>
      <c r="K100" s="147"/>
      <c r="L100" s="147"/>
      <c r="M100" s="147"/>
      <c r="N100" s="147"/>
      <c r="O100" s="147"/>
      <c r="P100" s="147"/>
      <c r="Q100" s="147"/>
      <c r="R100" s="147"/>
      <c r="S100" s="147"/>
      <c r="T100" s="147"/>
      <c r="U100" s="147"/>
      <c r="V100" s="147"/>
    </row>
    <row r="101" spans="1:22" ht="18.5" x14ac:dyDescent="0.35">
      <c r="A101" s="147"/>
      <c r="B101" s="147"/>
      <c r="C101" s="147"/>
      <c r="D101" s="147"/>
      <c r="E101" s="147"/>
      <c r="F101" s="147"/>
      <c r="G101" s="147"/>
      <c r="H101" s="147"/>
      <c r="I101" s="147"/>
      <c r="J101" s="147"/>
      <c r="K101" s="147"/>
      <c r="L101" s="147"/>
      <c r="M101" s="147"/>
      <c r="N101" s="147"/>
      <c r="O101" s="147"/>
      <c r="P101" s="147"/>
      <c r="Q101" s="147"/>
      <c r="R101" s="147"/>
      <c r="S101" s="147"/>
      <c r="T101" s="147"/>
      <c r="U101" s="147"/>
      <c r="V101" s="147"/>
    </row>
    <row r="102" spans="1:22" ht="18.5" x14ac:dyDescent="0.35">
      <c r="A102" s="147"/>
      <c r="B102" s="147"/>
      <c r="C102" s="147"/>
      <c r="D102" s="147"/>
      <c r="E102" s="147"/>
      <c r="F102" s="147"/>
      <c r="G102" s="147"/>
      <c r="H102" s="147"/>
      <c r="I102" s="147"/>
      <c r="J102" s="147"/>
      <c r="K102" s="147"/>
      <c r="L102" s="147"/>
      <c r="M102" s="147"/>
      <c r="N102" s="147"/>
      <c r="O102" s="147"/>
      <c r="P102" s="147"/>
      <c r="Q102" s="147"/>
      <c r="R102" s="147"/>
      <c r="S102" s="147"/>
      <c r="T102" s="147"/>
      <c r="U102" s="147"/>
      <c r="V102" s="147"/>
    </row>
    <row r="103" spans="1:22" ht="18.5" x14ac:dyDescent="0.35">
      <c r="A103" s="147"/>
      <c r="B103" s="147"/>
      <c r="C103" s="147"/>
      <c r="D103" s="147"/>
      <c r="E103" s="147"/>
      <c r="F103" s="147"/>
      <c r="G103" s="147"/>
      <c r="H103" s="147"/>
      <c r="I103" s="147"/>
      <c r="J103" s="147"/>
      <c r="K103" s="147"/>
      <c r="L103" s="147"/>
      <c r="M103" s="147"/>
      <c r="N103" s="147"/>
      <c r="O103" s="147"/>
      <c r="P103" s="147"/>
      <c r="Q103" s="147"/>
      <c r="R103" s="147"/>
      <c r="S103" s="147"/>
      <c r="T103" s="147"/>
      <c r="U103" s="147"/>
      <c r="V103" s="147"/>
    </row>
    <row r="104" spans="1:22" ht="18.5" x14ac:dyDescent="0.35">
      <c r="A104" s="147"/>
      <c r="B104" s="147"/>
      <c r="C104" s="147"/>
      <c r="D104" s="147"/>
      <c r="E104" s="147"/>
      <c r="F104" s="147"/>
      <c r="G104" s="147"/>
      <c r="H104" s="147"/>
      <c r="I104" s="147"/>
      <c r="J104" s="147"/>
      <c r="K104" s="147"/>
      <c r="L104" s="147"/>
      <c r="M104" s="147"/>
      <c r="N104" s="147"/>
      <c r="O104" s="147"/>
      <c r="P104" s="147"/>
      <c r="Q104" s="147"/>
      <c r="R104" s="147"/>
      <c r="S104" s="147"/>
      <c r="T104" s="147"/>
      <c r="U104" s="147"/>
      <c r="V104" s="147"/>
    </row>
    <row r="105" spans="1:22" ht="18.5" x14ac:dyDescent="0.35">
      <c r="A105" s="147"/>
      <c r="B105" s="147"/>
      <c r="C105" s="147"/>
      <c r="D105" s="147"/>
      <c r="E105" s="147"/>
      <c r="F105" s="147"/>
      <c r="G105" s="147"/>
      <c r="H105" s="147"/>
      <c r="I105" s="147"/>
      <c r="J105" s="147"/>
      <c r="K105" s="147"/>
      <c r="L105" s="147"/>
      <c r="M105" s="147"/>
      <c r="N105" s="147"/>
      <c r="O105" s="147"/>
      <c r="P105" s="147"/>
      <c r="Q105" s="147"/>
      <c r="R105" s="147"/>
      <c r="S105" s="147"/>
      <c r="T105" s="147"/>
      <c r="U105" s="147"/>
      <c r="V105" s="147"/>
    </row>
    <row r="106" spans="1:22" ht="18.5" x14ac:dyDescent="0.35">
      <c r="A106" s="147"/>
      <c r="B106" s="147"/>
      <c r="C106" s="147"/>
      <c r="D106" s="147"/>
      <c r="E106" s="147"/>
      <c r="F106" s="147"/>
      <c r="G106" s="147"/>
      <c r="H106" s="147"/>
      <c r="I106" s="147"/>
      <c r="J106" s="147"/>
      <c r="K106" s="147"/>
      <c r="L106" s="147"/>
      <c r="M106" s="147"/>
      <c r="N106" s="147"/>
      <c r="O106" s="147"/>
      <c r="P106" s="147"/>
      <c r="Q106" s="147"/>
      <c r="R106" s="147"/>
      <c r="S106" s="147"/>
      <c r="T106" s="147"/>
      <c r="U106" s="147"/>
      <c r="V106" s="147"/>
    </row>
    <row r="107" spans="1:22" ht="18.5" x14ac:dyDescent="0.35">
      <c r="A107" s="147"/>
      <c r="B107" s="147"/>
      <c r="C107" s="147"/>
      <c r="D107" s="147"/>
      <c r="E107" s="147"/>
      <c r="F107" s="147"/>
      <c r="G107" s="147"/>
      <c r="H107" s="147"/>
      <c r="I107" s="147"/>
      <c r="J107" s="147"/>
      <c r="K107" s="147"/>
      <c r="L107" s="147"/>
      <c r="M107" s="147"/>
      <c r="N107" s="147"/>
      <c r="O107" s="147"/>
      <c r="P107" s="147"/>
      <c r="Q107" s="147"/>
      <c r="R107" s="147"/>
      <c r="S107" s="147"/>
      <c r="T107" s="147"/>
      <c r="U107" s="147"/>
      <c r="V107" s="147"/>
    </row>
    <row r="108" spans="1:22" ht="18.5" x14ac:dyDescent="0.35">
      <c r="A108" s="147"/>
      <c r="B108" s="147"/>
      <c r="C108" s="147"/>
      <c r="D108" s="147"/>
      <c r="E108" s="147"/>
      <c r="F108" s="147"/>
      <c r="G108" s="147"/>
      <c r="H108" s="147"/>
      <c r="I108" s="147"/>
      <c r="J108" s="147"/>
      <c r="K108" s="147"/>
      <c r="L108" s="147"/>
      <c r="M108" s="147"/>
      <c r="N108" s="147"/>
      <c r="O108" s="147"/>
      <c r="P108" s="147"/>
      <c r="Q108" s="147"/>
      <c r="R108" s="147"/>
      <c r="S108" s="147"/>
      <c r="T108" s="147"/>
      <c r="U108" s="147"/>
      <c r="V108" s="147"/>
    </row>
    <row r="109" spans="1:22" ht="18.5" x14ac:dyDescent="0.35">
      <c r="A109" s="147"/>
      <c r="B109" s="147"/>
      <c r="C109" s="147"/>
      <c r="D109" s="147"/>
      <c r="E109" s="147"/>
      <c r="F109" s="147"/>
      <c r="G109" s="147"/>
      <c r="H109" s="147"/>
      <c r="I109" s="147"/>
      <c r="J109" s="147"/>
      <c r="K109" s="147"/>
      <c r="L109" s="147"/>
      <c r="M109" s="147"/>
      <c r="N109" s="147"/>
      <c r="O109" s="147"/>
      <c r="P109" s="147"/>
      <c r="Q109" s="147"/>
      <c r="R109" s="147"/>
      <c r="S109" s="147"/>
      <c r="T109" s="147"/>
      <c r="U109" s="147"/>
      <c r="V109" s="147"/>
    </row>
    <row r="110" spans="1:22" x14ac:dyDescent="0.35">
      <c r="A110" s="417"/>
      <c r="B110" s="413"/>
      <c r="C110" s="413"/>
      <c r="D110" s="413"/>
      <c r="E110" s="413"/>
      <c r="F110" s="413"/>
      <c r="G110" s="413"/>
      <c r="H110" s="413"/>
      <c r="I110" s="413"/>
      <c r="J110" s="413"/>
      <c r="K110" s="413"/>
      <c r="L110" s="417"/>
      <c r="M110" s="413"/>
      <c r="N110" s="413"/>
      <c r="O110" s="413"/>
      <c r="P110" s="413"/>
      <c r="Q110" s="413"/>
      <c r="R110" s="413"/>
      <c r="S110" s="413"/>
      <c r="T110" s="413"/>
      <c r="U110" s="413"/>
      <c r="V110" s="413"/>
    </row>
    <row r="111" spans="1:22" x14ac:dyDescent="0.35">
      <c r="A111" s="417"/>
      <c r="B111" s="413"/>
      <c r="C111" s="413"/>
      <c r="D111" s="413"/>
      <c r="E111" s="413"/>
      <c r="F111" s="413"/>
      <c r="G111" s="413"/>
      <c r="H111" s="413"/>
      <c r="I111" s="413"/>
      <c r="J111" s="413"/>
      <c r="K111" s="413"/>
      <c r="L111" s="417"/>
      <c r="M111" s="413"/>
      <c r="N111" s="413"/>
      <c r="O111" s="413"/>
      <c r="P111" s="413"/>
      <c r="Q111" s="413"/>
      <c r="R111" s="413"/>
      <c r="S111" s="413"/>
      <c r="T111" s="413"/>
      <c r="U111" s="413"/>
      <c r="V111" s="413"/>
    </row>
    <row r="112" spans="1:22" ht="18.5" x14ac:dyDescent="0.35">
      <c r="A112" s="147"/>
      <c r="B112" s="147"/>
      <c r="C112" s="147"/>
      <c r="D112" s="147"/>
      <c r="E112" s="147"/>
      <c r="F112" s="147"/>
      <c r="G112" s="147"/>
      <c r="H112" s="147"/>
      <c r="I112" s="147"/>
      <c r="J112" s="147"/>
      <c r="K112" s="147"/>
      <c r="L112" s="147"/>
      <c r="M112" s="147"/>
      <c r="N112" s="147"/>
      <c r="O112" s="147"/>
      <c r="P112" s="147"/>
      <c r="Q112" s="147"/>
      <c r="R112" s="147"/>
      <c r="S112" s="147"/>
      <c r="T112" s="147"/>
      <c r="U112" s="147"/>
      <c r="V112" s="147"/>
    </row>
    <row r="113" spans="1:22" ht="18.5" x14ac:dyDescent="0.35">
      <c r="A113" s="147"/>
      <c r="B113" s="147"/>
      <c r="C113" s="147"/>
      <c r="D113" s="147"/>
      <c r="E113" s="147"/>
      <c r="F113" s="147"/>
      <c r="G113" s="147"/>
      <c r="H113" s="147"/>
      <c r="I113" s="147"/>
      <c r="J113" s="147"/>
      <c r="K113" s="147"/>
      <c r="L113" s="147"/>
      <c r="M113" s="147"/>
      <c r="N113" s="147"/>
      <c r="O113" s="147"/>
      <c r="P113" s="147"/>
      <c r="Q113" s="147"/>
      <c r="R113" s="147"/>
      <c r="S113" s="147"/>
      <c r="T113" s="147"/>
      <c r="U113" s="147"/>
      <c r="V113" s="147"/>
    </row>
    <row r="114" spans="1:22" ht="18.5" x14ac:dyDescent="0.35">
      <c r="A114" s="147"/>
      <c r="B114" s="147"/>
      <c r="C114" s="147"/>
      <c r="D114" s="147"/>
      <c r="E114" s="147"/>
      <c r="F114" s="147"/>
      <c r="G114" s="147"/>
      <c r="H114" s="147"/>
      <c r="I114" s="147"/>
      <c r="J114" s="147"/>
      <c r="K114" s="147"/>
      <c r="L114" s="147"/>
      <c r="M114" s="147"/>
      <c r="N114" s="147"/>
      <c r="O114" s="147"/>
      <c r="P114" s="147"/>
      <c r="Q114" s="147"/>
      <c r="R114" s="147"/>
      <c r="S114" s="147"/>
      <c r="T114" s="147"/>
      <c r="U114" s="147"/>
      <c r="V114" s="147"/>
    </row>
    <row r="115" spans="1:22" ht="18.5" x14ac:dyDescent="0.35">
      <c r="A115" s="147"/>
      <c r="B115" s="147"/>
      <c r="C115" s="147"/>
      <c r="D115" s="147"/>
      <c r="E115" s="147"/>
      <c r="F115" s="147"/>
      <c r="G115" s="147"/>
      <c r="H115" s="147"/>
      <c r="I115" s="147"/>
      <c r="J115" s="147"/>
      <c r="K115" s="147"/>
      <c r="L115" s="147"/>
      <c r="M115" s="147"/>
      <c r="N115" s="147"/>
      <c r="O115" s="147"/>
      <c r="P115" s="147"/>
      <c r="Q115" s="147"/>
      <c r="R115" s="147"/>
      <c r="S115" s="147"/>
      <c r="T115" s="147"/>
      <c r="U115" s="147"/>
      <c r="V115" s="147"/>
    </row>
    <row r="116" spans="1:22" ht="18.5" x14ac:dyDescent="0.35">
      <c r="A116" s="147"/>
      <c r="B116" s="147"/>
      <c r="C116" s="147"/>
      <c r="D116" s="147"/>
      <c r="E116" s="147"/>
      <c r="F116" s="147"/>
      <c r="G116" s="147"/>
      <c r="H116" s="147"/>
      <c r="I116" s="147"/>
      <c r="J116" s="147"/>
      <c r="K116" s="147"/>
      <c r="L116" s="147"/>
      <c r="M116" s="147"/>
      <c r="N116" s="147"/>
      <c r="O116" s="147"/>
      <c r="P116" s="147"/>
      <c r="Q116" s="147"/>
      <c r="R116" s="147"/>
      <c r="S116" s="147"/>
      <c r="T116" s="147"/>
      <c r="U116" s="147"/>
      <c r="V116" s="147"/>
    </row>
    <row r="117" spans="1:22" ht="18.5" x14ac:dyDescent="0.35">
      <c r="A117" s="147"/>
      <c r="B117" s="147"/>
      <c r="C117" s="147"/>
      <c r="D117" s="147"/>
      <c r="E117" s="147"/>
      <c r="F117" s="147"/>
      <c r="G117" s="147"/>
      <c r="H117" s="147"/>
      <c r="I117" s="147"/>
      <c r="J117" s="147"/>
      <c r="K117" s="147"/>
      <c r="L117" s="147"/>
      <c r="M117" s="147"/>
      <c r="N117" s="147"/>
      <c r="O117" s="147"/>
      <c r="P117" s="147"/>
      <c r="Q117" s="147"/>
      <c r="R117" s="147"/>
      <c r="S117" s="147"/>
      <c r="T117" s="147"/>
      <c r="U117" s="147"/>
      <c r="V117" s="147"/>
    </row>
    <row r="118" spans="1:22" ht="18.5" x14ac:dyDescent="0.35">
      <c r="A118" s="147"/>
      <c r="B118" s="147"/>
      <c r="C118" s="147"/>
      <c r="D118" s="147"/>
      <c r="E118" s="147"/>
      <c r="F118" s="147"/>
      <c r="G118" s="147"/>
      <c r="H118" s="147"/>
      <c r="I118" s="147"/>
      <c r="J118" s="147"/>
      <c r="K118" s="147"/>
      <c r="L118" s="147"/>
      <c r="M118" s="147"/>
      <c r="N118" s="147"/>
      <c r="O118" s="147"/>
      <c r="P118" s="147"/>
      <c r="Q118" s="147"/>
      <c r="R118" s="147"/>
      <c r="S118" s="147"/>
      <c r="T118" s="147"/>
      <c r="U118" s="147"/>
      <c r="V118" s="147"/>
    </row>
    <row r="119" spans="1:22" ht="18.5" x14ac:dyDescent="0.35">
      <c r="A119" s="147"/>
      <c r="B119" s="147"/>
      <c r="C119" s="147"/>
      <c r="D119" s="147"/>
      <c r="E119" s="147"/>
      <c r="F119" s="147"/>
      <c r="G119" s="147"/>
      <c r="H119" s="147"/>
      <c r="I119" s="147"/>
      <c r="J119" s="147"/>
      <c r="K119" s="147"/>
      <c r="L119" s="147"/>
      <c r="M119" s="147"/>
      <c r="N119" s="147"/>
      <c r="O119" s="147"/>
      <c r="P119" s="147"/>
      <c r="Q119" s="147"/>
      <c r="R119" s="147"/>
      <c r="S119" s="147"/>
      <c r="T119" s="147"/>
      <c r="U119" s="147"/>
      <c r="V119" s="147"/>
    </row>
    <row r="120" spans="1:22" ht="18.5" x14ac:dyDescent="0.35">
      <c r="A120" s="147"/>
      <c r="B120" s="147"/>
      <c r="C120" s="147"/>
      <c r="D120" s="147"/>
      <c r="E120" s="147"/>
      <c r="F120" s="147"/>
      <c r="G120" s="147"/>
      <c r="H120" s="147"/>
      <c r="I120" s="147"/>
      <c r="J120" s="147"/>
      <c r="K120" s="147"/>
      <c r="L120" s="147"/>
      <c r="M120" s="147"/>
      <c r="N120" s="147"/>
      <c r="O120" s="147"/>
      <c r="P120" s="147"/>
      <c r="Q120" s="147"/>
      <c r="R120" s="147"/>
      <c r="S120" s="147"/>
      <c r="T120" s="147"/>
      <c r="U120" s="147"/>
      <c r="V120" s="147"/>
    </row>
    <row r="121" spans="1:22" ht="18.5" x14ac:dyDescent="0.35">
      <c r="A121" s="147"/>
      <c r="B121" s="147"/>
      <c r="C121" s="147"/>
      <c r="D121" s="147"/>
      <c r="E121" s="147"/>
      <c r="F121" s="147"/>
      <c r="G121" s="147"/>
      <c r="H121" s="147"/>
      <c r="I121" s="147"/>
      <c r="J121" s="147"/>
      <c r="K121" s="147"/>
      <c r="L121" s="147"/>
      <c r="M121" s="147"/>
      <c r="N121" s="147"/>
      <c r="O121" s="147"/>
      <c r="P121" s="147"/>
      <c r="Q121" s="147"/>
      <c r="R121" s="147"/>
      <c r="S121" s="147"/>
      <c r="T121" s="147"/>
      <c r="U121" s="147"/>
      <c r="V121" s="147"/>
    </row>
    <row r="122" spans="1:22" ht="18.5" x14ac:dyDescent="0.35">
      <c r="A122" s="147"/>
      <c r="B122" s="147"/>
      <c r="C122" s="147"/>
      <c r="D122" s="147"/>
      <c r="E122" s="147"/>
      <c r="F122" s="147"/>
      <c r="G122" s="147"/>
      <c r="H122" s="147"/>
      <c r="I122" s="147"/>
      <c r="J122" s="147"/>
      <c r="K122" s="147"/>
      <c r="L122" s="147"/>
      <c r="M122" s="147"/>
      <c r="N122" s="147"/>
      <c r="O122" s="147"/>
      <c r="P122" s="147"/>
      <c r="Q122" s="147"/>
      <c r="R122" s="147"/>
      <c r="S122" s="147"/>
      <c r="T122" s="147"/>
      <c r="U122" s="147"/>
      <c r="V122" s="147"/>
    </row>
    <row r="123" spans="1:22" ht="18.5" x14ac:dyDescent="0.35">
      <c r="A123" s="147"/>
      <c r="B123" s="147"/>
      <c r="C123" s="147"/>
      <c r="D123" s="147"/>
      <c r="E123" s="147"/>
      <c r="F123" s="147"/>
      <c r="G123" s="147"/>
      <c r="H123" s="147"/>
      <c r="I123" s="147"/>
      <c r="J123" s="147"/>
      <c r="K123" s="147"/>
      <c r="L123" s="147"/>
      <c r="M123" s="147"/>
      <c r="N123" s="147"/>
      <c r="O123" s="147"/>
      <c r="P123" s="147"/>
      <c r="Q123" s="147"/>
      <c r="R123" s="147"/>
      <c r="S123" s="147"/>
      <c r="T123" s="147"/>
      <c r="U123" s="147"/>
      <c r="V123" s="147"/>
    </row>
    <row r="124" spans="1:22" ht="18.5" x14ac:dyDescent="0.35">
      <c r="A124" s="147"/>
      <c r="B124" s="147"/>
      <c r="C124" s="147"/>
      <c r="D124" s="147"/>
      <c r="E124" s="147"/>
      <c r="F124" s="147"/>
      <c r="G124" s="147"/>
      <c r="H124" s="147"/>
      <c r="I124" s="147"/>
      <c r="J124" s="147"/>
      <c r="K124" s="147"/>
      <c r="L124" s="147"/>
      <c r="M124" s="147"/>
      <c r="N124" s="147"/>
      <c r="O124" s="147"/>
      <c r="P124" s="147"/>
      <c r="Q124" s="147"/>
      <c r="R124" s="147"/>
      <c r="S124" s="147"/>
      <c r="T124" s="147"/>
      <c r="U124" s="147"/>
      <c r="V124" s="147"/>
    </row>
    <row r="125" spans="1:22" ht="18.5" x14ac:dyDescent="0.35">
      <c r="A125" s="147"/>
      <c r="B125" s="147"/>
      <c r="C125" s="147"/>
      <c r="D125" s="147"/>
      <c r="E125" s="147"/>
      <c r="F125" s="147"/>
      <c r="G125" s="147"/>
      <c r="H125" s="147"/>
      <c r="I125" s="147"/>
      <c r="J125" s="147"/>
      <c r="K125" s="147"/>
      <c r="L125" s="147"/>
      <c r="M125" s="147"/>
      <c r="N125" s="147"/>
      <c r="O125" s="147"/>
      <c r="P125" s="147"/>
      <c r="Q125" s="147"/>
      <c r="R125" s="147"/>
      <c r="S125" s="147"/>
      <c r="T125" s="147"/>
      <c r="U125" s="147"/>
      <c r="V125" s="147"/>
    </row>
    <row r="126" spans="1:22" ht="18.5" x14ac:dyDescent="0.35">
      <c r="A126" s="147"/>
      <c r="B126" s="147"/>
      <c r="C126" s="147"/>
      <c r="D126" s="147"/>
      <c r="E126" s="147"/>
      <c r="F126" s="147"/>
      <c r="G126" s="147"/>
      <c r="H126" s="147"/>
      <c r="I126" s="147"/>
      <c r="J126" s="147"/>
      <c r="K126" s="147"/>
      <c r="L126" s="147"/>
      <c r="M126" s="147"/>
      <c r="N126" s="147"/>
      <c r="O126" s="147"/>
      <c r="P126" s="147"/>
      <c r="Q126" s="147"/>
      <c r="R126" s="147"/>
      <c r="S126" s="147"/>
      <c r="T126" s="147"/>
      <c r="U126" s="147"/>
      <c r="V126" s="147"/>
    </row>
    <row r="127" spans="1:22" ht="18.5" x14ac:dyDescent="0.35">
      <c r="A127" s="147"/>
      <c r="B127" s="147"/>
      <c r="C127" s="147"/>
      <c r="D127" s="147"/>
      <c r="E127" s="147"/>
      <c r="F127" s="147"/>
      <c r="G127" s="147"/>
      <c r="H127" s="147"/>
      <c r="I127" s="147"/>
      <c r="J127" s="147"/>
      <c r="K127" s="147"/>
      <c r="L127" s="147"/>
      <c r="M127" s="147"/>
      <c r="N127" s="147"/>
      <c r="O127" s="147"/>
      <c r="P127" s="147"/>
      <c r="Q127" s="147"/>
      <c r="R127" s="147"/>
      <c r="S127" s="147"/>
      <c r="T127" s="147"/>
      <c r="U127" s="147"/>
      <c r="V127" s="147"/>
    </row>
    <row r="128" spans="1:22" ht="18.5" x14ac:dyDescent="0.35">
      <c r="A128" s="147"/>
      <c r="B128" s="147"/>
      <c r="C128" s="147"/>
      <c r="D128" s="147"/>
      <c r="E128" s="147"/>
      <c r="F128" s="147"/>
      <c r="G128" s="147"/>
      <c r="H128" s="147"/>
      <c r="I128" s="147"/>
      <c r="J128" s="147"/>
      <c r="K128" s="147"/>
      <c r="L128" s="147"/>
      <c r="M128" s="147"/>
      <c r="N128" s="147"/>
      <c r="O128" s="147"/>
      <c r="P128" s="147"/>
      <c r="Q128" s="147"/>
      <c r="R128" s="147"/>
      <c r="S128" s="147"/>
      <c r="T128" s="147"/>
      <c r="U128" s="147"/>
      <c r="V128" s="147"/>
    </row>
    <row r="129" spans="1:22" ht="18.5" x14ac:dyDescent="0.35">
      <c r="A129" s="147"/>
      <c r="B129" s="147"/>
      <c r="C129" s="147"/>
      <c r="D129" s="147"/>
      <c r="E129" s="147"/>
      <c r="F129" s="147"/>
      <c r="G129" s="147"/>
      <c r="H129" s="147"/>
      <c r="I129" s="147"/>
      <c r="J129" s="147"/>
      <c r="K129" s="147"/>
      <c r="L129" s="147"/>
      <c r="M129" s="147"/>
      <c r="N129" s="147"/>
      <c r="O129" s="147"/>
      <c r="P129" s="147"/>
      <c r="Q129" s="147"/>
      <c r="R129" s="147"/>
      <c r="S129" s="147"/>
      <c r="T129" s="147"/>
      <c r="U129" s="147"/>
      <c r="V129" s="147"/>
    </row>
    <row r="130" spans="1:22" ht="18.5" x14ac:dyDescent="0.35">
      <c r="A130" s="147"/>
      <c r="B130" s="147"/>
      <c r="C130" s="147"/>
      <c r="D130" s="147"/>
      <c r="E130" s="147"/>
      <c r="F130" s="147"/>
      <c r="G130" s="147"/>
      <c r="H130" s="147"/>
      <c r="I130" s="147"/>
      <c r="J130" s="147"/>
      <c r="K130" s="147"/>
      <c r="L130" s="147"/>
      <c r="M130" s="147"/>
      <c r="N130" s="147"/>
      <c r="O130" s="147"/>
      <c r="P130" s="147"/>
      <c r="Q130" s="147"/>
      <c r="R130" s="147"/>
      <c r="S130" s="147"/>
      <c r="T130" s="147"/>
      <c r="U130" s="147"/>
      <c r="V130" s="147"/>
    </row>
    <row r="131" spans="1:22" ht="18.5" x14ac:dyDescent="0.35">
      <c r="A131" s="147"/>
      <c r="B131" s="147"/>
      <c r="C131" s="147"/>
      <c r="D131" s="147"/>
      <c r="E131" s="147"/>
      <c r="F131" s="147"/>
      <c r="G131" s="147"/>
      <c r="H131" s="147"/>
      <c r="I131" s="147"/>
      <c r="J131" s="147"/>
      <c r="K131" s="147"/>
      <c r="L131" s="147"/>
      <c r="M131" s="147"/>
      <c r="N131" s="147"/>
      <c r="O131" s="147"/>
      <c r="P131" s="147"/>
      <c r="Q131" s="147"/>
      <c r="R131" s="147"/>
      <c r="S131" s="147"/>
      <c r="T131" s="147"/>
      <c r="U131" s="147"/>
      <c r="V131" s="147"/>
    </row>
    <row r="132" spans="1:22" ht="18.5" x14ac:dyDescent="0.35">
      <c r="A132" s="147"/>
      <c r="B132" s="147"/>
      <c r="C132" s="147"/>
      <c r="D132" s="147"/>
      <c r="E132" s="147"/>
      <c r="F132" s="147"/>
      <c r="G132" s="147"/>
      <c r="H132" s="147"/>
      <c r="I132" s="147"/>
      <c r="J132" s="147"/>
      <c r="K132" s="147"/>
      <c r="L132" s="147"/>
      <c r="M132" s="147"/>
      <c r="N132" s="147"/>
      <c r="O132" s="147"/>
      <c r="P132" s="147"/>
      <c r="Q132" s="147"/>
      <c r="R132" s="147"/>
      <c r="S132" s="147"/>
      <c r="T132" s="147"/>
      <c r="U132" s="147"/>
      <c r="V132" s="147"/>
    </row>
    <row r="133" spans="1:22" ht="18.5" x14ac:dyDescent="0.35">
      <c r="A133" s="147"/>
      <c r="B133" s="147"/>
      <c r="C133" s="147"/>
      <c r="D133" s="147"/>
      <c r="E133" s="147"/>
      <c r="F133" s="147"/>
      <c r="G133" s="147"/>
      <c r="H133" s="147"/>
      <c r="I133" s="147"/>
      <c r="J133" s="147"/>
      <c r="K133" s="147"/>
      <c r="L133" s="147"/>
      <c r="M133" s="147"/>
      <c r="N133" s="147"/>
      <c r="O133" s="147"/>
      <c r="P133" s="147"/>
      <c r="Q133" s="147"/>
      <c r="R133" s="147"/>
      <c r="S133" s="147"/>
      <c r="T133" s="147"/>
      <c r="U133" s="147"/>
      <c r="V133" s="147"/>
    </row>
    <row r="134" spans="1:22" ht="18.5" x14ac:dyDescent="0.35">
      <c r="A134" s="147"/>
      <c r="B134" s="147"/>
      <c r="C134" s="147"/>
      <c r="D134" s="147"/>
      <c r="E134" s="147"/>
      <c r="F134" s="147"/>
      <c r="G134" s="147"/>
      <c r="H134" s="147"/>
      <c r="I134" s="147"/>
      <c r="J134" s="147"/>
      <c r="K134" s="147"/>
      <c r="L134" s="147"/>
      <c r="M134" s="147"/>
      <c r="N134" s="147"/>
      <c r="O134" s="147"/>
      <c r="P134" s="147"/>
      <c r="Q134" s="147"/>
      <c r="R134" s="147"/>
      <c r="S134" s="147"/>
      <c r="T134" s="147"/>
      <c r="U134" s="147"/>
      <c r="V134" s="147"/>
    </row>
    <row r="135" spans="1:22" ht="18.5" x14ac:dyDescent="0.35">
      <c r="A135" s="147"/>
      <c r="B135" s="147"/>
      <c r="C135" s="147"/>
      <c r="D135" s="147"/>
      <c r="E135" s="147"/>
      <c r="F135" s="147"/>
      <c r="G135" s="147"/>
      <c r="H135" s="147"/>
      <c r="I135" s="147"/>
      <c r="J135" s="147"/>
      <c r="K135" s="147"/>
      <c r="L135" s="147"/>
      <c r="M135" s="147"/>
      <c r="N135" s="147"/>
      <c r="O135" s="147"/>
      <c r="P135" s="147"/>
      <c r="Q135" s="147"/>
      <c r="R135" s="147"/>
      <c r="S135" s="147"/>
      <c r="T135" s="147"/>
      <c r="U135" s="147"/>
      <c r="V135" s="147"/>
    </row>
    <row r="136" spans="1:22" ht="18.5" x14ac:dyDescent="0.35">
      <c r="A136" s="147"/>
      <c r="B136" s="147"/>
      <c r="C136" s="147"/>
      <c r="D136" s="147"/>
      <c r="E136" s="147"/>
      <c r="F136" s="147"/>
      <c r="G136" s="147"/>
      <c r="H136" s="147"/>
      <c r="I136" s="147"/>
      <c r="J136" s="147"/>
      <c r="K136" s="147"/>
      <c r="L136" s="147"/>
      <c r="M136" s="147"/>
      <c r="N136" s="147"/>
      <c r="O136" s="147"/>
      <c r="P136" s="147"/>
      <c r="Q136" s="147"/>
      <c r="R136" s="147"/>
      <c r="S136" s="147"/>
      <c r="T136" s="147"/>
      <c r="U136" s="147"/>
      <c r="V136" s="147"/>
    </row>
    <row r="137" spans="1:22" ht="18.5" x14ac:dyDescent="0.35">
      <c r="A137" s="147"/>
      <c r="B137" s="147"/>
      <c r="C137" s="147"/>
      <c r="D137" s="147"/>
      <c r="E137" s="147"/>
      <c r="F137" s="147"/>
      <c r="G137" s="147"/>
      <c r="H137" s="147"/>
      <c r="I137" s="147"/>
      <c r="J137" s="147"/>
      <c r="K137" s="147"/>
      <c r="L137" s="147"/>
      <c r="M137" s="147"/>
      <c r="N137" s="147"/>
      <c r="O137" s="147"/>
      <c r="P137" s="147"/>
      <c r="Q137" s="147"/>
      <c r="R137" s="147"/>
      <c r="S137" s="147"/>
      <c r="T137" s="147"/>
      <c r="U137" s="147"/>
      <c r="V137" s="147"/>
    </row>
    <row r="138" spans="1:22" ht="18.5" x14ac:dyDescent="0.35">
      <c r="A138" s="147"/>
      <c r="B138" s="147"/>
      <c r="C138" s="147"/>
      <c r="D138" s="147"/>
      <c r="E138" s="147"/>
      <c r="F138" s="147"/>
      <c r="G138" s="147"/>
      <c r="H138" s="147"/>
      <c r="I138" s="147"/>
      <c r="J138" s="147"/>
      <c r="K138" s="147"/>
      <c r="L138" s="147"/>
      <c r="M138" s="147"/>
      <c r="N138" s="147"/>
      <c r="O138" s="147"/>
      <c r="P138" s="147"/>
      <c r="Q138" s="147"/>
      <c r="R138" s="147"/>
      <c r="S138" s="147"/>
      <c r="T138" s="147"/>
      <c r="U138" s="147"/>
      <c r="V138" s="147"/>
    </row>
    <row r="139" spans="1:22" ht="18.5" x14ac:dyDescent="0.35">
      <c r="A139" s="147"/>
      <c r="B139" s="147"/>
      <c r="C139" s="147"/>
      <c r="D139" s="147"/>
      <c r="E139" s="147"/>
      <c r="F139" s="147"/>
      <c r="G139" s="147"/>
      <c r="H139" s="147"/>
      <c r="I139" s="147"/>
      <c r="J139" s="147"/>
      <c r="K139" s="147"/>
      <c r="L139" s="147"/>
      <c r="M139" s="147"/>
      <c r="N139" s="147"/>
      <c r="O139" s="147"/>
      <c r="P139" s="147"/>
      <c r="Q139" s="147"/>
      <c r="R139" s="147"/>
      <c r="S139" s="147"/>
      <c r="T139" s="147"/>
      <c r="U139" s="147"/>
      <c r="V139" s="147"/>
    </row>
    <row r="140" spans="1:22" ht="18.5" x14ac:dyDescent="0.35">
      <c r="A140" s="147"/>
      <c r="B140" s="147"/>
      <c r="C140" s="147"/>
      <c r="D140" s="147"/>
      <c r="E140" s="147"/>
      <c r="F140" s="147"/>
      <c r="G140" s="147"/>
      <c r="H140" s="147"/>
      <c r="I140" s="147"/>
      <c r="J140" s="147"/>
      <c r="K140" s="147"/>
      <c r="L140" s="147"/>
      <c r="M140" s="147"/>
      <c r="N140" s="147"/>
      <c r="O140" s="147"/>
      <c r="P140" s="147"/>
      <c r="Q140" s="147"/>
      <c r="R140" s="147"/>
      <c r="S140" s="147"/>
      <c r="T140" s="147"/>
      <c r="U140" s="147"/>
      <c r="V140" s="147"/>
    </row>
    <row r="141" spans="1:22" ht="18.5" x14ac:dyDescent="0.35">
      <c r="A141" s="147"/>
      <c r="B141" s="147"/>
      <c r="C141" s="147"/>
      <c r="D141" s="147"/>
      <c r="E141" s="147"/>
      <c r="F141" s="147"/>
      <c r="G141" s="147"/>
      <c r="H141" s="147"/>
      <c r="I141" s="147"/>
      <c r="J141" s="147"/>
      <c r="K141" s="147"/>
      <c r="L141" s="147"/>
      <c r="M141" s="147"/>
      <c r="N141" s="147"/>
      <c r="O141" s="147"/>
      <c r="P141" s="147"/>
      <c r="Q141" s="147"/>
      <c r="R141" s="147"/>
      <c r="S141" s="147"/>
      <c r="T141" s="147"/>
      <c r="U141" s="147"/>
      <c r="V141" s="147"/>
    </row>
    <row r="142" spans="1:22" ht="18.5" x14ac:dyDescent="0.35">
      <c r="A142" s="147"/>
      <c r="B142" s="147"/>
      <c r="C142" s="147"/>
      <c r="D142" s="147"/>
      <c r="E142" s="147"/>
      <c r="F142" s="147"/>
      <c r="G142" s="147"/>
      <c r="H142" s="147"/>
      <c r="I142" s="147"/>
      <c r="J142" s="147"/>
      <c r="K142" s="147"/>
      <c r="L142" s="147"/>
      <c r="M142" s="147"/>
      <c r="N142" s="147"/>
      <c r="O142" s="147"/>
      <c r="P142" s="147"/>
      <c r="Q142" s="147"/>
      <c r="R142" s="147"/>
      <c r="S142" s="147"/>
      <c r="T142" s="147"/>
      <c r="U142" s="147"/>
      <c r="V142" s="147"/>
    </row>
    <row r="143" spans="1:22" ht="18.5" x14ac:dyDescent="0.35">
      <c r="A143" s="147"/>
      <c r="B143" s="147"/>
      <c r="C143" s="147"/>
      <c r="D143" s="147"/>
      <c r="E143" s="147"/>
      <c r="F143" s="147"/>
      <c r="G143" s="147"/>
      <c r="H143" s="147"/>
      <c r="I143" s="147"/>
      <c r="J143" s="147"/>
      <c r="K143" s="147"/>
      <c r="L143" s="147"/>
      <c r="M143" s="147"/>
      <c r="N143" s="147"/>
      <c r="O143" s="147"/>
      <c r="P143" s="147"/>
      <c r="Q143" s="147"/>
      <c r="R143" s="147"/>
      <c r="S143" s="147"/>
      <c r="T143" s="147"/>
      <c r="U143" s="147"/>
      <c r="V143" s="147"/>
    </row>
    <row r="144" spans="1:22" ht="18.5" x14ac:dyDescent="0.35">
      <c r="A144" s="147"/>
      <c r="B144" s="147"/>
      <c r="C144" s="147"/>
      <c r="D144" s="147"/>
      <c r="E144" s="147"/>
      <c r="F144" s="147"/>
      <c r="G144" s="147"/>
      <c r="H144" s="147"/>
      <c r="I144" s="147"/>
      <c r="J144" s="147"/>
      <c r="K144" s="147"/>
      <c r="L144" s="147"/>
      <c r="M144" s="147"/>
      <c r="N144" s="147"/>
      <c r="O144" s="147"/>
      <c r="P144" s="147"/>
      <c r="Q144" s="147"/>
      <c r="R144" s="147"/>
      <c r="S144" s="147"/>
      <c r="T144" s="147"/>
      <c r="U144" s="147"/>
      <c r="V144" s="147"/>
    </row>
    <row r="145" spans="1:22" ht="18.5" x14ac:dyDescent="0.35">
      <c r="A145" s="147"/>
      <c r="B145" s="147"/>
      <c r="C145" s="147"/>
      <c r="D145" s="147"/>
      <c r="E145" s="147"/>
      <c r="F145" s="147"/>
      <c r="G145" s="147"/>
      <c r="H145" s="147"/>
      <c r="I145" s="147"/>
      <c r="J145" s="147"/>
      <c r="K145" s="147"/>
      <c r="L145" s="147"/>
      <c r="M145" s="147"/>
      <c r="N145" s="147"/>
      <c r="O145" s="147"/>
      <c r="P145" s="147"/>
      <c r="Q145" s="147"/>
      <c r="R145" s="147"/>
      <c r="S145" s="147"/>
      <c r="T145" s="147"/>
      <c r="U145" s="147"/>
      <c r="V145" s="147"/>
    </row>
    <row r="146" spans="1:22" ht="18.5" x14ac:dyDescent="0.35">
      <c r="A146" s="147"/>
      <c r="B146" s="147"/>
      <c r="C146" s="147"/>
      <c r="D146" s="147"/>
      <c r="E146" s="147"/>
      <c r="F146" s="147"/>
      <c r="G146" s="147"/>
      <c r="H146" s="147"/>
      <c r="I146" s="147"/>
      <c r="J146" s="147"/>
      <c r="K146" s="147"/>
      <c r="L146" s="147"/>
      <c r="M146" s="147"/>
      <c r="N146" s="147"/>
      <c r="O146" s="147"/>
      <c r="P146" s="147"/>
      <c r="Q146" s="147"/>
      <c r="R146" s="147"/>
      <c r="S146" s="147"/>
      <c r="T146" s="147"/>
      <c r="U146" s="147"/>
      <c r="V146" s="147"/>
    </row>
    <row r="147" spans="1:22" ht="18.5" x14ac:dyDescent="0.35">
      <c r="A147" s="147"/>
      <c r="B147" s="147"/>
      <c r="C147" s="147"/>
      <c r="D147" s="147"/>
      <c r="E147" s="147"/>
      <c r="F147" s="147"/>
      <c r="G147" s="147"/>
      <c r="H147" s="147"/>
      <c r="I147" s="147"/>
      <c r="J147" s="147"/>
      <c r="K147" s="147"/>
      <c r="L147" s="147"/>
      <c r="M147" s="147"/>
      <c r="N147" s="147"/>
      <c r="O147" s="147"/>
      <c r="P147" s="147"/>
      <c r="Q147" s="147"/>
      <c r="R147" s="147"/>
      <c r="S147" s="147"/>
      <c r="T147" s="147"/>
      <c r="U147" s="147"/>
      <c r="V147" s="147"/>
    </row>
    <row r="148" spans="1:22" ht="18.5" x14ac:dyDescent="0.35">
      <c r="A148" s="147"/>
      <c r="B148" s="147"/>
      <c r="C148" s="147"/>
      <c r="D148" s="147"/>
      <c r="E148" s="147"/>
      <c r="F148" s="147"/>
      <c r="G148" s="147"/>
      <c r="H148" s="147"/>
      <c r="I148" s="147"/>
      <c r="J148" s="147"/>
      <c r="K148" s="147"/>
      <c r="L148" s="147"/>
      <c r="M148" s="147"/>
      <c r="N148" s="147"/>
      <c r="O148" s="147"/>
      <c r="P148" s="147"/>
      <c r="Q148" s="147"/>
      <c r="R148" s="147"/>
      <c r="S148" s="147"/>
      <c r="T148" s="147"/>
      <c r="U148" s="147"/>
      <c r="V148" s="147"/>
    </row>
    <row r="149" spans="1:22" ht="18.5" x14ac:dyDescent="0.35">
      <c r="A149" s="147"/>
      <c r="B149" s="147"/>
      <c r="C149" s="147"/>
      <c r="D149" s="147"/>
      <c r="E149" s="147"/>
      <c r="F149" s="147"/>
      <c r="G149" s="147"/>
      <c r="H149" s="147"/>
      <c r="I149" s="147"/>
      <c r="J149" s="147"/>
      <c r="K149" s="147"/>
      <c r="L149" s="147"/>
      <c r="M149" s="147"/>
      <c r="N149" s="147"/>
      <c r="O149" s="147"/>
      <c r="P149" s="147"/>
      <c r="Q149" s="147"/>
      <c r="R149" s="147"/>
      <c r="S149" s="147"/>
      <c r="T149" s="147"/>
      <c r="U149" s="147"/>
      <c r="V149" s="147"/>
    </row>
    <row r="150" spans="1:22" ht="18.5" x14ac:dyDescent="0.35">
      <c r="A150" s="147"/>
      <c r="B150" s="147"/>
      <c r="C150" s="147"/>
      <c r="D150" s="147"/>
      <c r="E150" s="147"/>
      <c r="F150" s="147"/>
      <c r="G150" s="147"/>
      <c r="H150" s="147"/>
      <c r="I150" s="147"/>
      <c r="J150" s="147"/>
      <c r="K150" s="147"/>
      <c r="L150" s="147"/>
      <c r="M150" s="147"/>
      <c r="N150" s="147"/>
      <c r="O150" s="147"/>
      <c r="P150" s="147"/>
      <c r="Q150" s="147"/>
      <c r="R150" s="147"/>
      <c r="S150" s="147"/>
      <c r="T150" s="147"/>
      <c r="U150" s="147"/>
      <c r="V150" s="147"/>
    </row>
    <row r="151" spans="1:22" ht="18.5" x14ac:dyDescent="0.35">
      <c r="A151" s="147"/>
      <c r="B151" s="147"/>
      <c r="C151" s="147"/>
      <c r="D151" s="147"/>
      <c r="E151" s="147"/>
      <c r="F151" s="147"/>
      <c r="G151" s="147"/>
      <c r="H151" s="147"/>
      <c r="I151" s="147"/>
      <c r="J151" s="147"/>
      <c r="K151" s="147"/>
      <c r="L151" s="147"/>
      <c r="M151" s="147"/>
      <c r="N151" s="147"/>
      <c r="O151" s="147"/>
      <c r="P151" s="147"/>
      <c r="Q151" s="147"/>
      <c r="R151" s="147"/>
      <c r="S151" s="147"/>
      <c r="T151" s="147"/>
      <c r="U151" s="147"/>
      <c r="V151" s="147"/>
    </row>
    <row r="152" spans="1:22" ht="18.5" x14ac:dyDescent="0.35">
      <c r="A152" s="147"/>
      <c r="B152" s="147"/>
      <c r="C152" s="147"/>
      <c r="D152" s="147"/>
      <c r="E152" s="147"/>
      <c r="F152" s="147"/>
      <c r="G152" s="147"/>
      <c r="H152" s="147"/>
      <c r="I152" s="147"/>
      <c r="J152" s="147"/>
      <c r="K152" s="147"/>
      <c r="L152" s="147"/>
      <c r="M152" s="147"/>
      <c r="N152" s="147"/>
      <c r="O152" s="147"/>
      <c r="P152" s="147"/>
      <c r="Q152" s="147"/>
      <c r="R152" s="147"/>
      <c r="S152" s="147"/>
      <c r="T152" s="147"/>
      <c r="U152" s="147"/>
      <c r="V152" s="147"/>
    </row>
    <row r="153" spans="1:22" ht="18.5" x14ac:dyDescent="0.35">
      <c r="A153" s="147"/>
      <c r="B153" s="147"/>
      <c r="C153" s="147"/>
      <c r="D153" s="147"/>
      <c r="E153" s="147"/>
      <c r="F153" s="147"/>
      <c r="G153" s="147"/>
      <c r="H153" s="147"/>
      <c r="I153" s="147"/>
      <c r="J153" s="147"/>
      <c r="K153" s="147"/>
      <c r="L153" s="147"/>
      <c r="M153" s="147"/>
      <c r="N153" s="147"/>
      <c r="O153" s="147"/>
      <c r="P153" s="147"/>
      <c r="Q153" s="147"/>
      <c r="R153" s="147"/>
      <c r="S153" s="147"/>
      <c r="T153" s="147"/>
      <c r="U153" s="147"/>
      <c r="V153" s="147"/>
    </row>
    <row r="154" spans="1:22" ht="18.5" x14ac:dyDescent="0.35">
      <c r="A154" s="147"/>
      <c r="B154" s="147"/>
      <c r="C154" s="147"/>
      <c r="D154" s="147"/>
      <c r="E154" s="147"/>
      <c r="F154" s="147"/>
      <c r="G154" s="147"/>
      <c r="H154" s="147"/>
      <c r="I154" s="147"/>
      <c r="J154" s="147"/>
      <c r="K154" s="147"/>
      <c r="L154" s="147"/>
      <c r="M154" s="147"/>
      <c r="N154" s="147"/>
      <c r="O154" s="147"/>
      <c r="P154" s="147"/>
      <c r="Q154" s="147"/>
      <c r="R154" s="147"/>
      <c r="S154" s="147"/>
      <c r="T154" s="147"/>
      <c r="U154" s="147"/>
      <c r="V154" s="147"/>
    </row>
    <row r="155" spans="1:22" ht="18.5" x14ac:dyDescent="0.35">
      <c r="A155" s="147"/>
      <c r="B155" s="147"/>
      <c r="C155" s="147"/>
      <c r="D155" s="147"/>
      <c r="E155" s="147"/>
      <c r="F155" s="147"/>
      <c r="G155" s="147"/>
      <c r="H155" s="147"/>
      <c r="I155" s="147"/>
      <c r="J155" s="147"/>
      <c r="K155" s="147"/>
      <c r="L155" s="147"/>
      <c r="M155" s="147"/>
      <c r="N155" s="147"/>
      <c r="O155" s="147"/>
      <c r="P155" s="147"/>
      <c r="Q155" s="147"/>
      <c r="R155" s="147"/>
      <c r="S155" s="147"/>
      <c r="T155" s="147"/>
      <c r="U155" s="147"/>
      <c r="V155" s="147"/>
    </row>
    <row r="156" spans="1:22" ht="18.5" x14ac:dyDescent="0.35">
      <c r="A156" s="147"/>
      <c r="B156" s="147"/>
      <c r="C156" s="147"/>
      <c r="D156" s="147"/>
      <c r="E156" s="147"/>
      <c r="F156" s="147"/>
      <c r="G156" s="147"/>
      <c r="H156" s="147"/>
      <c r="I156" s="147"/>
      <c r="J156" s="147"/>
      <c r="K156" s="147"/>
      <c r="L156" s="147"/>
      <c r="M156" s="147"/>
      <c r="N156" s="147"/>
      <c r="O156" s="147"/>
      <c r="P156" s="147"/>
      <c r="Q156" s="147"/>
      <c r="R156" s="147"/>
      <c r="S156" s="147"/>
      <c r="T156" s="147"/>
      <c r="U156" s="147"/>
      <c r="V156" s="147"/>
    </row>
    <row r="157" spans="1:22" ht="18.5" x14ac:dyDescent="0.35">
      <c r="A157" s="147"/>
      <c r="B157" s="147"/>
      <c r="C157" s="147"/>
      <c r="D157" s="147"/>
      <c r="E157" s="147"/>
      <c r="F157" s="147"/>
      <c r="G157" s="147"/>
      <c r="H157" s="147"/>
      <c r="I157" s="147"/>
      <c r="J157" s="147"/>
      <c r="K157" s="147"/>
      <c r="L157" s="147"/>
      <c r="M157" s="147"/>
      <c r="N157" s="147"/>
      <c r="O157" s="147"/>
      <c r="P157" s="147"/>
      <c r="Q157" s="147"/>
      <c r="R157" s="147"/>
      <c r="S157" s="147"/>
      <c r="T157" s="147"/>
      <c r="U157" s="147"/>
      <c r="V157" s="147"/>
    </row>
    <row r="158" spans="1:22" ht="18.5" x14ac:dyDescent="0.35">
      <c r="A158" s="147"/>
      <c r="B158" s="147"/>
      <c r="C158" s="147"/>
      <c r="D158" s="147"/>
      <c r="E158" s="147"/>
      <c r="F158" s="147"/>
      <c r="G158" s="147"/>
      <c r="H158" s="147"/>
      <c r="I158" s="147"/>
      <c r="J158" s="147"/>
      <c r="K158" s="147"/>
      <c r="L158" s="147"/>
      <c r="M158" s="147"/>
      <c r="N158" s="147"/>
      <c r="O158" s="147"/>
      <c r="P158" s="147"/>
      <c r="Q158" s="147"/>
      <c r="R158" s="147"/>
      <c r="S158" s="147"/>
      <c r="T158" s="147"/>
      <c r="U158" s="147"/>
      <c r="V158" s="147"/>
    </row>
    <row r="159" spans="1:22" ht="18.5" x14ac:dyDescent="0.35">
      <c r="A159" s="147"/>
      <c r="B159" s="147"/>
      <c r="C159" s="147"/>
      <c r="D159" s="147"/>
      <c r="E159" s="147"/>
      <c r="F159" s="147"/>
      <c r="G159" s="147"/>
      <c r="H159" s="147"/>
      <c r="I159" s="147"/>
      <c r="J159" s="147"/>
      <c r="K159" s="147"/>
      <c r="L159" s="147"/>
      <c r="M159" s="147"/>
      <c r="N159" s="147"/>
      <c r="O159" s="147"/>
      <c r="P159" s="147"/>
      <c r="Q159" s="147"/>
      <c r="R159" s="147"/>
      <c r="S159" s="147"/>
      <c r="T159" s="147"/>
      <c r="U159" s="147"/>
      <c r="V159" s="147"/>
    </row>
    <row r="160" spans="1:22" ht="18.5" x14ac:dyDescent="0.35">
      <c r="A160" s="147"/>
      <c r="B160" s="147"/>
      <c r="C160" s="147"/>
      <c r="D160" s="147"/>
      <c r="E160" s="147"/>
      <c r="F160" s="147"/>
      <c r="G160" s="147"/>
      <c r="H160" s="147"/>
      <c r="I160" s="147"/>
      <c r="J160" s="147"/>
      <c r="K160" s="147"/>
      <c r="L160" s="147"/>
      <c r="M160" s="147"/>
      <c r="N160" s="147"/>
      <c r="O160" s="147"/>
      <c r="P160" s="147"/>
      <c r="Q160" s="147"/>
      <c r="R160" s="147"/>
      <c r="S160" s="147"/>
      <c r="T160" s="147"/>
      <c r="U160" s="147"/>
      <c r="V160" s="147"/>
    </row>
    <row r="161" spans="1:22" ht="18.5" x14ac:dyDescent="0.35">
      <c r="A161" s="147"/>
      <c r="B161" s="147"/>
      <c r="C161" s="147"/>
      <c r="D161" s="147"/>
      <c r="E161" s="147"/>
      <c r="F161" s="147"/>
      <c r="G161" s="147"/>
      <c r="H161" s="147"/>
      <c r="I161" s="147"/>
      <c r="J161" s="147"/>
      <c r="K161" s="147"/>
      <c r="L161" s="147"/>
      <c r="M161" s="147"/>
      <c r="N161" s="147"/>
      <c r="O161" s="147"/>
      <c r="P161" s="147"/>
      <c r="Q161" s="147"/>
      <c r="R161" s="147"/>
      <c r="S161" s="147"/>
      <c r="T161" s="147"/>
      <c r="U161" s="147"/>
      <c r="V161" s="147"/>
    </row>
    <row r="162" spans="1:22" ht="18.5" x14ac:dyDescent="0.35">
      <c r="A162" s="147"/>
      <c r="B162" s="147"/>
      <c r="C162" s="147"/>
      <c r="D162" s="147"/>
      <c r="E162" s="147"/>
      <c r="F162" s="147"/>
      <c r="G162" s="147"/>
      <c r="H162" s="147"/>
      <c r="I162" s="147"/>
      <c r="J162" s="147"/>
      <c r="K162" s="147"/>
      <c r="L162" s="147"/>
      <c r="M162" s="147"/>
      <c r="N162" s="147"/>
      <c r="O162" s="147"/>
      <c r="P162" s="147"/>
      <c r="Q162" s="147"/>
      <c r="R162" s="147"/>
      <c r="S162" s="147"/>
      <c r="T162" s="147"/>
      <c r="U162" s="147"/>
      <c r="V162" s="147"/>
    </row>
    <row r="163" spans="1:22" ht="18.5" x14ac:dyDescent="0.35">
      <c r="A163" s="147"/>
      <c r="B163" s="147"/>
      <c r="C163" s="147"/>
      <c r="D163" s="147"/>
      <c r="E163" s="147"/>
      <c r="F163" s="147"/>
      <c r="G163" s="147"/>
      <c r="H163" s="147"/>
      <c r="I163" s="147"/>
      <c r="J163" s="147"/>
      <c r="K163" s="147"/>
      <c r="L163" s="147"/>
      <c r="M163" s="147"/>
      <c r="N163" s="147"/>
      <c r="O163" s="147"/>
      <c r="P163" s="147"/>
      <c r="Q163" s="147"/>
      <c r="R163" s="147"/>
      <c r="S163" s="147"/>
      <c r="T163" s="147"/>
      <c r="U163" s="147"/>
      <c r="V163" s="147"/>
    </row>
    <row r="164" spans="1:22" ht="18.5" x14ac:dyDescent="0.35">
      <c r="A164" s="147"/>
      <c r="B164" s="147"/>
      <c r="C164" s="147"/>
      <c r="D164" s="147"/>
      <c r="E164" s="147"/>
      <c r="F164" s="147"/>
      <c r="G164" s="147"/>
      <c r="H164" s="147"/>
      <c r="I164" s="147"/>
      <c r="J164" s="147"/>
      <c r="K164" s="147"/>
      <c r="L164" s="147"/>
      <c r="M164" s="147"/>
      <c r="N164" s="147"/>
      <c r="O164" s="147"/>
      <c r="P164" s="147"/>
      <c r="Q164" s="147"/>
      <c r="R164" s="147"/>
      <c r="S164" s="147"/>
      <c r="T164" s="147"/>
      <c r="U164" s="147"/>
      <c r="V164" s="147"/>
    </row>
    <row r="165" spans="1:22" ht="18.5" x14ac:dyDescent="0.35">
      <c r="A165" s="147"/>
      <c r="B165" s="147"/>
      <c r="C165" s="147"/>
      <c r="D165" s="147"/>
      <c r="E165" s="147"/>
      <c r="F165" s="147"/>
      <c r="G165" s="147"/>
      <c r="H165" s="147"/>
      <c r="I165" s="147"/>
      <c r="J165" s="147"/>
      <c r="K165" s="147"/>
      <c r="L165" s="147"/>
      <c r="M165" s="147"/>
      <c r="N165" s="147"/>
      <c r="O165" s="147"/>
      <c r="P165" s="147"/>
      <c r="Q165" s="147"/>
      <c r="R165" s="147"/>
      <c r="S165" s="147"/>
      <c r="T165" s="147"/>
      <c r="U165" s="147"/>
      <c r="V165" s="147"/>
    </row>
    <row r="166" spans="1:22" ht="18.5" x14ac:dyDescent="0.35">
      <c r="A166" s="147"/>
      <c r="B166" s="147"/>
      <c r="C166" s="147"/>
      <c r="D166" s="147"/>
      <c r="E166" s="147"/>
      <c r="F166" s="147"/>
      <c r="G166" s="147"/>
      <c r="H166" s="147"/>
      <c r="I166" s="147"/>
      <c r="J166" s="147"/>
      <c r="K166" s="147"/>
      <c r="L166" s="147"/>
      <c r="M166" s="147"/>
      <c r="N166" s="147"/>
      <c r="O166" s="147"/>
      <c r="P166" s="147"/>
      <c r="Q166" s="147"/>
      <c r="R166" s="147"/>
      <c r="S166" s="147"/>
      <c r="T166" s="147"/>
      <c r="U166" s="147"/>
      <c r="V166" s="147"/>
    </row>
    <row r="167" spans="1:22" ht="18.5" x14ac:dyDescent="0.35">
      <c r="A167" s="147"/>
      <c r="B167" s="147"/>
      <c r="C167" s="147"/>
      <c r="D167" s="147"/>
      <c r="E167" s="147"/>
      <c r="F167" s="147"/>
      <c r="G167" s="147"/>
      <c r="H167" s="147"/>
      <c r="I167" s="147"/>
      <c r="J167" s="147"/>
      <c r="K167" s="147"/>
      <c r="L167" s="147"/>
      <c r="M167" s="147"/>
      <c r="N167" s="147"/>
      <c r="O167" s="147"/>
      <c r="P167" s="147"/>
      <c r="Q167" s="147"/>
      <c r="R167" s="147"/>
      <c r="S167" s="147"/>
      <c r="T167" s="147"/>
      <c r="U167" s="147"/>
      <c r="V167" s="147"/>
    </row>
    <row r="168" spans="1:22" ht="18.5" x14ac:dyDescent="0.35">
      <c r="A168" s="147"/>
      <c r="B168" s="147"/>
      <c r="C168" s="147"/>
      <c r="D168" s="147"/>
      <c r="E168" s="147"/>
      <c r="F168" s="147"/>
      <c r="G168" s="147"/>
      <c r="H168" s="147"/>
      <c r="I168" s="147"/>
      <c r="J168" s="147"/>
      <c r="K168" s="147"/>
      <c r="L168" s="147"/>
      <c r="M168" s="147"/>
      <c r="N168" s="147"/>
      <c r="O168" s="147"/>
      <c r="P168" s="147"/>
      <c r="Q168" s="147"/>
      <c r="R168" s="147"/>
      <c r="S168" s="147"/>
      <c r="T168" s="147"/>
      <c r="U168" s="147"/>
      <c r="V168" s="147"/>
    </row>
    <row r="169" spans="1:22" ht="18.5" x14ac:dyDescent="0.35">
      <c r="A169" s="147"/>
      <c r="B169" s="147"/>
      <c r="C169" s="147"/>
      <c r="D169" s="147"/>
      <c r="E169" s="147"/>
      <c r="F169" s="147"/>
      <c r="G169" s="147"/>
      <c r="H169" s="147"/>
      <c r="I169" s="147"/>
      <c r="J169" s="147"/>
      <c r="K169" s="147"/>
      <c r="L169" s="147"/>
      <c r="M169" s="147"/>
      <c r="N169" s="147"/>
      <c r="O169" s="147"/>
      <c r="P169" s="147"/>
      <c r="Q169" s="147"/>
      <c r="R169" s="147"/>
      <c r="S169" s="147"/>
      <c r="T169" s="147"/>
      <c r="U169" s="147"/>
      <c r="V169" s="147"/>
    </row>
    <row r="170" spans="1:22" ht="18.5" x14ac:dyDescent="0.35">
      <c r="A170" s="147"/>
      <c r="B170" s="147"/>
      <c r="C170" s="147"/>
      <c r="D170" s="147"/>
      <c r="E170" s="147"/>
      <c r="F170" s="147"/>
      <c r="G170" s="147"/>
      <c r="H170" s="147"/>
      <c r="I170" s="147"/>
      <c r="J170" s="147"/>
      <c r="K170" s="147"/>
      <c r="L170" s="147"/>
      <c r="M170" s="147"/>
      <c r="N170" s="147"/>
      <c r="O170" s="147"/>
      <c r="P170" s="147"/>
      <c r="Q170" s="147"/>
      <c r="R170" s="147"/>
      <c r="S170" s="147"/>
      <c r="T170" s="147"/>
      <c r="U170" s="147"/>
      <c r="V170" s="147"/>
    </row>
    <row r="171" spans="1:22" x14ac:dyDescent="0.35">
      <c r="A171" s="140"/>
      <c r="B171" s="140"/>
      <c r="C171" s="140"/>
      <c r="D171" s="140"/>
      <c r="E171" s="140"/>
      <c r="F171" s="140"/>
      <c r="G171" s="140"/>
      <c r="H171" s="140"/>
      <c r="I171" s="140"/>
      <c r="J171" s="140"/>
      <c r="K171" s="140"/>
      <c r="L171" s="140"/>
      <c r="M171" s="140"/>
      <c r="N171" s="140"/>
      <c r="O171" s="140"/>
      <c r="P171" s="140"/>
      <c r="Q171" s="140"/>
      <c r="R171" s="140"/>
      <c r="S171" s="140"/>
      <c r="T171" s="140"/>
      <c r="U171" s="140"/>
      <c r="V171" s="140"/>
    </row>
    <row r="172" spans="1:22" x14ac:dyDescent="0.35">
      <c r="A172" s="140"/>
      <c r="B172" s="140"/>
      <c r="C172" s="140"/>
      <c r="D172" s="140"/>
      <c r="E172" s="140"/>
      <c r="F172" s="140"/>
      <c r="G172" s="140"/>
      <c r="H172" s="140"/>
      <c r="I172" s="140"/>
      <c r="J172" s="140"/>
      <c r="K172" s="140"/>
      <c r="L172" s="140"/>
      <c r="M172" s="140"/>
      <c r="N172" s="140"/>
      <c r="O172" s="140"/>
      <c r="P172" s="140"/>
      <c r="Q172" s="140"/>
      <c r="R172" s="140"/>
      <c r="S172" s="140"/>
      <c r="T172" s="140"/>
      <c r="U172" s="140"/>
      <c r="V172" s="140"/>
    </row>
    <row r="173" spans="1:22" x14ac:dyDescent="0.35">
      <c r="A173" s="140"/>
      <c r="B173" s="140"/>
      <c r="C173" s="140"/>
      <c r="D173" s="140"/>
      <c r="E173" s="140"/>
      <c r="F173" s="140"/>
      <c r="G173" s="140"/>
      <c r="H173" s="140"/>
      <c r="I173" s="140"/>
      <c r="J173" s="140"/>
      <c r="K173" s="140"/>
      <c r="L173" s="140"/>
      <c r="M173" s="140"/>
      <c r="N173" s="140"/>
      <c r="O173" s="140"/>
      <c r="P173" s="140"/>
      <c r="Q173" s="140"/>
      <c r="R173" s="140"/>
      <c r="S173" s="140"/>
      <c r="T173" s="140"/>
      <c r="U173" s="140"/>
      <c r="V173" s="140"/>
    </row>
    <row r="174" spans="1:22" x14ac:dyDescent="0.35">
      <c r="A174" s="140"/>
      <c r="B174" s="140"/>
      <c r="C174" s="140"/>
      <c r="D174" s="140"/>
      <c r="E174" s="140"/>
      <c r="F174" s="140"/>
      <c r="G174" s="140"/>
      <c r="H174" s="140"/>
      <c r="I174" s="140"/>
      <c r="J174" s="140"/>
      <c r="K174" s="140"/>
      <c r="L174" s="140"/>
      <c r="M174" s="140"/>
      <c r="N174" s="140"/>
      <c r="O174" s="140"/>
      <c r="P174" s="140"/>
      <c r="Q174" s="140"/>
      <c r="R174" s="140"/>
      <c r="S174" s="140"/>
      <c r="T174" s="140"/>
      <c r="U174" s="140"/>
      <c r="V174" s="140"/>
    </row>
    <row r="175" spans="1:22" x14ac:dyDescent="0.35">
      <c r="A175" s="140"/>
      <c r="B175" s="140"/>
      <c r="C175" s="140"/>
      <c r="D175" s="140"/>
      <c r="E175" s="140"/>
      <c r="F175" s="140"/>
      <c r="G175" s="140"/>
      <c r="H175" s="140"/>
      <c r="I175" s="140"/>
      <c r="J175" s="140"/>
      <c r="K175" s="140"/>
      <c r="L175" s="140"/>
      <c r="M175" s="140"/>
      <c r="N175" s="140"/>
      <c r="O175" s="140"/>
      <c r="P175" s="140"/>
      <c r="Q175" s="140"/>
      <c r="R175" s="140"/>
      <c r="S175" s="140"/>
      <c r="T175" s="140"/>
      <c r="U175" s="140"/>
      <c r="V175" s="140"/>
    </row>
    <row r="176" spans="1:22" x14ac:dyDescent="0.35">
      <c r="A176" s="140"/>
      <c r="B176" s="140"/>
      <c r="C176" s="140"/>
      <c r="D176" s="140"/>
      <c r="E176" s="140"/>
      <c r="F176" s="140"/>
      <c r="G176" s="140"/>
      <c r="H176" s="140"/>
      <c r="I176" s="140"/>
      <c r="J176" s="140"/>
      <c r="K176" s="140"/>
      <c r="L176" s="140"/>
      <c r="M176" s="140"/>
      <c r="N176" s="140"/>
      <c r="O176" s="140"/>
      <c r="P176" s="140"/>
      <c r="Q176" s="140"/>
      <c r="R176" s="140"/>
      <c r="S176" s="140"/>
      <c r="T176" s="140"/>
      <c r="U176" s="140"/>
      <c r="V176" s="140"/>
    </row>
    <row r="177" spans="1:22" x14ac:dyDescent="0.35">
      <c r="A177" s="140"/>
      <c r="B177" s="140"/>
      <c r="C177" s="140"/>
      <c r="D177" s="140"/>
      <c r="E177" s="140"/>
      <c r="F177" s="140"/>
      <c r="G177" s="140"/>
      <c r="H177" s="140"/>
      <c r="I177" s="140"/>
      <c r="J177" s="140"/>
      <c r="K177" s="140"/>
      <c r="L177" s="140"/>
      <c r="M177" s="140"/>
      <c r="N177" s="140"/>
      <c r="O177" s="140"/>
      <c r="P177" s="140"/>
      <c r="Q177" s="140"/>
      <c r="R177" s="140"/>
      <c r="S177" s="140"/>
      <c r="T177" s="140"/>
      <c r="U177" s="140"/>
      <c r="V177" s="140"/>
    </row>
    <row r="178" spans="1:22" x14ac:dyDescent="0.35">
      <c r="A178" s="140"/>
      <c r="B178" s="140"/>
      <c r="C178" s="140"/>
      <c r="D178" s="140"/>
      <c r="E178" s="140"/>
      <c r="F178" s="140"/>
      <c r="G178" s="140"/>
      <c r="H178" s="140"/>
      <c r="I178" s="140"/>
      <c r="J178" s="140"/>
      <c r="K178" s="140"/>
      <c r="L178" s="140"/>
      <c r="M178" s="140"/>
      <c r="N178" s="140"/>
      <c r="O178" s="140"/>
      <c r="P178" s="140"/>
      <c r="Q178" s="140"/>
      <c r="R178" s="140"/>
      <c r="S178" s="140"/>
      <c r="T178" s="140"/>
      <c r="U178" s="140"/>
      <c r="V178" s="140"/>
    </row>
    <row r="179" spans="1:22" x14ac:dyDescent="0.35">
      <c r="A179" s="140"/>
      <c r="B179" s="140"/>
      <c r="C179" s="140"/>
      <c r="D179" s="140"/>
      <c r="E179" s="140"/>
      <c r="F179" s="140"/>
      <c r="G179" s="140"/>
      <c r="H179" s="140"/>
      <c r="I179" s="140"/>
      <c r="J179" s="140"/>
      <c r="K179" s="140"/>
      <c r="L179" s="140"/>
      <c r="M179" s="140"/>
      <c r="N179" s="140"/>
      <c r="O179" s="140"/>
      <c r="P179" s="140"/>
      <c r="Q179" s="140"/>
      <c r="R179" s="140"/>
      <c r="S179" s="140"/>
      <c r="T179" s="140"/>
      <c r="U179" s="140"/>
      <c r="V179" s="140"/>
    </row>
    <row r="180" spans="1:22" x14ac:dyDescent="0.35">
      <c r="A180" s="140"/>
      <c r="B180" s="140"/>
      <c r="C180" s="140"/>
      <c r="D180" s="140"/>
      <c r="E180" s="140"/>
      <c r="F180" s="140"/>
      <c r="G180" s="140"/>
      <c r="H180" s="140"/>
      <c r="I180" s="140"/>
      <c r="J180" s="140"/>
      <c r="K180" s="140"/>
      <c r="L180" s="140"/>
      <c r="M180" s="140"/>
      <c r="N180" s="140"/>
      <c r="O180" s="140"/>
      <c r="P180" s="140"/>
      <c r="Q180" s="140"/>
      <c r="R180" s="140"/>
      <c r="S180" s="140"/>
      <c r="T180" s="140"/>
      <c r="U180" s="140"/>
      <c r="V180" s="140"/>
    </row>
    <row r="181" spans="1:22" x14ac:dyDescent="0.35">
      <c r="A181" s="140"/>
      <c r="B181" s="140"/>
      <c r="C181" s="140"/>
      <c r="D181" s="140"/>
      <c r="E181" s="140"/>
      <c r="F181" s="140"/>
      <c r="G181" s="140"/>
      <c r="H181" s="140"/>
      <c r="I181" s="140"/>
      <c r="J181" s="140"/>
      <c r="K181" s="140"/>
      <c r="L181" s="140"/>
      <c r="M181" s="140"/>
      <c r="N181" s="140"/>
      <c r="O181" s="140"/>
      <c r="P181" s="140"/>
      <c r="Q181" s="140"/>
      <c r="R181" s="140"/>
      <c r="S181" s="140"/>
      <c r="T181" s="140"/>
      <c r="U181" s="140"/>
      <c r="V181" s="140"/>
    </row>
    <row r="182" spans="1:22" x14ac:dyDescent="0.35">
      <c r="A182" s="140"/>
      <c r="B182" s="140"/>
      <c r="C182" s="140"/>
      <c r="D182" s="140"/>
      <c r="E182" s="140"/>
      <c r="F182" s="140"/>
      <c r="G182" s="140"/>
      <c r="H182" s="140"/>
      <c r="I182" s="140"/>
      <c r="J182" s="140"/>
      <c r="K182" s="140"/>
      <c r="L182" s="140"/>
      <c r="M182" s="140"/>
      <c r="N182" s="140"/>
      <c r="O182" s="140"/>
      <c r="P182" s="140"/>
      <c r="Q182" s="140"/>
      <c r="R182" s="140"/>
      <c r="S182" s="140"/>
      <c r="T182" s="140"/>
      <c r="U182" s="140"/>
      <c r="V182" s="140"/>
    </row>
    <row r="183" spans="1:22" x14ac:dyDescent="0.35">
      <c r="A183" s="140"/>
      <c r="B183" s="140"/>
      <c r="C183" s="140"/>
      <c r="D183" s="140"/>
      <c r="E183" s="140"/>
      <c r="F183" s="140"/>
      <c r="G183" s="140"/>
      <c r="H183" s="140"/>
      <c r="I183" s="140"/>
      <c r="J183" s="140"/>
      <c r="K183" s="140"/>
      <c r="L183" s="140"/>
      <c r="M183" s="140"/>
      <c r="N183" s="140"/>
      <c r="O183" s="140"/>
      <c r="P183" s="140"/>
      <c r="Q183" s="140"/>
      <c r="R183" s="140"/>
      <c r="S183" s="140"/>
      <c r="T183" s="140"/>
      <c r="U183" s="140"/>
      <c r="V183" s="140"/>
    </row>
    <row r="184" spans="1:22" x14ac:dyDescent="0.35">
      <c r="A184" s="140"/>
      <c r="B184" s="140"/>
      <c r="C184" s="140"/>
      <c r="D184" s="140"/>
      <c r="E184" s="140"/>
      <c r="F184" s="140"/>
      <c r="G184" s="140"/>
      <c r="H184" s="140"/>
      <c r="I184" s="140"/>
      <c r="J184" s="140"/>
      <c r="K184" s="140"/>
      <c r="L184" s="140"/>
      <c r="M184" s="140"/>
      <c r="N184" s="140"/>
      <c r="O184" s="140"/>
      <c r="P184" s="140"/>
      <c r="Q184" s="140"/>
      <c r="R184" s="140"/>
      <c r="S184" s="140"/>
      <c r="T184" s="140"/>
      <c r="U184" s="140"/>
      <c r="V184" s="140"/>
    </row>
    <row r="185" spans="1:22" x14ac:dyDescent="0.35">
      <c r="A185" s="140"/>
      <c r="B185" s="140"/>
      <c r="C185" s="140"/>
      <c r="D185" s="140"/>
      <c r="E185" s="140"/>
      <c r="F185" s="140"/>
      <c r="G185" s="140"/>
      <c r="H185" s="140"/>
      <c r="I185" s="140"/>
      <c r="J185" s="140"/>
      <c r="K185" s="140"/>
      <c r="L185" s="140"/>
      <c r="M185" s="140"/>
      <c r="N185" s="140"/>
      <c r="O185" s="140"/>
      <c r="P185" s="140"/>
      <c r="Q185" s="140"/>
      <c r="R185" s="140"/>
      <c r="S185" s="140"/>
      <c r="T185" s="140"/>
      <c r="U185" s="140"/>
      <c r="V185" s="140"/>
    </row>
    <row r="186" spans="1:22" x14ac:dyDescent="0.35">
      <c r="A186" s="140"/>
      <c r="B186" s="140"/>
      <c r="C186" s="140"/>
      <c r="D186" s="140"/>
      <c r="E186" s="140"/>
      <c r="F186" s="140"/>
      <c r="G186" s="140"/>
      <c r="H186" s="140"/>
      <c r="I186" s="140"/>
      <c r="J186" s="140"/>
      <c r="K186" s="140"/>
      <c r="L186" s="140"/>
      <c r="M186" s="140"/>
      <c r="N186" s="140"/>
      <c r="O186" s="140"/>
      <c r="P186" s="140"/>
      <c r="Q186" s="140"/>
      <c r="R186" s="140"/>
      <c r="S186" s="140"/>
      <c r="T186" s="140"/>
      <c r="U186" s="140"/>
      <c r="V186" s="140"/>
    </row>
    <row r="187" spans="1:22" x14ac:dyDescent="0.35">
      <c r="A187" s="140"/>
      <c r="B187" s="140"/>
      <c r="C187" s="140"/>
      <c r="D187" s="140"/>
      <c r="E187" s="140"/>
      <c r="F187" s="140"/>
      <c r="G187" s="140"/>
      <c r="H187" s="140"/>
      <c r="I187" s="140"/>
      <c r="J187" s="140"/>
      <c r="K187" s="140"/>
      <c r="L187" s="140"/>
      <c r="M187" s="140"/>
      <c r="N187" s="140"/>
      <c r="O187" s="140"/>
      <c r="P187" s="140"/>
      <c r="Q187" s="140"/>
      <c r="R187" s="140"/>
      <c r="S187" s="140"/>
      <c r="T187" s="140"/>
      <c r="U187" s="140"/>
      <c r="V187" s="140"/>
    </row>
    <row r="188" spans="1:22" x14ac:dyDescent="0.35">
      <c r="A188" s="140"/>
      <c r="B188" s="140"/>
      <c r="C188" s="140"/>
      <c r="D188" s="140"/>
      <c r="E188" s="140"/>
      <c r="F188" s="140"/>
      <c r="G188" s="140"/>
      <c r="H188" s="140"/>
      <c r="I188" s="140"/>
      <c r="J188" s="140"/>
      <c r="K188" s="140"/>
      <c r="L188" s="140"/>
      <c r="M188" s="140"/>
      <c r="N188" s="140"/>
      <c r="O188" s="140"/>
      <c r="P188" s="140"/>
      <c r="Q188" s="140"/>
      <c r="R188" s="140"/>
      <c r="S188" s="140"/>
      <c r="T188" s="140"/>
      <c r="U188" s="140"/>
      <c r="V188" s="140"/>
    </row>
    <row r="189" spans="1:22" x14ac:dyDescent="0.35">
      <c r="A189" s="140"/>
      <c r="B189" s="140"/>
      <c r="C189" s="140"/>
      <c r="D189" s="140"/>
      <c r="E189" s="140"/>
      <c r="F189" s="140"/>
      <c r="G189" s="140"/>
      <c r="H189" s="140"/>
      <c r="I189" s="140"/>
      <c r="J189" s="140"/>
      <c r="K189" s="140"/>
      <c r="L189" s="140"/>
      <c r="M189" s="140"/>
      <c r="N189" s="140"/>
      <c r="O189" s="140"/>
      <c r="P189" s="140"/>
      <c r="Q189" s="140"/>
      <c r="R189" s="140"/>
      <c r="S189" s="140"/>
      <c r="T189" s="140"/>
      <c r="U189" s="140"/>
      <c r="V189" s="140"/>
    </row>
    <row r="190" spans="1:22" x14ac:dyDescent="0.35">
      <c r="A190" s="140"/>
      <c r="B190" s="140"/>
      <c r="C190" s="140"/>
      <c r="D190" s="140"/>
      <c r="E190" s="140"/>
      <c r="F190" s="140"/>
      <c r="G190" s="140"/>
      <c r="H190" s="140"/>
      <c r="I190" s="140"/>
      <c r="J190" s="140"/>
      <c r="K190" s="140"/>
      <c r="L190" s="140"/>
      <c r="M190" s="140"/>
      <c r="N190" s="140"/>
      <c r="O190" s="140"/>
      <c r="P190" s="140"/>
      <c r="Q190" s="140"/>
      <c r="R190" s="140"/>
      <c r="S190" s="140"/>
      <c r="T190" s="140"/>
      <c r="U190" s="140"/>
      <c r="V190" s="140"/>
    </row>
    <row r="191" spans="1:22" x14ac:dyDescent="0.35">
      <c r="A191" s="140"/>
      <c r="B191" s="140"/>
      <c r="C191" s="140"/>
      <c r="D191" s="140"/>
      <c r="E191" s="140"/>
      <c r="F191" s="140"/>
      <c r="G191" s="140"/>
      <c r="H191" s="140"/>
      <c r="I191" s="140"/>
      <c r="J191" s="140"/>
      <c r="K191" s="140"/>
      <c r="L191" s="140"/>
      <c r="M191" s="140"/>
      <c r="N191" s="140"/>
      <c r="O191" s="140"/>
      <c r="P191" s="140"/>
      <c r="Q191" s="140"/>
      <c r="R191" s="140"/>
      <c r="S191" s="140"/>
      <c r="T191" s="140"/>
      <c r="U191" s="140"/>
      <c r="V191" s="140"/>
    </row>
    <row r="192" spans="1:22" x14ac:dyDescent="0.35">
      <c r="A192" s="140"/>
      <c r="B192" s="140"/>
      <c r="C192" s="140"/>
      <c r="D192" s="140"/>
      <c r="E192" s="140"/>
      <c r="F192" s="140"/>
      <c r="G192" s="140"/>
      <c r="H192" s="140"/>
      <c r="I192" s="140"/>
      <c r="J192" s="140"/>
      <c r="K192" s="140"/>
      <c r="L192" s="140"/>
      <c r="M192" s="140"/>
      <c r="N192" s="140"/>
      <c r="O192" s="140"/>
      <c r="P192" s="140"/>
      <c r="Q192" s="140"/>
      <c r="R192" s="140"/>
      <c r="S192" s="140"/>
      <c r="T192" s="140"/>
      <c r="U192" s="140"/>
      <c r="V192" s="140"/>
    </row>
    <row r="193" spans="1:22" x14ac:dyDescent="0.35">
      <c r="A193" s="140"/>
      <c r="B193" s="140"/>
      <c r="C193" s="140"/>
      <c r="D193" s="140"/>
      <c r="E193" s="140"/>
      <c r="F193" s="140"/>
      <c r="G193" s="140"/>
      <c r="H193" s="140"/>
      <c r="I193" s="140"/>
      <c r="J193" s="140"/>
      <c r="K193" s="140"/>
      <c r="L193" s="140"/>
      <c r="M193" s="140"/>
      <c r="N193" s="140"/>
      <c r="O193" s="140"/>
      <c r="P193" s="140"/>
      <c r="Q193" s="140"/>
      <c r="R193" s="140"/>
      <c r="S193" s="140"/>
      <c r="T193" s="140"/>
      <c r="U193" s="140"/>
      <c r="V193" s="140"/>
    </row>
    <row r="194" spans="1:22" x14ac:dyDescent="0.35">
      <c r="A194" s="140"/>
      <c r="B194" s="140"/>
      <c r="C194" s="140"/>
      <c r="D194" s="140"/>
      <c r="E194" s="140"/>
      <c r="F194" s="140"/>
      <c r="G194" s="140"/>
      <c r="H194" s="140"/>
      <c r="I194" s="140"/>
      <c r="J194" s="140"/>
      <c r="K194" s="140"/>
      <c r="L194" s="140"/>
      <c r="M194" s="140"/>
      <c r="N194" s="140"/>
      <c r="O194" s="140"/>
      <c r="P194" s="140"/>
      <c r="Q194" s="140"/>
      <c r="R194" s="140"/>
      <c r="S194" s="140"/>
      <c r="T194" s="140"/>
      <c r="U194" s="140"/>
      <c r="V194" s="140"/>
    </row>
    <row r="195" spans="1:22" x14ac:dyDescent="0.35">
      <c r="A195" s="140"/>
      <c r="B195" s="140"/>
      <c r="C195" s="140"/>
      <c r="D195" s="140"/>
      <c r="E195" s="140"/>
      <c r="F195" s="140"/>
      <c r="G195" s="140"/>
      <c r="H195" s="140"/>
      <c r="I195" s="140"/>
      <c r="J195" s="140"/>
      <c r="K195" s="140"/>
      <c r="L195" s="140"/>
      <c r="M195" s="140"/>
      <c r="N195" s="140"/>
      <c r="O195" s="140"/>
      <c r="P195" s="140"/>
      <c r="Q195" s="140"/>
      <c r="R195" s="140"/>
      <c r="S195" s="140"/>
      <c r="T195" s="140"/>
      <c r="U195" s="140"/>
      <c r="V195" s="140"/>
    </row>
    <row r="196" spans="1:22" x14ac:dyDescent="0.35">
      <c r="A196" s="140"/>
      <c r="B196" s="140"/>
      <c r="C196" s="140"/>
      <c r="D196" s="140"/>
      <c r="E196" s="140"/>
      <c r="F196" s="140"/>
      <c r="G196" s="140"/>
      <c r="H196" s="140"/>
      <c r="I196" s="140"/>
      <c r="J196" s="140"/>
      <c r="K196" s="140"/>
      <c r="L196" s="140"/>
      <c r="M196" s="140"/>
      <c r="N196" s="140"/>
      <c r="O196" s="140"/>
      <c r="P196" s="140"/>
      <c r="Q196" s="140"/>
      <c r="R196" s="140"/>
      <c r="S196" s="140"/>
      <c r="T196" s="140"/>
      <c r="U196" s="140"/>
      <c r="V196" s="140"/>
    </row>
    <row r="197" spans="1:22" x14ac:dyDescent="0.35">
      <c r="A197" s="140"/>
      <c r="B197" s="140"/>
      <c r="C197" s="140"/>
      <c r="D197" s="140"/>
      <c r="E197" s="140"/>
      <c r="F197" s="140"/>
      <c r="G197" s="140"/>
      <c r="H197" s="140"/>
      <c r="I197" s="140"/>
      <c r="J197" s="140"/>
      <c r="K197" s="140"/>
      <c r="L197" s="140"/>
      <c r="M197" s="140"/>
      <c r="N197" s="140"/>
      <c r="O197" s="140"/>
      <c r="P197" s="140"/>
      <c r="Q197" s="140"/>
      <c r="R197" s="140"/>
      <c r="S197" s="140"/>
      <c r="T197" s="140"/>
      <c r="U197" s="140"/>
      <c r="V197" s="140"/>
    </row>
    <row r="198" spans="1:22" x14ac:dyDescent="0.35">
      <c r="A198" s="140"/>
      <c r="B198" s="140"/>
      <c r="C198" s="140"/>
      <c r="D198" s="140"/>
      <c r="E198" s="140"/>
      <c r="F198" s="140"/>
      <c r="G198" s="140"/>
      <c r="H198" s="140"/>
      <c r="I198" s="140"/>
      <c r="J198" s="140"/>
      <c r="K198" s="140"/>
      <c r="L198" s="140"/>
      <c r="M198" s="140"/>
      <c r="N198" s="140"/>
      <c r="O198" s="140"/>
      <c r="P198" s="140"/>
      <c r="Q198" s="140"/>
      <c r="R198" s="140"/>
      <c r="S198" s="140"/>
      <c r="T198" s="140"/>
      <c r="U198" s="140"/>
      <c r="V198" s="140"/>
    </row>
    <row r="199" spans="1:22" x14ac:dyDescent="0.35">
      <c r="A199" s="140"/>
      <c r="B199" s="140"/>
      <c r="C199" s="140"/>
      <c r="D199" s="140"/>
      <c r="E199" s="140"/>
      <c r="F199" s="140"/>
      <c r="G199" s="140"/>
      <c r="H199" s="140"/>
      <c r="I199" s="140"/>
      <c r="J199" s="140"/>
      <c r="K199" s="140"/>
      <c r="L199" s="140"/>
      <c r="M199" s="140"/>
      <c r="N199" s="140"/>
      <c r="O199" s="140"/>
      <c r="P199" s="140"/>
      <c r="Q199" s="140"/>
      <c r="R199" s="140"/>
      <c r="S199" s="140"/>
      <c r="T199" s="140"/>
      <c r="U199" s="140"/>
      <c r="V199" s="140"/>
    </row>
    <row r="200" spans="1:22" x14ac:dyDescent="0.35">
      <c r="A200" s="140"/>
      <c r="B200" s="140"/>
      <c r="C200" s="140"/>
      <c r="D200" s="140"/>
      <c r="E200" s="140"/>
      <c r="F200" s="140"/>
      <c r="G200" s="140"/>
      <c r="H200" s="140"/>
      <c r="I200" s="140"/>
      <c r="J200" s="140"/>
      <c r="K200" s="140"/>
      <c r="L200" s="140"/>
      <c r="M200" s="140"/>
      <c r="N200" s="140"/>
      <c r="O200" s="140"/>
      <c r="P200" s="140"/>
      <c r="Q200" s="140"/>
      <c r="R200" s="140"/>
      <c r="S200" s="140"/>
      <c r="T200" s="140"/>
      <c r="U200" s="140"/>
      <c r="V200" s="140"/>
    </row>
    <row r="201" spans="1:22" x14ac:dyDescent="0.35">
      <c r="A201" s="140"/>
      <c r="B201" s="140"/>
      <c r="C201" s="140"/>
      <c r="D201" s="140"/>
      <c r="E201" s="140"/>
      <c r="F201" s="140"/>
      <c r="G201" s="140"/>
      <c r="H201" s="140"/>
      <c r="I201" s="140"/>
      <c r="J201" s="140"/>
      <c r="K201" s="140"/>
      <c r="L201" s="140"/>
      <c r="M201" s="140"/>
      <c r="N201" s="140"/>
      <c r="O201" s="140"/>
      <c r="P201" s="140"/>
      <c r="Q201" s="140"/>
      <c r="R201" s="140"/>
      <c r="S201" s="140"/>
      <c r="T201" s="140"/>
      <c r="U201" s="140"/>
      <c r="V201" s="140"/>
    </row>
    <row r="202" spans="1:22" x14ac:dyDescent="0.35">
      <c r="A202" s="140"/>
      <c r="B202" s="140"/>
      <c r="C202" s="140"/>
      <c r="D202" s="140"/>
      <c r="E202" s="140"/>
      <c r="F202" s="140"/>
      <c r="G202" s="140"/>
      <c r="H202" s="140"/>
      <c r="I202" s="140"/>
      <c r="J202" s="140"/>
      <c r="K202" s="140"/>
      <c r="L202" s="140"/>
      <c r="M202" s="140"/>
      <c r="N202" s="140"/>
      <c r="O202" s="140"/>
      <c r="P202" s="140"/>
      <c r="Q202" s="140"/>
      <c r="R202" s="140"/>
      <c r="S202" s="140"/>
      <c r="T202" s="140"/>
      <c r="U202" s="140"/>
      <c r="V202" s="140"/>
    </row>
    <row r="203" spans="1:22" x14ac:dyDescent="0.35">
      <c r="A203" s="140"/>
      <c r="B203" s="140"/>
      <c r="C203" s="140"/>
      <c r="D203" s="140"/>
      <c r="E203" s="140"/>
      <c r="F203" s="140"/>
      <c r="G203" s="140"/>
      <c r="H203" s="140"/>
      <c r="I203" s="140"/>
      <c r="J203" s="140"/>
      <c r="K203" s="140"/>
      <c r="L203" s="140"/>
      <c r="M203" s="140"/>
      <c r="N203" s="140"/>
      <c r="O203" s="140"/>
      <c r="P203" s="140"/>
      <c r="Q203" s="140"/>
      <c r="R203" s="140"/>
      <c r="S203" s="140"/>
      <c r="T203" s="140"/>
      <c r="U203" s="140"/>
      <c r="V203" s="140"/>
    </row>
    <row r="204" spans="1:22" x14ac:dyDescent="0.35">
      <c r="A204" s="140"/>
      <c r="B204" s="140"/>
      <c r="C204" s="140"/>
      <c r="D204" s="140"/>
      <c r="E204" s="140"/>
      <c r="F204" s="140"/>
      <c r="G204" s="140"/>
      <c r="H204" s="140"/>
      <c r="I204" s="140"/>
      <c r="J204" s="140"/>
      <c r="K204" s="140"/>
      <c r="L204" s="140"/>
      <c r="M204" s="140"/>
      <c r="N204" s="140"/>
      <c r="O204" s="140"/>
      <c r="P204" s="140"/>
      <c r="Q204" s="140"/>
      <c r="R204" s="140"/>
      <c r="S204" s="140"/>
      <c r="T204" s="140"/>
      <c r="U204" s="140"/>
      <c r="V204" s="140"/>
    </row>
    <row r="205" spans="1:22" x14ac:dyDescent="0.35">
      <c r="A205" s="140"/>
      <c r="B205" s="140"/>
      <c r="C205" s="140"/>
      <c r="D205" s="140"/>
      <c r="E205" s="140"/>
      <c r="F205" s="140"/>
      <c r="G205" s="140"/>
      <c r="H205" s="140"/>
      <c r="I205" s="140"/>
      <c r="J205" s="140"/>
      <c r="K205" s="140"/>
      <c r="L205" s="140"/>
      <c r="M205" s="140"/>
      <c r="N205" s="140"/>
      <c r="O205" s="140"/>
      <c r="P205" s="140"/>
      <c r="Q205" s="140"/>
      <c r="R205" s="140"/>
      <c r="S205" s="140"/>
      <c r="T205" s="140"/>
      <c r="U205" s="140"/>
      <c r="V205" s="140"/>
    </row>
    <row r="206" spans="1:22" x14ac:dyDescent="0.35">
      <c r="A206" s="140"/>
      <c r="B206" s="140"/>
      <c r="C206" s="140"/>
      <c r="D206" s="140"/>
      <c r="E206" s="140"/>
      <c r="F206" s="140"/>
      <c r="G206" s="140"/>
      <c r="H206" s="140"/>
      <c r="I206" s="140"/>
      <c r="J206" s="140"/>
      <c r="K206" s="140"/>
      <c r="L206" s="140"/>
      <c r="M206" s="140"/>
      <c r="N206" s="140"/>
      <c r="O206" s="140"/>
      <c r="P206" s="140"/>
      <c r="Q206" s="140"/>
      <c r="R206" s="140"/>
      <c r="S206" s="140"/>
      <c r="T206" s="140"/>
      <c r="U206" s="140"/>
      <c r="V206" s="140"/>
    </row>
    <row r="207" spans="1:22" x14ac:dyDescent="0.35">
      <c r="A207" s="140"/>
      <c r="B207" s="140"/>
      <c r="C207" s="140"/>
      <c r="D207" s="140"/>
      <c r="E207" s="140"/>
      <c r="F207" s="140"/>
      <c r="G207" s="140"/>
      <c r="H207" s="140"/>
      <c r="I207" s="140"/>
      <c r="J207" s="140"/>
      <c r="K207" s="140"/>
      <c r="L207" s="140"/>
      <c r="M207" s="140"/>
      <c r="N207" s="140"/>
      <c r="O207" s="140"/>
      <c r="P207" s="140"/>
      <c r="Q207" s="140"/>
      <c r="R207" s="140"/>
      <c r="S207" s="140"/>
      <c r="T207" s="140"/>
      <c r="U207" s="140"/>
      <c r="V207" s="140"/>
    </row>
    <row r="208" spans="1:22" x14ac:dyDescent="0.35">
      <c r="A208" s="140"/>
      <c r="B208" s="140"/>
      <c r="C208" s="140"/>
      <c r="D208" s="140"/>
      <c r="E208" s="140"/>
      <c r="F208" s="140"/>
      <c r="G208" s="140"/>
      <c r="H208" s="140"/>
      <c r="I208" s="140"/>
      <c r="J208" s="140"/>
      <c r="K208" s="140"/>
      <c r="L208" s="140"/>
      <c r="M208" s="140"/>
      <c r="N208" s="140"/>
      <c r="O208" s="140"/>
      <c r="P208" s="140"/>
      <c r="Q208" s="140"/>
      <c r="R208" s="140"/>
      <c r="S208" s="140"/>
      <c r="T208" s="140"/>
      <c r="U208" s="140"/>
      <c r="V208" s="140"/>
    </row>
    <row r="209" spans="1:22" x14ac:dyDescent="0.35">
      <c r="A209" s="140"/>
      <c r="B209" s="140"/>
      <c r="C209" s="140"/>
      <c r="D209" s="140"/>
      <c r="E209" s="140"/>
      <c r="F209" s="140"/>
      <c r="G209" s="140"/>
      <c r="H209" s="140"/>
      <c r="I209" s="140"/>
      <c r="J209" s="140"/>
      <c r="K209" s="140"/>
      <c r="L209" s="140"/>
      <c r="M209" s="140"/>
      <c r="N209" s="140"/>
      <c r="O209" s="140"/>
      <c r="P209" s="140"/>
      <c r="Q209" s="140"/>
      <c r="R209" s="140"/>
      <c r="S209" s="140"/>
      <c r="T209" s="140"/>
      <c r="U209" s="140"/>
      <c r="V209" s="140"/>
    </row>
    <row r="210" spans="1:22" x14ac:dyDescent="0.35">
      <c r="A210" s="140"/>
      <c r="B210" s="140"/>
      <c r="C210" s="140"/>
      <c r="D210" s="140"/>
      <c r="E210" s="140"/>
      <c r="F210" s="140"/>
      <c r="G210" s="140"/>
      <c r="H210" s="140"/>
      <c r="I210" s="140"/>
      <c r="J210" s="140"/>
      <c r="K210" s="140"/>
      <c r="L210" s="140"/>
      <c r="M210" s="140"/>
      <c r="N210" s="140"/>
      <c r="O210" s="140"/>
      <c r="P210" s="140"/>
      <c r="Q210" s="140"/>
      <c r="R210" s="140"/>
      <c r="S210" s="140"/>
      <c r="T210" s="140"/>
      <c r="U210" s="140"/>
      <c r="V210" s="140"/>
    </row>
    <row r="211" spans="1:22" x14ac:dyDescent="0.35">
      <c r="A211" s="140"/>
      <c r="B211" s="140"/>
      <c r="C211" s="140"/>
      <c r="D211" s="140"/>
      <c r="E211" s="140"/>
      <c r="F211" s="140"/>
      <c r="G211" s="140"/>
      <c r="H211" s="140"/>
      <c r="I211" s="140"/>
      <c r="J211" s="140"/>
      <c r="K211" s="140"/>
      <c r="L211" s="140"/>
      <c r="M211" s="140"/>
      <c r="N211" s="140"/>
      <c r="O211" s="140"/>
      <c r="P211" s="140"/>
      <c r="Q211" s="140"/>
      <c r="R211" s="140"/>
      <c r="S211" s="140"/>
      <c r="T211" s="140"/>
      <c r="U211" s="140"/>
      <c r="V211" s="140"/>
    </row>
    <row r="212" spans="1:22" x14ac:dyDescent="0.35">
      <c r="A212" s="140"/>
      <c r="B212" s="140"/>
      <c r="C212" s="140"/>
      <c r="D212" s="140"/>
      <c r="E212" s="140"/>
      <c r="F212" s="140"/>
      <c r="G212" s="140"/>
      <c r="H212" s="140"/>
      <c r="I212" s="140"/>
      <c r="J212" s="140"/>
      <c r="K212" s="140"/>
      <c r="L212" s="140"/>
      <c r="M212" s="140"/>
      <c r="N212" s="140"/>
      <c r="O212" s="140"/>
      <c r="P212" s="140"/>
      <c r="Q212" s="140"/>
      <c r="R212" s="140"/>
      <c r="S212" s="140"/>
      <c r="T212" s="140"/>
      <c r="U212" s="140"/>
      <c r="V212" s="140"/>
    </row>
    <row r="213" spans="1:22" x14ac:dyDescent="0.35">
      <c r="A213" s="140"/>
      <c r="B213" s="140"/>
      <c r="C213" s="140"/>
      <c r="D213" s="140"/>
      <c r="E213" s="140"/>
      <c r="F213" s="140"/>
      <c r="G213" s="140"/>
      <c r="H213" s="140"/>
      <c r="I213" s="140"/>
      <c r="J213" s="140"/>
      <c r="K213" s="140"/>
      <c r="L213" s="140"/>
      <c r="M213" s="140"/>
      <c r="N213" s="140"/>
      <c r="O213" s="140"/>
      <c r="P213" s="140"/>
      <c r="Q213" s="140"/>
      <c r="R213" s="140"/>
      <c r="S213" s="140"/>
      <c r="T213" s="140"/>
      <c r="U213" s="140"/>
      <c r="V213" s="140"/>
    </row>
    <row r="214" spans="1:22" x14ac:dyDescent="0.35">
      <c r="A214" s="140"/>
      <c r="B214" s="140"/>
      <c r="C214" s="140"/>
      <c r="D214" s="140"/>
      <c r="E214" s="140"/>
      <c r="F214" s="140"/>
      <c r="G214" s="140"/>
      <c r="H214" s="140"/>
      <c r="I214" s="140"/>
      <c r="J214" s="140"/>
      <c r="K214" s="140"/>
      <c r="L214" s="140"/>
      <c r="M214" s="140"/>
      <c r="N214" s="140"/>
      <c r="O214" s="140"/>
      <c r="P214" s="140"/>
      <c r="Q214" s="140"/>
      <c r="R214" s="140"/>
      <c r="S214" s="140"/>
      <c r="T214" s="140"/>
      <c r="U214" s="140"/>
      <c r="V214" s="140"/>
    </row>
    <row r="215" spans="1:22" x14ac:dyDescent="0.35">
      <c r="A215" s="140"/>
      <c r="B215" s="140"/>
      <c r="C215" s="140"/>
      <c r="D215" s="140"/>
      <c r="E215" s="140"/>
      <c r="F215" s="140"/>
      <c r="G215" s="140"/>
      <c r="H215" s="140"/>
      <c r="I215" s="140"/>
      <c r="J215" s="140"/>
      <c r="K215" s="140"/>
      <c r="L215" s="140"/>
      <c r="M215" s="140"/>
      <c r="N215" s="140"/>
      <c r="O215" s="140"/>
      <c r="P215" s="140"/>
      <c r="Q215" s="140"/>
      <c r="R215" s="140"/>
      <c r="S215" s="140"/>
      <c r="T215" s="140"/>
      <c r="U215" s="140"/>
      <c r="V215" s="140"/>
    </row>
    <row r="216" spans="1:22" x14ac:dyDescent="0.35">
      <c r="A216" s="140"/>
      <c r="B216" s="140"/>
      <c r="C216" s="140"/>
      <c r="D216" s="140"/>
      <c r="E216" s="140"/>
      <c r="F216" s="140"/>
      <c r="G216" s="140"/>
      <c r="H216" s="140"/>
      <c r="I216" s="140"/>
      <c r="J216" s="140"/>
      <c r="K216" s="140"/>
      <c r="L216" s="140"/>
      <c r="M216" s="140"/>
      <c r="N216" s="140"/>
      <c r="O216" s="140"/>
      <c r="P216" s="140"/>
      <c r="Q216" s="140"/>
      <c r="R216" s="140"/>
      <c r="S216" s="140"/>
      <c r="T216" s="140"/>
      <c r="U216" s="140"/>
      <c r="V216" s="140"/>
    </row>
    <row r="217" spans="1:22" x14ac:dyDescent="0.35">
      <c r="A217" s="140"/>
      <c r="B217" s="140"/>
      <c r="C217" s="140"/>
      <c r="D217" s="140"/>
      <c r="E217" s="140"/>
      <c r="F217" s="140"/>
      <c r="G217" s="140"/>
      <c r="H217" s="140"/>
      <c r="I217" s="140"/>
      <c r="J217" s="140"/>
      <c r="K217" s="140"/>
      <c r="L217" s="140"/>
      <c r="M217" s="140"/>
      <c r="N217" s="140"/>
      <c r="O217" s="140"/>
      <c r="P217" s="140"/>
      <c r="Q217" s="140"/>
      <c r="R217" s="140"/>
      <c r="S217" s="140"/>
      <c r="T217" s="140"/>
      <c r="U217" s="140"/>
      <c r="V217" s="140"/>
    </row>
    <row r="218" spans="1:22" x14ac:dyDescent="0.35">
      <c r="A218" s="140"/>
      <c r="B218" s="140"/>
      <c r="C218" s="140"/>
      <c r="D218" s="140"/>
      <c r="E218" s="140"/>
      <c r="F218" s="140"/>
      <c r="G218" s="140"/>
      <c r="H218" s="140"/>
      <c r="I218" s="140"/>
      <c r="J218" s="140"/>
      <c r="K218" s="140"/>
      <c r="L218" s="140"/>
      <c r="M218" s="140"/>
      <c r="N218" s="140"/>
      <c r="O218" s="140"/>
      <c r="P218" s="140"/>
      <c r="Q218" s="140"/>
      <c r="R218" s="140"/>
      <c r="S218" s="140"/>
      <c r="T218" s="140"/>
      <c r="U218" s="140"/>
      <c r="V218" s="140"/>
    </row>
    <row r="219" spans="1:22" x14ac:dyDescent="0.35">
      <c r="A219" s="140"/>
      <c r="B219" s="140"/>
      <c r="C219" s="140"/>
      <c r="D219" s="140"/>
      <c r="E219" s="140"/>
      <c r="F219" s="140"/>
      <c r="G219" s="140"/>
      <c r="H219" s="140"/>
      <c r="I219" s="140"/>
      <c r="J219" s="140"/>
      <c r="K219" s="140"/>
      <c r="L219" s="140"/>
      <c r="M219" s="140"/>
      <c r="N219" s="140"/>
      <c r="O219" s="140"/>
      <c r="P219" s="140"/>
      <c r="Q219" s="140"/>
      <c r="R219" s="140"/>
      <c r="S219" s="140"/>
      <c r="T219" s="140"/>
      <c r="U219" s="140"/>
      <c r="V219" s="140"/>
    </row>
    <row r="220" spans="1:22" x14ac:dyDescent="0.35">
      <c r="A220" s="140"/>
      <c r="B220" s="140"/>
      <c r="C220" s="140"/>
      <c r="D220" s="140"/>
      <c r="E220" s="140"/>
      <c r="F220" s="140"/>
      <c r="G220" s="140"/>
      <c r="H220" s="140"/>
      <c r="I220" s="140"/>
      <c r="J220" s="140"/>
      <c r="K220" s="140"/>
      <c r="L220" s="140"/>
      <c r="M220" s="140"/>
      <c r="N220" s="140"/>
      <c r="O220" s="140"/>
      <c r="P220" s="140"/>
      <c r="Q220" s="140"/>
      <c r="R220" s="140"/>
      <c r="S220" s="140"/>
      <c r="T220" s="140"/>
      <c r="U220" s="140"/>
      <c r="V220" s="140"/>
    </row>
    <row r="221" spans="1:22" x14ac:dyDescent="0.35">
      <c r="A221" s="140"/>
      <c r="B221" s="140"/>
      <c r="C221" s="140"/>
      <c r="D221" s="140"/>
      <c r="E221" s="140"/>
      <c r="F221" s="140"/>
      <c r="G221" s="140"/>
      <c r="H221" s="140"/>
      <c r="I221" s="140"/>
      <c r="J221" s="140"/>
      <c r="K221" s="140"/>
      <c r="L221" s="140"/>
      <c r="M221" s="140"/>
      <c r="N221" s="140"/>
      <c r="O221" s="140"/>
      <c r="P221" s="140"/>
      <c r="Q221" s="140"/>
      <c r="R221" s="140"/>
      <c r="S221" s="140"/>
      <c r="T221" s="140"/>
      <c r="U221" s="140"/>
      <c r="V221" s="140"/>
    </row>
    <row r="222" spans="1:22" x14ac:dyDescent="0.35">
      <c r="A222" s="140"/>
      <c r="B222" s="140"/>
      <c r="C222" s="140"/>
      <c r="D222" s="140"/>
      <c r="E222" s="140"/>
      <c r="F222" s="140"/>
      <c r="G222" s="140"/>
      <c r="H222" s="140"/>
      <c r="I222" s="140"/>
      <c r="J222" s="140"/>
      <c r="K222" s="140"/>
      <c r="L222" s="140"/>
      <c r="M222" s="140"/>
      <c r="N222" s="140"/>
      <c r="O222" s="140"/>
      <c r="P222" s="140"/>
      <c r="Q222" s="140"/>
      <c r="R222" s="140"/>
      <c r="S222" s="140"/>
      <c r="T222" s="140"/>
      <c r="U222" s="140"/>
      <c r="V222" s="140"/>
    </row>
    <row r="223" spans="1:22" x14ac:dyDescent="0.35">
      <c r="A223" s="140"/>
      <c r="B223" s="140"/>
      <c r="C223" s="140"/>
      <c r="D223" s="140"/>
      <c r="E223" s="140"/>
      <c r="F223" s="140"/>
      <c r="G223" s="140"/>
      <c r="H223" s="140"/>
      <c r="I223" s="140"/>
      <c r="J223" s="140"/>
      <c r="K223" s="140"/>
      <c r="L223" s="140"/>
      <c r="M223" s="140"/>
      <c r="N223" s="140"/>
      <c r="O223" s="140"/>
      <c r="P223" s="140"/>
      <c r="Q223" s="140"/>
      <c r="R223" s="140"/>
      <c r="S223" s="140"/>
      <c r="T223" s="140"/>
      <c r="U223" s="140"/>
      <c r="V223" s="140"/>
    </row>
    <row r="224" spans="1:22" x14ac:dyDescent="0.35">
      <c r="A224" s="140"/>
      <c r="B224" s="140"/>
      <c r="C224" s="140"/>
      <c r="D224" s="140"/>
      <c r="E224" s="140"/>
      <c r="F224" s="140"/>
      <c r="G224" s="140"/>
      <c r="H224" s="140"/>
      <c r="I224" s="140"/>
      <c r="J224" s="140"/>
      <c r="K224" s="140"/>
      <c r="L224" s="140"/>
      <c r="M224" s="140"/>
      <c r="N224" s="140"/>
      <c r="O224" s="140"/>
      <c r="P224" s="140"/>
      <c r="Q224" s="140"/>
      <c r="R224" s="140"/>
      <c r="S224" s="140"/>
      <c r="T224" s="140"/>
      <c r="U224" s="140"/>
      <c r="V224" s="140"/>
    </row>
    <row r="225" spans="1:22" x14ac:dyDescent="0.35">
      <c r="A225" s="140"/>
      <c r="B225" s="140"/>
      <c r="C225" s="140"/>
      <c r="D225" s="140"/>
      <c r="E225" s="140"/>
      <c r="F225" s="140"/>
      <c r="G225" s="140"/>
      <c r="H225" s="140"/>
      <c r="I225" s="140"/>
      <c r="J225" s="140"/>
      <c r="K225" s="140"/>
      <c r="L225" s="140"/>
      <c r="M225" s="140"/>
      <c r="N225" s="140"/>
      <c r="O225" s="140"/>
      <c r="P225" s="140"/>
      <c r="Q225" s="140"/>
      <c r="R225" s="140"/>
      <c r="S225" s="140"/>
      <c r="T225" s="140"/>
      <c r="U225" s="140"/>
      <c r="V225" s="140"/>
    </row>
    <row r="226" spans="1:22" x14ac:dyDescent="0.35">
      <c r="A226" s="140"/>
      <c r="B226" s="140"/>
      <c r="C226" s="140"/>
      <c r="D226" s="140"/>
      <c r="E226" s="140"/>
      <c r="F226" s="140"/>
      <c r="G226" s="140"/>
      <c r="H226" s="140"/>
      <c r="I226" s="140"/>
      <c r="J226" s="140"/>
      <c r="K226" s="140"/>
      <c r="L226" s="140"/>
      <c r="M226" s="140"/>
      <c r="N226" s="140"/>
      <c r="O226" s="140"/>
      <c r="P226" s="140"/>
      <c r="Q226" s="140"/>
      <c r="R226" s="140"/>
      <c r="S226" s="140"/>
      <c r="T226" s="140"/>
      <c r="U226" s="140"/>
      <c r="V226" s="140"/>
    </row>
    <row r="227" spans="1:22" x14ac:dyDescent="0.35">
      <c r="A227" s="140"/>
      <c r="B227" s="140"/>
      <c r="C227" s="140"/>
      <c r="D227" s="140"/>
      <c r="E227" s="140"/>
      <c r="F227" s="140"/>
      <c r="G227" s="140"/>
      <c r="H227" s="140"/>
      <c r="I227" s="140"/>
      <c r="J227" s="140"/>
      <c r="K227" s="140"/>
      <c r="L227" s="140"/>
      <c r="M227" s="140"/>
      <c r="N227" s="140"/>
      <c r="O227" s="140"/>
      <c r="P227" s="140"/>
      <c r="Q227" s="140"/>
      <c r="R227" s="140"/>
      <c r="S227" s="140"/>
      <c r="T227" s="140"/>
      <c r="U227" s="140"/>
      <c r="V227" s="140"/>
    </row>
    <row r="228" spans="1:22" x14ac:dyDescent="0.35">
      <c r="A228" s="140"/>
      <c r="B228" s="140"/>
      <c r="C228" s="140"/>
      <c r="D228" s="140"/>
      <c r="E228" s="140"/>
      <c r="F228" s="140"/>
      <c r="G228" s="140"/>
      <c r="H228" s="140"/>
      <c r="I228" s="140"/>
      <c r="J228" s="140"/>
      <c r="K228" s="140"/>
      <c r="L228" s="140"/>
      <c r="M228" s="140"/>
      <c r="N228" s="140"/>
      <c r="O228" s="140"/>
      <c r="P228" s="140"/>
      <c r="Q228" s="140"/>
      <c r="R228" s="140"/>
      <c r="S228" s="140"/>
      <c r="T228" s="140"/>
      <c r="U228" s="140"/>
      <c r="V228" s="140"/>
    </row>
    <row r="229" spans="1:22" x14ac:dyDescent="0.35">
      <c r="A229" s="140"/>
      <c r="B229" s="140"/>
      <c r="C229" s="140"/>
      <c r="D229" s="140"/>
      <c r="E229" s="140"/>
      <c r="F229" s="140"/>
      <c r="G229" s="140"/>
      <c r="H229" s="140"/>
      <c r="I229" s="140"/>
      <c r="J229" s="140"/>
      <c r="K229" s="140"/>
      <c r="L229" s="140"/>
      <c r="M229" s="140"/>
      <c r="N229" s="140"/>
      <c r="O229" s="140"/>
      <c r="P229" s="140"/>
      <c r="Q229" s="140"/>
      <c r="R229" s="140"/>
      <c r="S229" s="140"/>
      <c r="T229" s="140"/>
      <c r="U229" s="140"/>
      <c r="V229" s="140"/>
    </row>
    <row r="230" spans="1:22" x14ac:dyDescent="0.35">
      <c r="A230" s="140"/>
      <c r="B230" s="140"/>
      <c r="C230" s="140"/>
      <c r="D230" s="140"/>
      <c r="E230" s="140"/>
      <c r="F230" s="140"/>
      <c r="G230" s="140"/>
      <c r="H230" s="140"/>
      <c r="I230" s="140"/>
      <c r="J230" s="140"/>
      <c r="K230" s="140"/>
      <c r="L230" s="140"/>
      <c r="M230" s="140"/>
      <c r="N230" s="140"/>
      <c r="O230" s="140"/>
      <c r="P230" s="140"/>
      <c r="Q230" s="140"/>
      <c r="R230" s="140"/>
      <c r="S230" s="140"/>
      <c r="T230" s="140"/>
      <c r="U230" s="140"/>
      <c r="V230" s="140"/>
    </row>
    <row r="231" spans="1:22" x14ac:dyDescent="0.35">
      <c r="A231" s="140"/>
      <c r="B231" s="140"/>
      <c r="C231" s="140"/>
      <c r="D231" s="140"/>
      <c r="E231" s="140"/>
      <c r="F231" s="140"/>
      <c r="G231" s="140"/>
      <c r="H231" s="140"/>
      <c r="I231" s="140"/>
      <c r="J231" s="140"/>
      <c r="K231" s="140"/>
      <c r="L231" s="140"/>
      <c r="M231" s="140"/>
      <c r="N231" s="140"/>
      <c r="O231" s="140"/>
      <c r="P231" s="140"/>
      <c r="Q231" s="140"/>
      <c r="R231" s="140"/>
      <c r="S231" s="140"/>
      <c r="T231" s="140"/>
      <c r="U231" s="140"/>
      <c r="V231" s="140"/>
    </row>
    <row r="232" spans="1:22" x14ac:dyDescent="0.35">
      <c r="A232" s="140"/>
      <c r="B232" s="140"/>
      <c r="C232" s="140"/>
      <c r="D232" s="140"/>
      <c r="E232" s="140"/>
      <c r="F232" s="140"/>
      <c r="G232" s="140"/>
      <c r="H232" s="140"/>
      <c r="I232" s="140"/>
      <c r="J232" s="140"/>
      <c r="K232" s="140"/>
      <c r="L232" s="140"/>
      <c r="M232" s="140"/>
      <c r="N232" s="140"/>
      <c r="O232" s="140"/>
      <c r="P232" s="140"/>
      <c r="Q232" s="140"/>
      <c r="R232" s="140"/>
      <c r="S232" s="140"/>
      <c r="T232" s="140"/>
      <c r="U232" s="140"/>
      <c r="V232" s="140"/>
    </row>
    <row r="233" spans="1:22" x14ac:dyDescent="0.35">
      <c r="A233" s="140"/>
      <c r="B233" s="140"/>
      <c r="C233" s="140"/>
      <c r="D233" s="140"/>
      <c r="E233" s="140"/>
      <c r="F233" s="140"/>
      <c r="G233" s="140"/>
      <c r="H233" s="140"/>
      <c r="I233" s="140"/>
      <c r="J233" s="140"/>
      <c r="K233" s="140"/>
      <c r="L233" s="140"/>
      <c r="M233" s="140"/>
      <c r="N233" s="140"/>
      <c r="O233" s="140"/>
      <c r="P233" s="140"/>
      <c r="Q233" s="140"/>
      <c r="R233" s="140"/>
      <c r="S233" s="140"/>
      <c r="T233" s="140"/>
      <c r="U233" s="140"/>
      <c r="V233" s="140"/>
    </row>
    <row r="234" spans="1:22" x14ac:dyDescent="0.35">
      <c r="A234" s="140"/>
      <c r="B234" s="140"/>
      <c r="C234" s="140"/>
      <c r="D234" s="140"/>
      <c r="E234" s="140"/>
      <c r="F234" s="140"/>
      <c r="G234" s="140"/>
      <c r="H234" s="140"/>
      <c r="I234" s="140"/>
      <c r="J234" s="140"/>
      <c r="K234" s="140"/>
      <c r="L234" s="140"/>
      <c r="M234" s="140"/>
      <c r="N234" s="140"/>
      <c r="O234" s="140"/>
      <c r="P234" s="140"/>
      <c r="Q234" s="140"/>
      <c r="R234" s="140"/>
      <c r="S234" s="140"/>
      <c r="T234" s="140"/>
      <c r="U234" s="140"/>
      <c r="V234" s="140"/>
    </row>
    <row r="235" spans="1:22" x14ac:dyDescent="0.35">
      <c r="A235" s="140"/>
      <c r="B235" s="140"/>
      <c r="C235" s="140"/>
      <c r="D235" s="140"/>
      <c r="E235" s="140"/>
      <c r="F235" s="140"/>
      <c r="G235" s="140"/>
      <c r="H235" s="140"/>
      <c r="I235" s="140"/>
      <c r="J235" s="140"/>
      <c r="K235" s="140"/>
      <c r="L235" s="140"/>
      <c r="M235" s="140"/>
      <c r="N235" s="140"/>
      <c r="O235" s="140"/>
      <c r="P235" s="140"/>
      <c r="Q235" s="140"/>
      <c r="R235" s="140"/>
      <c r="S235" s="140"/>
      <c r="T235" s="140"/>
      <c r="U235" s="140"/>
      <c r="V235" s="140"/>
    </row>
    <row r="236" spans="1:22" x14ac:dyDescent="0.35">
      <c r="A236" s="140"/>
      <c r="B236" s="140"/>
      <c r="C236" s="140"/>
      <c r="D236" s="140"/>
      <c r="E236" s="140"/>
      <c r="F236" s="140"/>
      <c r="G236" s="140"/>
      <c r="H236" s="140"/>
      <c r="I236" s="140"/>
      <c r="J236" s="140"/>
      <c r="K236" s="140"/>
      <c r="L236" s="140"/>
      <c r="M236" s="140"/>
      <c r="N236" s="140"/>
      <c r="O236" s="140"/>
      <c r="P236" s="140"/>
      <c r="Q236" s="140"/>
      <c r="R236" s="140"/>
      <c r="S236" s="140"/>
      <c r="T236" s="140"/>
      <c r="U236" s="140"/>
      <c r="V236" s="140"/>
    </row>
    <row r="237" spans="1:22" x14ac:dyDescent="0.35">
      <c r="A237" s="140"/>
      <c r="B237" s="140"/>
      <c r="C237" s="140"/>
      <c r="D237" s="140"/>
      <c r="E237" s="140"/>
      <c r="F237" s="140"/>
      <c r="G237" s="140"/>
      <c r="H237" s="140"/>
      <c r="I237" s="140"/>
      <c r="J237" s="140"/>
      <c r="K237" s="140"/>
      <c r="L237" s="140"/>
      <c r="M237" s="140"/>
      <c r="N237" s="140"/>
      <c r="O237" s="140"/>
      <c r="P237" s="140"/>
      <c r="Q237" s="140"/>
      <c r="R237" s="140"/>
      <c r="S237" s="140"/>
      <c r="T237" s="140"/>
      <c r="U237" s="140"/>
      <c r="V237" s="140"/>
    </row>
    <row r="238" spans="1:22" x14ac:dyDescent="0.35">
      <c r="A238" s="140"/>
      <c r="B238" s="140"/>
      <c r="C238" s="140"/>
      <c r="D238" s="140"/>
      <c r="E238" s="140"/>
      <c r="F238" s="140"/>
      <c r="G238" s="140"/>
      <c r="H238" s="140"/>
      <c r="I238" s="140"/>
      <c r="J238" s="140"/>
      <c r="K238" s="140"/>
      <c r="L238" s="140"/>
      <c r="M238" s="140"/>
      <c r="N238" s="140"/>
      <c r="O238" s="140"/>
      <c r="P238" s="140"/>
      <c r="Q238" s="140"/>
      <c r="R238" s="140"/>
      <c r="S238" s="140"/>
      <c r="T238" s="140"/>
      <c r="U238" s="140"/>
      <c r="V238" s="140"/>
    </row>
    <row r="239" spans="1:22" x14ac:dyDescent="0.35">
      <c r="A239" s="140"/>
      <c r="B239" s="140"/>
      <c r="C239" s="140"/>
      <c r="D239" s="140"/>
      <c r="E239" s="140"/>
      <c r="F239" s="140"/>
      <c r="G239" s="140"/>
      <c r="H239" s="140"/>
      <c r="I239" s="140"/>
      <c r="J239" s="140"/>
      <c r="K239" s="140"/>
      <c r="L239" s="140"/>
      <c r="M239" s="140"/>
      <c r="N239" s="140"/>
      <c r="O239" s="140"/>
      <c r="P239" s="140"/>
      <c r="Q239" s="140"/>
      <c r="R239" s="140"/>
      <c r="S239" s="140"/>
      <c r="T239" s="140"/>
      <c r="U239" s="140"/>
      <c r="V239" s="140"/>
    </row>
    <row r="240" spans="1:22" x14ac:dyDescent="0.35">
      <c r="A240" s="140"/>
      <c r="B240" s="140"/>
      <c r="C240" s="140"/>
      <c r="D240" s="140"/>
      <c r="E240" s="140"/>
      <c r="F240" s="140"/>
      <c r="G240" s="140"/>
      <c r="H240" s="140"/>
      <c r="I240" s="140"/>
      <c r="J240" s="140"/>
      <c r="K240" s="140"/>
      <c r="L240" s="140"/>
      <c r="M240" s="140"/>
      <c r="N240" s="140"/>
      <c r="O240" s="140"/>
      <c r="P240" s="140"/>
      <c r="Q240" s="140"/>
      <c r="R240" s="140"/>
      <c r="S240" s="140"/>
      <c r="T240" s="140"/>
      <c r="U240" s="140"/>
      <c r="V240" s="140"/>
    </row>
    <row r="241" spans="1:22" x14ac:dyDescent="0.35">
      <c r="A241" s="140"/>
      <c r="B241" s="140"/>
      <c r="C241" s="140"/>
      <c r="D241" s="140"/>
      <c r="E241" s="140"/>
      <c r="F241" s="140"/>
      <c r="G241" s="140"/>
      <c r="H241" s="140"/>
      <c r="I241" s="140"/>
      <c r="J241" s="140"/>
      <c r="K241" s="140"/>
      <c r="L241" s="140"/>
      <c r="M241" s="140"/>
      <c r="N241" s="140"/>
      <c r="O241" s="140"/>
      <c r="P241" s="140"/>
      <c r="Q241" s="140"/>
      <c r="R241" s="140"/>
      <c r="S241" s="140"/>
      <c r="T241" s="140"/>
      <c r="U241" s="140"/>
      <c r="V241" s="140"/>
    </row>
    <row r="242" spans="1:22" x14ac:dyDescent="0.35">
      <c r="A242" s="140"/>
      <c r="B242" s="140"/>
      <c r="C242" s="140"/>
      <c r="D242" s="140"/>
      <c r="E242" s="140"/>
      <c r="F242" s="140"/>
      <c r="G242" s="140"/>
      <c r="H242" s="140"/>
      <c r="I242" s="140"/>
      <c r="J242" s="140"/>
      <c r="K242" s="140"/>
      <c r="L242" s="140"/>
      <c r="M242" s="140"/>
      <c r="N242" s="140"/>
      <c r="O242" s="140"/>
      <c r="P242" s="140"/>
      <c r="Q242" s="140"/>
      <c r="R242" s="140"/>
      <c r="S242" s="140"/>
      <c r="T242" s="140"/>
      <c r="U242" s="140"/>
      <c r="V242" s="140"/>
    </row>
    <row r="243" spans="1:22" x14ac:dyDescent="0.35">
      <c r="A243" s="140"/>
      <c r="B243" s="140"/>
      <c r="C243" s="140"/>
      <c r="D243" s="140"/>
      <c r="E243" s="140"/>
      <c r="F243" s="140"/>
      <c r="G243" s="140"/>
      <c r="H243" s="140"/>
      <c r="I243" s="140"/>
      <c r="J243" s="140"/>
      <c r="K243" s="140"/>
      <c r="L243" s="140"/>
      <c r="M243" s="140"/>
      <c r="N243" s="140"/>
      <c r="O243" s="140"/>
      <c r="P243" s="140"/>
      <c r="Q243" s="140"/>
      <c r="R243" s="140"/>
      <c r="S243" s="140"/>
      <c r="T243" s="140"/>
      <c r="U243" s="140"/>
      <c r="V243" s="140"/>
    </row>
    <row r="244" spans="1:22" x14ac:dyDescent="0.35">
      <c r="A244" s="140"/>
      <c r="B244" s="140"/>
      <c r="C244" s="140"/>
      <c r="D244" s="140"/>
      <c r="E244" s="140"/>
      <c r="F244" s="140"/>
      <c r="G244" s="140"/>
      <c r="H244" s="140"/>
      <c r="I244" s="140"/>
      <c r="J244" s="140"/>
      <c r="K244" s="140"/>
      <c r="L244" s="140"/>
      <c r="M244" s="140"/>
      <c r="N244" s="140"/>
      <c r="O244" s="140"/>
      <c r="P244" s="140"/>
      <c r="Q244" s="140"/>
      <c r="R244" s="140"/>
      <c r="S244" s="140"/>
      <c r="T244" s="140"/>
      <c r="U244" s="140"/>
      <c r="V244" s="140"/>
    </row>
    <row r="245" spans="1:22" x14ac:dyDescent="0.35">
      <c r="A245" s="140"/>
      <c r="B245" s="140"/>
      <c r="C245" s="140"/>
      <c r="D245" s="140"/>
      <c r="E245" s="140"/>
      <c r="F245" s="140"/>
      <c r="G245" s="140"/>
      <c r="H245" s="140"/>
      <c r="I245" s="140"/>
      <c r="J245" s="140"/>
      <c r="K245" s="140"/>
      <c r="L245" s="140"/>
      <c r="M245" s="140"/>
      <c r="N245" s="140"/>
      <c r="O245" s="140"/>
      <c r="P245" s="140"/>
      <c r="Q245" s="140"/>
      <c r="R245" s="140"/>
      <c r="S245" s="140"/>
      <c r="T245" s="140"/>
      <c r="U245" s="140"/>
      <c r="V245" s="140"/>
    </row>
    <row r="246" spans="1:22" x14ac:dyDescent="0.35">
      <c r="A246" s="140"/>
      <c r="B246" s="140"/>
      <c r="C246" s="140"/>
      <c r="D246" s="140"/>
      <c r="E246" s="140"/>
      <c r="F246" s="140"/>
      <c r="G246" s="140"/>
      <c r="H246" s="140"/>
      <c r="I246" s="140"/>
      <c r="J246" s="140"/>
      <c r="K246" s="140"/>
      <c r="L246" s="140"/>
      <c r="M246" s="140"/>
      <c r="N246" s="140"/>
      <c r="O246" s="140"/>
      <c r="P246" s="140"/>
      <c r="Q246" s="140"/>
      <c r="R246" s="140"/>
      <c r="S246" s="140"/>
      <c r="T246" s="140"/>
      <c r="U246" s="140"/>
      <c r="V246" s="140"/>
    </row>
    <row r="247" spans="1:22" x14ac:dyDescent="0.35">
      <c r="A247" s="140"/>
      <c r="B247" s="140"/>
      <c r="C247" s="140"/>
      <c r="D247" s="140"/>
      <c r="E247" s="140"/>
      <c r="F247" s="140"/>
      <c r="G247" s="140"/>
      <c r="H247" s="140"/>
      <c r="I247" s="140"/>
      <c r="J247" s="140"/>
      <c r="K247" s="140"/>
      <c r="L247" s="140"/>
      <c r="M247" s="140"/>
      <c r="N247" s="140"/>
      <c r="O247" s="140"/>
      <c r="P247" s="140"/>
      <c r="Q247" s="140"/>
      <c r="R247" s="140"/>
      <c r="S247" s="140"/>
      <c r="T247" s="140"/>
      <c r="U247" s="140"/>
      <c r="V247" s="140"/>
    </row>
    <row r="248" spans="1:22" x14ac:dyDescent="0.35">
      <c r="A248" s="140"/>
      <c r="B248" s="140"/>
      <c r="C248" s="140"/>
      <c r="D248" s="140"/>
      <c r="E248" s="140"/>
      <c r="F248" s="140"/>
      <c r="G248" s="140"/>
      <c r="H248" s="140"/>
      <c r="I248" s="140"/>
      <c r="J248" s="140"/>
      <c r="K248" s="140"/>
      <c r="L248" s="140"/>
      <c r="M248" s="140"/>
      <c r="N248" s="140"/>
      <c r="O248" s="140"/>
      <c r="P248" s="140"/>
      <c r="Q248" s="140"/>
      <c r="R248" s="140"/>
      <c r="S248" s="140"/>
      <c r="T248" s="140"/>
      <c r="U248" s="140"/>
      <c r="V248" s="140"/>
    </row>
    <row r="249" spans="1:22" x14ac:dyDescent="0.35">
      <c r="A249" s="140"/>
      <c r="B249" s="140"/>
      <c r="C249" s="140"/>
      <c r="D249" s="140"/>
      <c r="E249" s="140"/>
      <c r="F249" s="140"/>
      <c r="G249" s="140"/>
      <c r="H249" s="140"/>
      <c r="I249" s="140"/>
      <c r="J249" s="140"/>
      <c r="K249" s="140"/>
      <c r="L249" s="140"/>
      <c r="M249" s="140"/>
      <c r="N249" s="140"/>
      <c r="O249" s="140"/>
      <c r="P249" s="140"/>
      <c r="Q249" s="140"/>
      <c r="R249" s="140"/>
      <c r="S249" s="140"/>
      <c r="T249" s="140"/>
      <c r="U249" s="140"/>
      <c r="V249" s="140"/>
    </row>
    <row r="250" spans="1:22" x14ac:dyDescent="0.35">
      <c r="A250" s="140"/>
      <c r="B250" s="140"/>
      <c r="C250" s="140"/>
      <c r="D250" s="140"/>
      <c r="E250" s="140"/>
      <c r="F250" s="140"/>
      <c r="G250" s="140"/>
      <c r="H250" s="140"/>
      <c r="I250" s="140"/>
      <c r="J250" s="140"/>
      <c r="K250" s="140"/>
      <c r="L250" s="140"/>
      <c r="M250" s="140"/>
      <c r="N250" s="140"/>
      <c r="O250" s="140"/>
      <c r="P250" s="140"/>
      <c r="Q250" s="140"/>
      <c r="R250" s="140"/>
      <c r="S250" s="140"/>
      <c r="T250" s="140"/>
      <c r="U250" s="140"/>
      <c r="V250" s="140"/>
    </row>
    <row r="251" spans="1:22" x14ac:dyDescent="0.35">
      <c r="A251" s="140"/>
      <c r="B251" s="140"/>
      <c r="C251" s="140"/>
      <c r="D251" s="140"/>
      <c r="E251" s="140"/>
      <c r="F251" s="140"/>
      <c r="G251" s="140"/>
      <c r="H251" s="140"/>
      <c r="I251" s="140"/>
      <c r="J251" s="140"/>
      <c r="K251" s="140"/>
      <c r="L251" s="140"/>
      <c r="M251" s="140"/>
      <c r="N251" s="140"/>
      <c r="O251" s="140"/>
      <c r="P251" s="140"/>
      <c r="Q251" s="140"/>
      <c r="R251" s="140"/>
      <c r="S251" s="140"/>
      <c r="T251" s="140"/>
      <c r="U251" s="140"/>
      <c r="V251" s="140"/>
    </row>
    <row r="252" spans="1:22" x14ac:dyDescent="0.35">
      <c r="A252" s="140"/>
      <c r="B252" s="140"/>
      <c r="C252" s="140"/>
      <c r="D252" s="140"/>
      <c r="E252" s="140"/>
      <c r="F252" s="140"/>
      <c r="G252" s="140"/>
      <c r="H252" s="140"/>
      <c r="I252" s="140"/>
      <c r="J252" s="140"/>
      <c r="K252" s="140"/>
      <c r="L252" s="140"/>
      <c r="M252" s="140"/>
      <c r="N252" s="140"/>
      <c r="O252" s="140"/>
      <c r="P252" s="140"/>
      <c r="Q252" s="140"/>
      <c r="R252" s="140"/>
      <c r="S252" s="140"/>
      <c r="T252" s="140"/>
      <c r="U252" s="140"/>
      <c r="V252" s="140"/>
    </row>
    <row r="253" spans="1:22" x14ac:dyDescent="0.35">
      <c r="A253" s="140"/>
      <c r="B253" s="140"/>
      <c r="C253" s="140"/>
      <c r="D253" s="140"/>
      <c r="E253" s="140"/>
      <c r="F253" s="140"/>
      <c r="G253" s="140"/>
      <c r="H253" s="140"/>
      <c r="I253" s="140"/>
      <c r="J253" s="140"/>
      <c r="K253" s="140"/>
      <c r="L253" s="140"/>
      <c r="M253" s="140"/>
      <c r="N253" s="140"/>
      <c r="O253" s="140"/>
      <c r="P253" s="140"/>
      <c r="Q253" s="140"/>
      <c r="R253" s="140"/>
      <c r="S253" s="140"/>
      <c r="T253" s="140"/>
      <c r="U253" s="140"/>
      <c r="V253" s="140"/>
    </row>
    <row r="254" spans="1:22" x14ac:dyDescent="0.35">
      <c r="A254" s="140"/>
      <c r="B254" s="140"/>
      <c r="C254" s="140"/>
      <c r="D254" s="140"/>
      <c r="E254" s="140"/>
      <c r="F254" s="140"/>
      <c r="G254" s="140"/>
      <c r="H254" s="140"/>
      <c r="I254" s="140"/>
      <c r="J254" s="140"/>
      <c r="K254" s="140"/>
      <c r="L254" s="140"/>
      <c r="M254" s="140"/>
      <c r="N254" s="140"/>
      <c r="O254" s="140"/>
      <c r="P254" s="140"/>
      <c r="Q254" s="140"/>
      <c r="R254" s="140"/>
      <c r="S254" s="140"/>
      <c r="T254" s="140"/>
      <c r="U254" s="140"/>
      <c r="V254" s="140"/>
    </row>
    <row r="255" spans="1:22" x14ac:dyDescent="0.35">
      <c r="A255" s="140"/>
      <c r="B255" s="140"/>
      <c r="C255" s="140"/>
      <c r="D255" s="140"/>
      <c r="E255" s="140"/>
      <c r="F255" s="140"/>
      <c r="G255" s="140"/>
      <c r="H255" s="140"/>
      <c r="I255" s="140"/>
      <c r="J255" s="140"/>
      <c r="K255" s="140"/>
      <c r="L255" s="140"/>
      <c r="M255" s="140"/>
      <c r="N255" s="140"/>
      <c r="O255" s="140"/>
      <c r="P255" s="140"/>
      <c r="Q255" s="140"/>
      <c r="R255" s="140"/>
      <c r="S255" s="140"/>
      <c r="T255" s="140"/>
      <c r="U255" s="140"/>
      <c r="V255" s="140"/>
    </row>
    <row r="256" spans="1:22" x14ac:dyDescent="0.35">
      <c r="A256" s="140"/>
      <c r="B256" s="140"/>
      <c r="C256" s="140"/>
      <c r="D256" s="140"/>
      <c r="E256" s="140"/>
      <c r="F256" s="140"/>
      <c r="G256" s="140"/>
      <c r="H256" s="140"/>
      <c r="I256" s="140"/>
      <c r="J256" s="140"/>
      <c r="K256" s="140"/>
      <c r="L256" s="140"/>
      <c r="M256" s="140"/>
      <c r="N256" s="140"/>
      <c r="O256" s="140"/>
      <c r="P256" s="140"/>
      <c r="Q256" s="140"/>
      <c r="R256" s="140"/>
      <c r="S256" s="140"/>
      <c r="T256" s="140"/>
      <c r="U256" s="140"/>
      <c r="V256" s="140"/>
    </row>
    <row r="257" spans="1:22" x14ac:dyDescent="0.35">
      <c r="A257" s="140"/>
      <c r="B257" s="140"/>
      <c r="C257" s="140"/>
      <c r="D257" s="140"/>
      <c r="E257" s="140"/>
      <c r="F257" s="140"/>
      <c r="G257" s="140"/>
      <c r="H257" s="140"/>
      <c r="I257" s="140"/>
      <c r="J257" s="140"/>
      <c r="K257" s="140"/>
      <c r="L257" s="140"/>
      <c r="M257" s="140"/>
      <c r="N257" s="140"/>
      <c r="O257" s="140"/>
      <c r="P257" s="140"/>
      <c r="Q257" s="140"/>
      <c r="R257" s="140"/>
      <c r="S257" s="140"/>
      <c r="T257" s="140"/>
      <c r="U257" s="140"/>
      <c r="V257" s="140"/>
    </row>
    <row r="258" spans="1:22" x14ac:dyDescent="0.35">
      <c r="A258" s="140"/>
      <c r="B258" s="140"/>
      <c r="C258" s="140"/>
      <c r="D258" s="140"/>
      <c r="E258" s="140"/>
      <c r="F258" s="140"/>
      <c r="G258" s="140"/>
      <c r="H258" s="140"/>
      <c r="I258" s="140"/>
      <c r="J258" s="140"/>
      <c r="K258" s="140"/>
      <c r="L258" s="140"/>
      <c r="M258" s="140"/>
      <c r="N258" s="140"/>
      <c r="O258" s="140"/>
      <c r="P258" s="140"/>
      <c r="Q258" s="140"/>
      <c r="R258" s="140"/>
      <c r="S258" s="140"/>
      <c r="T258" s="140"/>
      <c r="U258" s="140"/>
      <c r="V258" s="140"/>
    </row>
    <row r="259" spans="1:22" x14ac:dyDescent="0.35">
      <c r="A259" s="140"/>
      <c r="B259" s="140"/>
      <c r="C259" s="140"/>
      <c r="D259" s="140"/>
      <c r="E259" s="140"/>
      <c r="F259" s="140"/>
      <c r="G259" s="140"/>
      <c r="H259" s="140"/>
      <c r="I259" s="140"/>
      <c r="J259" s="140"/>
      <c r="K259" s="140"/>
      <c r="L259" s="140"/>
      <c r="M259" s="140"/>
      <c r="N259" s="140"/>
      <c r="O259" s="140"/>
      <c r="P259" s="140"/>
      <c r="Q259" s="140"/>
      <c r="R259" s="140"/>
      <c r="S259" s="140"/>
      <c r="T259" s="140"/>
      <c r="U259" s="140"/>
      <c r="V259" s="140"/>
    </row>
    <row r="260" spans="1:22" x14ac:dyDescent="0.35">
      <c r="A260" s="140"/>
      <c r="B260" s="140"/>
      <c r="C260" s="140"/>
      <c r="D260" s="140"/>
      <c r="E260" s="140"/>
      <c r="F260" s="140"/>
      <c r="G260" s="140"/>
      <c r="H260" s="140"/>
      <c r="I260" s="140"/>
      <c r="J260" s="140"/>
      <c r="K260" s="140"/>
      <c r="L260" s="140"/>
      <c r="M260" s="140"/>
      <c r="N260" s="140"/>
      <c r="O260" s="140"/>
      <c r="P260" s="140"/>
      <c r="Q260" s="140"/>
      <c r="R260" s="140"/>
      <c r="S260" s="140"/>
      <c r="T260" s="140"/>
      <c r="U260" s="140"/>
      <c r="V260" s="140"/>
    </row>
    <row r="261" spans="1:22" x14ac:dyDescent="0.35">
      <c r="A261" s="140"/>
      <c r="B261" s="140"/>
      <c r="C261" s="140"/>
      <c r="D261" s="140"/>
      <c r="E261" s="140"/>
      <c r="F261" s="140"/>
      <c r="G261" s="140"/>
      <c r="H261" s="140"/>
      <c r="I261" s="140"/>
      <c r="J261" s="140"/>
      <c r="K261" s="140"/>
      <c r="L261" s="140"/>
      <c r="M261" s="140"/>
      <c r="N261" s="140"/>
      <c r="O261" s="140"/>
      <c r="P261" s="140"/>
      <c r="Q261" s="140"/>
      <c r="R261" s="140"/>
      <c r="S261" s="140"/>
      <c r="T261" s="140"/>
      <c r="U261" s="140"/>
      <c r="V261" s="140"/>
    </row>
    <row r="262" spans="1:22" x14ac:dyDescent="0.35">
      <c r="A262" s="140"/>
      <c r="B262" s="140"/>
      <c r="C262" s="140"/>
      <c r="D262" s="140"/>
      <c r="E262" s="140"/>
      <c r="F262" s="140"/>
      <c r="G262" s="140"/>
      <c r="H262" s="140"/>
      <c r="I262" s="140"/>
      <c r="J262" s="140"/>
      <c r="K262" s="140"/>
      <c r="L262" s="140"/>
      <c r="M262" s="140"/>
      <c r="N262" s="140"/>
      <c r="O262" s="140"/>
      <c r="P262" s="140"/>
      <c r="Q262" s="140"/>
      <c r="R262" s="140"/>
      <c r="S262" s="140"/>
      <c r="T262" s="140"/>
      <c r="U262" s="140"/>
      <c r="V262" s="140"/>
    </row>
    <row r="263" spans="1:22" x14ac:dyDescent="0.35">
      <c r="A263" s="140"/>
      <c r="B263" s="140"/>
      <c r="C263" s="140"/>
      <c r="D263" s="140"/>
      <c r="E263" s="140"/>
      <c r="F263" s="140"/>
      <c r="G263" s="140"/>
      <c r="H263" s="140"/>
      <c r="I263" s="140"/>
      <c r="J263" s="140"/>
      <c r="K263" s="140"/>
      <c r="L263" s="140"/>
      <c r="M263" s="140"/>
      <c r="N263" s="140"/>
      <c r="O263" s="140"/>
      <c r="P263" s="140"/>
      <c r="Q263" s="140"/>
      <c r="R263" s="140"/>
      <c r="S263" s="140"/>
      <c r="T263" s="140"/>
      <c r="U263" s="140"/>
      <c r="V263" s="140"/>
    </row>
    <row r="264" spans="1:22" x14ac:dyDescent="0.35">
      <c r="A264" s="140"/>
      <c r="B264" s="140"/>
      <c r="C264" s="140"/>
      <c r="D264" s="140"/>
      <c r="E264" s="140"/>
      <c r="F264" s="140"/>
      <c r="G264" s="140"/>
      <c r="H264" s="140"/>
      <c r="I264" s="140"/>
      <c r="J264" s="140"/>
      <c r="K264" s="140"/>
      <c r="L264" s="140"/>
      <c r="M264" s="140"/>
      <c r="N264" s="140"/>
      <c r="O264" s="140"/>
      <c r="P264" s="140"/>
      <c r="Q264" s="140"/>
      <c r="R264" s="140"/>
      <c r="S264" s="140"/>
      <c r="T264" s="140"/>
      <c r="U264" s="140"/>
      <c r="V264" s="140"/>
    </row>
    <row r="265" spans="1:22" x14ac:dyDescent="0.35">
      <c r="A265" s="140"/>
      <c r="B265" s="140"/>
      <c r="C265" s="140"/>
      <c r="D265" s="140"/>
      <c r="E265" s="140"/>
      <c r="F265" s="140"/>
      <c r="G265" s="140"/>
      <c r="H265" s="140"/>
      <c r="I265" s="140"/>
      <c r="J265" s="140"/>
      <c r="K265" s="140"/>
      <c r="L265" s="140"/>
      <c r="M265" s="140"/>
      <c r="N265" s="140"/>
      <c r="O265" s="140"/>
      <c r="P265" s="140"/>
      <c r="Q265" s="140"/>
      <c r="R265" s="140"/>
      <c r="S265" s="140"/>
      <c r="T265" s="140"/>
      <c r="U265" s="140"/>
      <c r="V265" s="140"/>
    </row>
    <row r="266" spans="1:22" x14ac:dyDescent="0.35">
      <c r="A266" s="140"/>
      <c r="B266" s="140"/>
      <c r="C266" s="140"/>
      <c r="D266" s="140"/>
      <c r="E266" s="140"/>
      <c r="F266" s="140"/>
      <c r="G266" s="140"/>
      <c r="H266" s="140"/>
      <c r="I266" s="140"/>
      <c r="J266" s="140"/>
      <c r="K266" s="140"/>
      <c r="L266" s="140"/>
      <c r="M266" s="140"/>
      <c r="N266" s="140"/>
      <c r="O266" s="140"/>
      <c r="P266" s="140"/>
      <c r="Q266" s="140"/>
      <c r="R266" s="140"/>
      <c r="S266" s="140"/>
      <c r="T266" s="140"/>
      <c r="U266" s="140"/>
      <c r="V266" s="140"/>
    </row>
    <row r="267" spans="1:22" x14ac:dyDescent="0.35">
      <c r="A267" s="140"/>
      <c r="B267" s="140"/>
      <c r="C267" s="140"/>
      <c r="D267" s="140"/>
      <c r="E267" s="140"/>
      <c r="F267" s="140"/>
      <c r="G267" s="140"/>
      <c r="H267" s="140"/>
      <c r="I267" s="140"/>
      <c r="J267" s="140"/>
      <c r="K267" s="140"/>
      <c r="L267" s="140"/>
      <c r="M267" s="140"/>
      <c r="N267" s="140"/>
      <c r="O267" s="140"/>
      <c r="P267" s="140"/>
      <c r="Q267" s="140"/>
      <c r="R267" s="140"/>
      <c r="S267" s="140"/>
      <c r="T267" s="140"/>
      <c r="U267" s="140"/>
      <c r="V267" s="140"/>
    </row>
    <row r="268" spans="1:22" x14ac:dyDescent="0.35">
      <c r="A268" s="140"/>
      <c r="B268" s="140"/>
      <c r="C268" s="140"/>
      <c r="D268" s="140"/>
      <c r="E268" s="140"/>
      <c r="F268" s="140"/>
      <c r="G268" s="140"/>
      <c r="H268" s="140"/>
      <c r="I268" s="140"/>
      <c r="J268" s="140"/>
      <c r="K268" s="140"/>
      <c r="L268" s="140"/>
      <c r="M268" s="140"/>
      <c r="N268" s="140"/>
      <c r="O268" s="140"/>
      <c r="P268" s="140"/>
      <c r="Q268" s="140"/>
      <c r="R268" s="140"/>
      <c r="S268" s="140"/>
      <c r="T268" s="140"/>
      <c r="U268" s="140"/>
      <c r="V268" s="140"/>
    </row>
    <row r="269" spans="1:22" x14ac:dyDescent="0.35">
      <c r="A269" s="140"/>
      <c r="B269" s="140"/>
      <c r="C269" s="140"/>
      <c r="D269" s="140"/>
      <c r="E269" s="140"/>
      <c r="F269" s="140"/>
      <c r="G269" s="140"/>
      <c r="H269" s="140"/>
      <c r="I269" s="140"/>
      <c r="J269" s="140"/>
      <c r="K269" s="140"/>
      <c r="L269" s="140"/>
      <c r="M269" s="140"/>
      <c r="N269" s="140"/>
      <c r="O269" s="140"/>
      <c r="P269" s="140"/>
      <c r="Q269" s="140"/>
      <c r="R269" s="140"/>
      <c r="S269" s="140"/>
      <c r="T269" s="140"/>
      <c r="U269" s="140"/>
      <c r="V269" s="140"/>
    </row>
    <row r="270" spans="1:22" x14ac:dyDescent="0.35">
      <c r="A270" s="140"/>
      <c r="B270" s="140"/>
      <c r="C270" s="140"/>
      <c r="D270" s="140"/>
      <c r="E270" s="140"/>
      <c r="F270" s="140"/>
      <c r="G270" s="140"/>
      <c r="H270" s="140"/>
      <c r="I270" s="140"/>
      <c r="J270" s="140"/>
      <c r="K270" s="140"/>
      <c r="L270" s="140"/>
      <c r="M270" s="140"/>
      <c r="N270" s="140"/>
      <c r="O270" s="140"/>
      <c r="P270" s="140"/>
      <c r="Q270" s="140"/>
      <c r="R270" s="140"/>
      <c r="S270" s="140"/>
      <c r="T270" s="140"/>
      <c r="U270" s="140"/>
      <c r="V270" s="140"/>
    </row>
    <row r="271" spans="1:22" x14ac:dyDescent="0.35">
      <c r="A271" s="140"/>
      <c r="B271" s="140"/>
      <c r="C271" s="140"/>
      <c r="D271" s="140"/>
      <c r="E271" s="140"/>
      <c r="F271" s="140"/>
      <c r="G271" s="140"/>
      <c r="H271" s="140"/>
      <c r="I271" s="140"/>
      <c r="J271" s="140"/>
      <c r="K271" s="140"/>
      <c r="L271" s="140"/>
      <c r="M271" s="140"/>
      <c r="N271" s="140"/>
      <c r="O271" s="140"/>
      <c r="P271" s="140"/>
      <c r="Q271" s="140"/>
      <c r="R271" s="140"/>
      <c r="S271" s="140"/>
      <c r="T271" s="140"/>
      <c r="U271" s="140"/>
      <c r="V271" s="140"/>
    </row>
    <row r="272" spans="1:22" x14ac:dyDescent="0.35">
      <c r="A272" s="140"/>
      <c r="B272" s="140"/>
      <c r="C272" s="140"/>
      <c r="D272" s="140"/>
      <c r="E272" s="140"/>
      <c r="F272" s="140"/>
      <c r="G272" s="140"/>
      <c r="H272" s="140"/>
      <c r="I272" s="140"/>
      <c r="J272" s="140"/>
      <c r="K272" s="140"/>
      <c r="L272" s="140"/>
      <c r="M272" s="140"/>
      <c r="N272" s="140"/>
      <c r="O272" s="140"/>
      <c r="P272" s="140"/>
      <c r="Q272" s="140"/>
      <c r="R272" s="140"/>
      <c r="S272" s="140"/>
      <c r="T272" s="140"/>
      <c r="U272" s="140"/>
      <c r="V272" s="140"/>
    </row>
    <row r="273" spans="1:22" x14ac:dyDescent="0.35">
      <c r="A273" s="140"/>
      <c r="B273" s="140"/>
      <c r="C273" s="140"/>
      <c r="D273" s="140"/>
      <c r="E273" s="140"/>
      <c r="F273" s="140"/>
      <c r="G273" s="140"/>
      <c r="H273" s="140"/>
      <c r="I273" s="140"/>
      <c r="J273" s="140"/>
      <c r="K273" s="140"/>
      <c r="L273" s="140"/>
      <c r="M273" s="140"/>
      <c r="N273" s="140"/>
      <c r="O273" s="140"/>
      <c r="P273" s="140"/>
      <c r="Q273" s="140"/>
      <c r="R273" s="140"/>
      <c r="S273" s="140"/>
      <c r="T273" s="140"/>
      <c r="U273" s="140"/>
      <c r="V273" s="140"/>
    </row>
    <row r="274" spans="1:22" x14ac:dyDescent="0.35">
      <c r="A274" s="140"/>
      <c r="B274" s="140"/>
      <c r="C274" s="140"/>
      <c r="D274" s="140"/>
      <c r="E274" s="140"/>
      <c r="F274" s="140"/>
      <c r="G274" s="140"/>
      <c r="H274" s="140"/>
      <c r="I274" s="140"/>
      <c r="J274" s="140"/>
      <c r="K274" s="140"/>
      <c r="L274" s="140"/>
      <c r="M274" s="140"/>
      <c r="N274" s="140"/>
      <c r="O274" s="140"/>
      <c r="P274" s="140"/>
      <c r="Q274" s="140"/>
      <c r="R274" s="140"/>
      <c r="S274" s="140"/>
      <c r="T274" s="140"/>
      <c r="U274" s="140"/>
      <c r="V274" s="140"/>
    </row>
    <row r="275" spans="1:22" x14ac:dyDescent="0.35">
      <c r="A275" s="140"/>
      <c r="B275" s="140"/>
      <c r="C275" s="140"/>
      <c r="D275" s="140"/>
      <c r="E275" s="140"/>
      <c r="F275" s="140"/>
      <c r="G275" s="140"/>
      <c r="H275" s="140"/>
      <c r="I275" s="140"/>
      <c r="J275" s="140"/>
      <c r="K275" s="140"/>
      <c r="L275" s="140"/>
      <c r="M275" s="140"/>
      <c r="N275" s="140"/>
      <c r="O275" s="140"/>
      <c r="P275" s="140"/>
      <c r="Q275" s="140"/>
      <c r="R275" s="140"/>
      <c r="S275" s="140"/>
      <c r="T275" s="140"/>
      <c r="U275" s="140"/>
      <c r="V275" s="140"/>
    </row>
    <row r="276" spans="1:22" x14ac:dyDescent="0.35">
      <c r="A276" s="140"/>
      <c r="B276" s="140"/>
      <c r="C276" s="140"/>
      <c r="D276" s="140"/>
      <c r="E276" s="140"/>
      <c r="F276" s="140"/>
      <c r="G276" s="140"/>
      <c r="H276" s="140"/>
      <c r="I276" s="140"/>
      <c r="J276" s="140"/>
      <c r="K276" s="140"/>
      <c r="L276" s="140"/>
      <c r="M276" s="140"/>
      <c r="N276" s="140"/>
      <c r="O276" s="140"/>
      <c r="P276" s="140"/>
      <c r="Q276" s="140"/>
      <c r="R276" s="140"/>
      <c r="S276" s="140"/>
      <c r="T276" s="140"/>
      <c r="U276" s="140"/>
      <c r="V276" s="140"/>
    </row>
    <row r="277" spans="1:22" x14ac:dyDescent="0.35">
      <c r="A277" s="140"/>
      <c r="B277" s="140"/>
      <c r="C277" s="140"/>
      <c r="D277" s="140"/>
      <c r="E277" s="140"/>
      <c r="F277" s="140"/>
      <c r="G277" s="140"/>
      <c r="H277" s="140"/>
      <c r="I277" s="140"/>
      <c r="J277" s="140"/>
      <c r="K277" s="140"/>
      <c r="L277" s="140"/>
      <c r="M277" s="140"/>
      <c r="N277" s="140"/>
      <c r="O277" s="140"/>
      <c r="P277" s="140"/>
      <c r="Q277" s="140"/>
      <c r="R277" s="140"/>
      <c r="S277" s="140"/>
      <c r="T277" s="140"/>
      <c r="U277" s="140"/>
      <c r="V277" s="140"/>
    </row>
    <row r="278" spans="1:22" x14ac:dyDescent="0.35">
      <c r="A278" s="140"/>
      <c r="B278" s="140"/>
      <c r="C278" s="140"/>
      <c r="D278" s="140"/>
      <c r="E278" s="140"/>
      <c r="F278" s="140"/>
      <c r="G278" s="140"/>
      <c r="H278" s="140"/>
      <c r="I278" s="140"/>
      <c r="J278" s="140"/>
      <c r="K278" s="140"/>
      <c r="L278" s="140"/>
      <c r="M278" s="140"/>
      <c r="N278" s="140"/>
      <c r="O278" s="140"/>
      <c r="P278" s="140"/>
      <c r="Q278" s="140"/>
      <c r="R278" s="140"/>
      <c r="S278" s="140"/>
      <c r="T278" s="140"/>
      <c r="U278" s="140"/>
      <c r="V278" s="140"/>
    </row>
    <row r="279" spans="1:22" x14ac:dyDescent="0.35">
      <c r="A279" s="140"/>
      <c r="B279" s="140"/>
      <c r="C279" s="140"/>
      <c r="D279" s="140"/>
      <c r="E279" s="140"/>
      <c r="F279" s="140"/>
      <c r="G279" s="140"/>
      <c r="H279" s="140"/>
      <c r="I279" s="140"/>
      <c r="J279" s="140"/>
      <c r="K279" s="140"/>
      <c r="L279" s="140"/>
      <c r="M279" s="140"/>
      <c r="N279" s="140"/>
      <c r="O279" s="140"/>
      <c r="P279" s="140"/>
      <c r="Q279" s="140"/>
      <c r="R279" s="140"/>
      <c r="S279" s="140"/>
      <c r="T279" s="140"/>
      <c r="U279" s="140"/>
      <c r="V279" s="140"/>
    </row>
    <row r="280" spans="1:22" x14ac:dyDescent="0.35">
      <c r="A280" s="140"/>
      <c r="B280" s="140"/>
      <c r="C280" s="140"/>
      <c r="D280" s="140"/>
      <c r="E280" s="140"/>
      <c r="F280" s="140"/>
      <c r="G280" s="140"/>
      <c r="H280" s="140"/>
      <c r="I280" s="140"/>
      <c r="J280" s="140"/>
      <c r="K280" s="140"/>
      <c r="L280" s="140"/>
      <c r="M280" s="140"/>
      <c r="N280" s="140"/>
      <c r="O280" s="140"/>
      <c r="P280" s="140"/>
      <c r="Q280" s="140"/>
      <c r="R280" s="140"/>
      <c r="S280" s="140"/>
      <c r="T280" s="140"/>
      <c r="U280" s="140"/>
      <c r="V280" s="140"/>
    </row>
    <row r="281" spans="1:22" x14ac:dyDescent="0.35">
      <c r="A281" s="140"/>
      <c r="B281" s="140"/>
      <c r="C281" s="140"/>
      <c r="D281" s="140"/>
      <c r="E281" s="140"/>
      <c r="F281" s="140"/>
      <c r="G281" s="140"/>
      <c r="H281" s="140"/>
      <c r="I281" s="140"/>
      <c r="J281" s="140"/>
      <c r="K281" s="140"/>
      <c r="L281" s="140"/>
      <c r="M281" s="140"/>
      <c r="N281" s="140"/>
      <c r="O281" s="140"/>
      <c r="P281" s="140"/>
      <c r="Q281" s="140"/>
      <c r="R281" s="140"/>
      <c r="S281" s="140"/>
      <c r="T281" s="140"/>
      <c r="U281" s="140"/>
      <c r="V281" s="140"/>
    </row>
    <row r="282" spans="1:22" x14ac:dyDescent="0.35">
      <c r="A282" s="140"/>
      <c r="B282" s="140"/>
      <c r="C282" s="140"/>
      <c r="D282" s="140"/>
      <c r="E282" s="140"/>
      <c r="F282" s="140"/>
      <c r="G282" s="140"/>
      <c r="H282" s="140"/>
      <c r="I282" s="140"/>
      <c r="J282" s="140"/>
      <c r="K282" s="140"/>
      <c r="L282" s="140"/>
      <c r="M282" s="140"/>
      <c r="N282" s="140"/>
      <c r="O282" s="140"/>
      <c r="P282" s="140"/>
      <c r="Q282" s="140"/>
      <c r="R282" s="140"/>
      <c r="S282" s="140"/>
      <c r="T282" s="140"/>
      <c r="U282" s="140"/>
      <c r="V282" s="140"/>
    </row>
    <row r="283" spans="1:22" x14ac:dyDescent="0.35">
      <c r="A283" s="140"/>
      <c r="B283" s="140"/>
      <c r="C283" s="140"/>
      <c r="D283" s="140"/>
      <c r="E283" s="140"/>
      <c r="F283" s="140"/>
      <c r="G283" s="140"/>
      <c r="H283" s="140"/>
      <c r="I283" s="140"/>
      <c r="J283" s="140"/>
      <c r="K283" s="140"/>
      <c r="L283" s="140"/>
      <c r="M283" s="140"/>
      <c r="N283" s="140"/>
      <c r="O283" s="140"/>
      <c r="P283" s="140"/>
      <c r="Q283" s="140"/>
      <c r="R283" s="140"/>
      <c r="S283" s="140"/>
      <c r="T283" s="140"/>
      <c r="U283" s="140"/>
      <c r="V283" s="140"/>
    </row>
    <row r="284" spans="1:22" x14ac:dyDescent="0.35">
      <c r="A284" s="140"/>
      <c r="B284" s="140"/>
      <c r="C284" s="140"/>
      <c r="D284" s="140"/>
      <c r="E284" s="140"/>
      <c r="F284" s="140"/>
      <c r="G284" s="140"/>
      <c r="H284" s="140"/>
      <c r="I284" s="140"/>
      <c r="J284" s="140"/>
      <c r="K284" s="140"/>
      <c r="L284" s="140"/>
      <c r="M284" s="140"/>
      <c r="N284" s="140"/>
      <c r="O284" s="140"/>
      <c r="P284" s="140"/>
      <c r="Q284" s="140"/>
      <c r="R284" s="140"/>
      <c r="S284" s="140"/>
      <c r="T284" s="140"/>
      <c r="U284" s="140"/>
      <c r="V284" s="140"/>
    </row>
    <row r="285" spans="1:22" x14ac:dyDescent="0.35">
      <c r="A285" s="140"/>
      <c r="B285" s="140"/>
      <c r="C285" s="140"/>
      <c r="D285" s="140"/>
      <c r="E285" s="140"/>
      <c r="F285" s="140"/>
      <c r="G285" s="140"/>
      <c r="H285" s="140"/>
      <c r="I285" s="140"/>
      <c r="J285" s="140"/>
      <c r="K285" s="140"/>
      <c r="L285" s="140"/>
      <c r="M285" s="140"/>
      <c r="N285" s="140"/>
      <c r="O285" s="140"/>
      <c r="P285" s="140"/>
      <c r="Q285" s="140"/>
      <c r="R285" s="140"/>
      <c r="S285" s="140"/>
      <c r="T285" s="140"/>
      <c r="U285" s="140"/>
      <c r="V285" s="140"/>
    </row>
    <row r="286" spans="1:22" x14ac:dyDescent="0.35">
      <c r="A286" s="140"/>
      <c r="B286" s="140"/>
      <c r="C286" s="140"/>
      <c r="D286" s="140"/>
      <c r="E286" s="140"/>
      <c r="F286" s="140"/>
      <c r="G286" s="140"/>
      <c r="H286" s="140"/>
      <c r="I286" s="140"/>
      <c r="J286" s="140"/>
      <c r="K286" s="140"/>
      <c r="L286" s="140"/>
      <c r="M286" s="140"/>
      <c r="N286" s="140"/>
      <c r="O286" s="140"/>
      <c r="P286" s="140"/>
      <c r="Q286" s="140"/>
      <c r="R286" s="140"/>
      <c r="S286" s="140"/>
      <c r="T286" s="140"/>
      <c r="U286" s="140"/>
      <c r="V286" s="140"/>
    </row>
    <row r="287" spans="1:22" x14ac:dyDescent="0.35">
      <c r="A287" s="140"/>
      <c r="B287" s="140"/>
      <c r="C287" s="140"/>
      <c r="D287" s="140"/>
      <c r="E287" s="140"/>
      <c r="F287" s="140"/>
      <c r="G287" s="140"/>
      <c r="H287" s="140"/>
      <c r="I287" s="140"/>
      <c r="J287" s="140"/>
      <c r="K287" s="140"/>
      <c r="L287" s="140"/>
      <c r="M287" s="140"/>
      <c r="N287" s="140"/>
      <c r="O287" s="140"/>
      <c r="P287" s="140"/>
      <c r="Q287" s="140"/>
      <c r="R287" s="140"/>
      <c r="S287" s="140"/>
      <c r="T287" s="140"/>
      <c r="U287" s="140"/>
      <c r="V287" s="140"/>
    </row>
    <row r="288" spans="1:22" x14ac:dyDescent="0.35">
      <c r="A288" s="140"/>
      <c r="B288" s="140"/>
      <c r="C288" s="140"/>
      <c r="D288" s="140"/>
      <c r="E288" s="140"/>
      <c r="F288" s="140"/>
      <c r="G288" s="140"/>
      <c r="H288" s="140"/>
      <c r="I288" s="140"/>
      <c r="J288" s="140"/>
      <c r="K288" s="140"/>
      <c r="L288" s="140"/>
      <c r="M288" s="140"/>
      <c r="N288" s="140"/>
      <c r="O288" s="140"/>
      <c r="P288" s="140"/>
      <c r="Q288" s="140"/>
      <c r="R288" s="140"/>
      <c r="S288" s="140"/>
      <c r="T288" s="140"/>
      <c r="U288" s="140"/>
      <c r="V288" s="140"/>
    </row>
    <row r="289" spans="1:22" x14ac:dyDescent="0.35">
      <c r="A289" s="140"/>
      <c r="B289" s="140"/>
      <c r="C289" s="140"/>
      <c r="D289" s="140"/>
      <c r="E289" s="140"/>
      <c r="F289" s="140"/>
      <c r="G289" s="140"/>
      <c r="H289" s="140"/>
      <c r="I289" s="140"/>
      <c r="J289" s="140"/>
      <c r="K289" s="140"/>
      <c r="L289" s="140"/>
      <c r="M289" s="140"/>
      <c r="N289" s="140"/>
      <c r="O289" s="140"/>
      <c r="P289" s="140"/>
      <c r="Q289" s="140"/>
      <c r="R289" s="140"/>
      <c r="S289" s="140"/>
      <c r="T289" s="140"/>
      <c r="U289" s="140"/>
      <c r="V289" s="140"/>
    </row>
    <row r="290" spans="1:22" x14ac:dyDescent="0.35">
      <c r="A290" s="140"/>
      <c r="B290" s="140"/>
      <c r="C290" s="140"/>
      <c r="D290" s="140"/>
      <c r="E290" s="140"/>
      <c r="F290" s="140"/>
      <c r="G290" s="140"/>
      <c r="H290" s="140"/>
      <c r="I290" s="140"/>
      <c r="J290" s="140"/>
      <c r="K290" s="140"/>
      <c r="L290" s="140"/>
      <c r="M290" s="140"/>
      <c r="N290" s="140"/>
      <c r="O290" s="140"/>
      <c r="P290" s="140"/>
      <c r="Q290" s="140"/>
      <c r="R290" s="140"/>
      <c r="S290" s="140"/>
      <c r="T290" s="140"/>
      <c r="U290" s="140"/>
      <c r="V290" s="140"/>
    </row>
    <row r="291" spans="1:22" x14ac:dyDescent="0.35">
      <c r="A291" s="140"/>
      <c r="B291" s="140"/>
      <c r="C291" s="140"/>
      <c r="D291" s="140"/>
      <c r="E291" s="140"/>
      <c r="F291" s="140"/>
      <c r="G291" s="140"/>
      <c r="H291" s="140"/>
      <c r="I291" s="140"/>
      <c r="J291" s="140"/>
      <c r="K291" s="140"/>
      <c r="L291" s="140"/>
      <c r="M291" s="140"/>
      <c r="N291" s="140"/>
      <c r="O291" s="140"/>
      <c r="P291" s="140"/>
      <c r="Q291" s="140"/>
      <c r="R291" s="140"/>
      <c r="S291" s="140"/>
      <c r="T291" s="140"/>
      <c r="U291" s="140"/>
      <c r="V291" s="140"/>
    </row>
    <row r="292" spans="1:22" x14ac:dyDescent="0.35">
      <c r="A292" s="140"/>
      <c r="B292" s="140"/>
      <c r="C292" s="140"/>
      <c r="D292" s="140"/>
      <c r="E292" s="140"/>
      <c r="F292" s="140"/>
      <c r="G292" s="140"/>
      <c r="H292" s="140"/>
      <c r="I292" s="140"/>
      <c r="J292" s="140"/>
      <c r="K292" s="140"/>
      <c r="L292" s="140"/>
      <c r="M292" s="140"/>
      <c r="N292" s="140"/>
      <c r="O292" s="140"/>
      <c r="P292" s="140"/>
      <c r="Q292" s="140"/>
      <c r="R292" s="140"/>
      <c r="S292" s="140"/>
      <c r="T292" s="140"/>
      <c r="U292" s="140"/>
      <c r="V292" s="140"/>
    </row>
    <row r="293" spans="1:22" x14ac:dyDescent="0.35">
      <c r="A293" s="140"/>
      <c r="B293" s="140"/>
      <c r="C293" s="140"/>
      <c r="D293" s="140"/>
      <c r="E293" s="140"/>
      <c r="F293" s="140"/>
      <c r="G293" s="140"/>
      <c r="H293" s="140"/>
      <c r="I293" s="140"/>
      <c r="J293" s="140"/>
      <c r="K293" s="140"/>
      <c r="L293" s="140"/>
      <c r="M293" s="140"/>
      <c r="N293" s="140"/>
      <c r="O293" s="140"/>
      <c r="P293" s="140"/>
      <c r="Q293" s="140"/>
      <c r="R293" s="140"/>
      <c r="S293" s="140"/>
      <c r="T293" s="140"/>
      <c r="U293" s="140"/>
      <c r="V293" s="140"/>
    </row>
    <row r="294" spans="1:22" x14ac:dyDescent="0.35">
      <c r="A294" s="140"/>
      <c r="B294" s="140"/>
      <c r="C294" s="140"/>
      <c r="D294" s="140"/>
      <c r="E294" s="140"/>
      <c r="F294" s="140"/>
      <c r="G294" s="140"/>
      <c r="H294" s="140"/>
      <c r="I294" s="140"/>
      <c r="J294" s="140"/>
      <c r="K294" s="140"/>
      <c r="L294" s="140"/>
      <c r="M294" s="140"/>
      <c r="N294" s="140"/>
      <c r="O294" s="140"/>
      <c r="P294" s="140"/>
      <c r="Q294" s="140"/>
      <c r="R294" s="140"/>
      <c r="S294" s="140"/>
      <c r="T294" s="140"/>
      <c r="U294" s="140"/>
      <c r="V294" s="140"/>
    </row>
    <row r="295" spans="1:22" x14ac:dyDescent="0.35">
      <c r="A295" s="140"/>
      <c r="B295" s="140"/>
      <c r="C295" s="140"/>
      <c r="D295" s="140"/>
      <c r="E295" s="140"/>
      <c r="F295" s="140"/>
      <c r="G295" s="140"/>
      <c r="H295" s="140"/>
      <c r="I295" s="140"/>
      <c r="J295" s="140"/>
      <c r="K295" s="140"/>
      <c r="L295" s="140"/>
      <c r="M295" s="140"/>
      <c r="N295" s="140"/>
      <c r="O295" s="140"/>
      <c r="P295" s="140"/>
      <c r="Q295" s="140"/>
      <c r="R295" s="140"/>
      <c r="S295" s="140"/>
      <c r="T295" s="140"/>
      <c r="U295" s="140"/>
      <c r="V295" s="140"/>
    </row>
    <row r="296" spans="1:22" x14ac:dyDescent="0.35">
      <c r="A296" s="140"/>
      <c r="B296" s="140"/>
      <c r="C296" s="140"/>
      <c r="D296" s="140"/>
      <c r="E296" s="140"/>
      <c r="F296" s="140"/>
      <c r="G296" s="140"/>
      <c r="H296" s="140"/>
      <c r="I296" s="140"/>
      <c r="J296" s="140"/>
      <c r="K296" s="140"/>
      <c r="L296" s="140"/>
      <c r="M296" s="140"/>
      <c r="N296" s="140"/>
      <c r="O296" s="140"/>
      <c r="P296" s="140"/>
      <c r="Q296" s="140"/>
      <c r="R296" s="140"/>
      <c r="S296" s="140"/>
      <c r="T296" s="140"/>
      <c r="U296" s="140"/>
      <c r="V296" s="140"/>
    </row>
    <row r="297" spans="1:22" x14ac:dyDescent="0.35">
      <c r="A297" s="140"/>
      <c r="B297" s="140"/>
      <c r="C297" s="140"/>
      <c r="D297" s="140"/>
      <c r="E297" s="140"/>
      <c r="F297" s="140"/>
      <c r="G297" s="140"/>
      <c r="H297" s="140"/>
      <c r="I297" s="140"/>
      <c r="J297" s="140"/>
      <c r="K297" s="140"/>
      <c r="L297" s="140"/>
      <c r="M297" s="140"/>
      <c r="N297" s="140"/>
      <c r="O297" s="140"/>
      <c r="P297" s="140"/>
      <c r="Q297" s="140"/>
      <c r="R297" s="140"/>
      <c r="S297" s="140"/>
      <c r="T297" s="140"/>
      <c r="U297" s="140"/>
      <c r="V297" s="140"/>
    </row>
    <row r="298" spans="1:22" x14ac:dyDescent="0.35">
      <c r="A298" s="140"/>
      <c r="B298" s="140"/>
      <c r="C298" s="140"/>
      <c r="D298" s="140"/>
      <c r="E298" s="140"/>
      <c r="F298" s="140"/>
      <c r="G298" s="140"/>
      <c r="H298" s="140"/>
      <c r="I298" s="140"/>
      <c r="J298" s="140"/>
      <c r="K298" s="140"/>
      <c r="L298" s="140"/>
      <c r="M298" s="140"/>
      <c r="N298" s="140"/>
      <c r="O298" s="140"/>
      <c r="P298" s="140"/>
      <c r="Q298" s="140"/>
      <c r="R298" s="140"/>
      <c r="S298" s="140"/>
      <c r="T298" s="140"/>
      <c r="U298" s="140"/>
      <c r="V298" s="140"/>
    </row>
    <row r="299" spans="1:22" x14ac:dyDescent="0.35">
      <c r="A299" s="140"/>
      <c r="B299" s="140"/>
      <c r="C299" s="140"/>
      <c r="D299" s="140"/>
      <c r="E299" s="140"/>
      <c r="F299" s="140"/>
      <c r="G299" s="140"/>
      <c r="H299" s="140"/>
      <c r="I299" s="140"/>
      <c r="J299" s="140"/>
      <c r="K299" s="140"/>
      <c r="L299" s="140"/>
      <c r="M299" s="140"/>
      <c r="N299" s="140"/>
      <c r="O299" s="140"/>
      <c r="P299" s="140"/>
      <c r="Q299" s="140"/>
      <c r="R299" s="140"/>
      <c r="S299" s="140"/>
      <c r="T299" s="140"/>
      <c r="U299" s="140"/>
      <c r="V299" s="140"/>
    </row>
    <row r="300" spans="1:22" x14ac:dyDescent="0.35">
      <c r="A300" s="140"/>
      <c r="B300" s="140"/>
      <c r="C300" s="140"/>
      <c r="D300" s="140"/>
      <c r="E300" s="140"/>
      <c r="F300" s="140"/>
      <c r="G300" s="140"/>
      <c r="H300" s="140"/>
      <c r="I300" s="140"/>
      <c r="J300" s="140"/>
      <c r="K300" s="140"/>
      <c r="L300" s="140"/>
      <c r="M300" s="140"/>
      <c r="N300" s="140"/>
      <c r="O300" s="140"/>
      <c r="P300" s="140"/>
      <c r="Q300" s="140"/>
      <c r="R300" s="140"/>
      <c r="S300" s="140"/>
      <c r="T300" s="140"/>
      <c r="U300" s="140"/>
      <c r="V300" s="140"/>
    </row>
    <row r="301" spans="1:22" x14ac:dyDescent="0.35">
      <c r="A301" s="140"/>
      <c r="B301" s="140"/>
      <c r="C301" s="140"/>
      <c r="D301" s="140"/>
      <c r="E301" s="140"/>
      <c r="F301" s="140"/>
      <c r="G301" s="140"/>
      <c r="H301" s="140"/>
      <c r="I301" s="140"/>
      <c r="J301" s="140"/>
      <c r="K301" s="140"/>
      <c r="L301" s="140"/>
      <c r="M301" s="140"/>
      <c r="N301" s="140"/>
      <c r="O301" s="140"/>
      <c r="P301" s="140"/>
      <c r="Q301" s="140"/>
      <c r="R301" s="140"/>
      <c r="S301" s="140"/>
      <c r="T301" s="140"/>
      <c r="U301" s="140"/>
      <c r="V301" s="140"/>
    </row>
    <row r="302" spans="1:22" x14ac:dyDescent="0.35">
      <c r="A302" s="140"/>
      <c r="B302" s="140"/>
      <c r="C302" s="140"/>
      <c r="D302" s="140"/>
      <c r="E302" s="140"/>
      <c r="F302" s="140"/>
      <c r="G302" s="140"/>
      <c r="H302" s="140"/>
      <c r="I302" s="140"/>
      <c r="J302" s="140"/>
      <c r="K302" s="140"/>
      <c r="L302" s="140"/>
      <c r="M302" s="140"/>
      <c r="N302" s="140"/>
      <c r="O302" s="140"/>
      <c r="P302" s="140"/>
      <c r="Q302" s="140"/>
      <c r="R302" s="140"/>
      <c r="S302" s="140"/>
      <c r="T302" s="140"/>
      <c r="U302" s="140"/>
      <c r="V302" s="140"/>
    </row>
    <row r="303" spans="1:22" x14ac:dyDescent="0.35">
      <c r="A303" s="140"/>
      <c r="B303" s="140"/>
      <c r="C303" s="140"/>
      <c r="D303" s="140"/>
      <c r="E303" s="140"/>
      <c r="F303" s="140"/>
      <c r="G303" s="140"/>
      <c r="H303" s="140"/>
      <c r="I303" s="140"/>
      <c r="J303" s="140"/>
      <c r="K303" s="140"/>
      <c r="L303" s="140"/>
      <c r="M303" s="140"/>
      <c r="N303" s="140"/>
      <c r="O303" s="140"/>
      <c r="P303" s="140"/>
      <c r="Q303" s="140"/>
      <c r="R303" s="140"/>
      <c r="S303" s="140"/>
      <c r="T303" s="140"/>
      <c r="U303" s="140"/>
      <c r="V303" s="140"/>
    </row>
    <row r="304" spans="1:22" x14ac:dyDescent="0.35">
      <c r="A304" s="140"/>
      <c r="B304" s="140"/>
      <c r="C304" s="140"/>
      <c r="D304" s="140"/>
      <c r="E304" s="140"/>
      <c r="F304" s="140"/>
      <c r="G304" s="140"/>
      <c r="H304" s="140"/>
      <c r="I304" s="140"/>
      <c r="J304" s="140"/>
      <c r="K304" s="140"/>
      <c r="L304" s="140"/>
      <c r="M304" s="140"/>
      <c r="N304" s="140"/>
      <c r="O304" s="140"/>
      <c r="P304" s="140"/>
      <c r="Q304" s="140"/>
      <c r="R304" s="140"/>
      <c r="S304" s="140"/>
      <c r="T304" s="140"/>
      <c r="U304" s="140"/>
      <c r="V304" s="140"/>
    </row>
    <row r="305" spans="1:22" x14ac:dyDescent="0.35">
      <c r="A305" s="140"/>
      <c r="B305" s="140"/>
      <c r="C305" s="140"/>
      <c r="D305" s="140"/>
      <c r="E305" s="140"/>
      <c r="F305" s="140"/>
      <c r="G305" s="140"/>
      <c r="H305" s="140"/>
      <c r="I305" s="140"/>
      <c r="J305" s="140"/>
      <c r="K305" s="140"/>
      <c r="L305" s="140"/>
      <c r="M305" s="140"/>
      <c r="N305" s="140"/>
      <c r="O305" s="140"/>
      <c r="P305" s="140"/>
      <c r="Q305" s="140"/>
      <c r="R305" s="140"/>
      <c r="S305" s="140"/>
      <c r="T305" s="140"/>
      <c r="U305" s="140"/>
      <c r="V305" s="140"/>
    </row>
    <row r="306" spans="1:22" x14ac:dyDescent="0.35">
      <c r="A306" s="140"/>
      <c r="B306" s="140"/>
      <c r="C306" s="140"/>
      <c r="D306" s="140"/>
      <c r="E306" s="140"/>
      <c r="F306" s="140"/>
      <c r="G306" s="140"/>
      <c r="H306" s="140"/>
      <c r="I306" s="140"/>
      <c r="J306" s="140"/>
      <c r="K306" s="140"/>
      <c r="L306" s="140"/>
      <c r="M306" s="140"/>
      <c r="N306" s="140"/>
      <c r="O306" s="140"/>
      <c r="P306" s="140"/>
      <c r="Q306" s="140"/>
      <c r="R306" s="140"/>
      <c r="S306" s="140"/>
      <c r="T306" s="140"/>
      <c r="U306" s="140"/>
      <c r="V306" s="140"/>
    </row>
    <row r="307" spans="1:22" x14ac:dyDescent="0.35">
      <c r="A307" s="140"/>
      <c r="B307" s="140"/>
      <c r="C307" s="140"/>
      <c r="D307" s="140"/>
      <c r="E307" s="140"/>
      <c r="F307" s="140"/>
      <c r="G307" s="140"/>
      <c r="H307" s="140"/>
      <c r="I307" s="140"/>
      <c r="J307" s="140"/>
      <c r="K307" s="140"/>
      <c r="L307" s="140"/>
      <c r="M307" s="140"/>
      <c r="N307" s="140"/>
      <c r="O307" s="140"/>
      <c r="P307" s="140"/>
      <c r="Q307" s="140"/>
      <c r="R307" s="140"/>
      <c r="S307" s="140"/>
      <c r="T307" s="140"/>
      <c r="U307" s="140"/>
      <c r="V307" s="140"/>
    </row>
    <row r="308" spans="1:22" x14ac:dyDescent="0.35">
      <c r="A308" s="140"/>
      <c r="B308" s="140"/>
      <c r="C308" s="140"/>
      <c r="D308" s="140"/>
      <c r="E308" s="140"/>
      <c r="F308" s="140"/>
      <c r="G308" s="140"/>
      <c r="H308" s="140"/>
      <c r="I308" s="140"/>
      <c r="J308" s="140"/>
      <c r="K308" s="140"/>
      <c r="L308" s="140"/>
      <c r="M308" s="140"/>
      <c r="N308" s="140"/>
      <c r="O308" s="140"/>
      <c r="P308" s="140"/>
      <c r="Q308" s="140"/>
      <c r="R308" s="140"/>
      <c r="S308" s="140"/>
      <c r="T308" s="140"/>
      <c r="U308" s="140"/>
      <c r="V308" s="140"/>
    </row>
    <row r="309" spans="1:22" x14ac:dyDescent="0.35">
      <c r="A309" s="140"/>
      <c r="B309" s="140"/>
      <c r="C309" s="140"/>
      <c r="D309" s="140"/>
      <c r="E309" s="140"/>
      <c r="F309" s="140"/>
      <c r="G309" s="140"/>
      <c r="H309" s="140"/>
      <c r="I309" s="140"/>
      <c r="J309" s="140"/>
      <c r="K309" s="140"/>
      <c r="L309" s="140"/>
      <c r="M309" s="140"/>
      <c r="N309" s="140"/>
      <c r="O309" s="140"/>
      <c r="P309" s="140"/>
      <c r="Q309" s="140"/>
      <c r="R309" s="140"/>
      <c r="S309" s="140"/>
      <c r="T309" s="140"/>
      <c r="U309" s="140"/>
      <c r="V309" s="140"/>
    </row>
    <row r="310" spans="1:22" x14ac:dyDescent="0.35">
      <c r="A310" s="140"/>
      <c r="B310" s="140"/>
      <c r="C310" s="140"/>
      <c r="D310" s="140"/>
      <c r="E310" s="140"/>
      <c r="F310" s="140"/>
      <c r="G310" s="140"/>
      <c r="H310" s="140"/>
      <c r="I310" s="140"/>
      <c r="J310" s="140"/>
      <c r="K310" s="140"/>
      <c r="L310" s="140"/>
      <c r="M310" s="140"/>
      <c r="N310" s="140"/>
      <c r="O310" s="140"/>
      <c r="P310" s="140"/>
      <c r="Q310" s="140"/>
      <c r="R310" s="140"/>
      <c r="S310" s="140"/>
      <c r="T310" s="140"/>
      <c r="U310" s="140"/>
      <c r="V310" s="140"/>
    </row>
    <row r="311" spans="1:22" x14ac:dyDescent="0.35">
      <c r="A311" s="140"/>
      <c r="B311" s="140"/>
      <c r="C311" s="140"/>
      <c r="D311" s="140"/>
      <c r="E311" s="140"/>
      <c r="F311" s="140"/>
      <c r="G311" s="140"/>
      <c r="H311" s="140"/>
      <c r="I311" s="140"/>
      <c r="J311" s="140"/>
      <c r="K311" s="140"/>
      <c r="L311" s="140"/>
      <c r="M311" s="140"/>
      <c r="N311" s="140"/>
      <c r="O311" s="140"/>
      <c r="P311" s="140"/>
      <c r="Q311" s="140"/>
      <c r="R311" s="140"/>
      <c r="S311" s="140"/>
      <c r="T311" s="140"/>
      <c r="U311" s="140"/>
      <c r="V311" s="140"/>
    </row>
    <row r="312" spans="1:22" x14ac:dyDescent="0.35">
      <c r="A312" s="140"/>
      <c r="B312" s="140"/>
      <c r="C312" s="140"/>
      <c r="D312" s="140"/>
      <c r="E312" s="140"/>
      <c r="F312" s="140"/>
      <c r="G312" s="140"/>
      <c r="H312" s="140"/>
      <c r="I312" s="140"/>
      <c r="J312" s="140"/>
      <c r="K312" s="140"/>
      <c r="L312" s="140"/>
      <c r="M312" s="140"/>
      <c r="N312" s="140"/>
      <c r="O312" s="140"/>
      <c r="P312" s="140"/>
      <c r="Q312" s="140"/>
      <c r="R312" s="140"/>
      <c r="S312" s="140"/>
      <c r="T312" s="140"/>
      <c r="U312" s="140"/>
      <c r="V312" s="140"/>
    </row>
    <row r="313" spans="1:22" x14ac:dyDescent="0.35">
      <c r="A313" s="140"/>
      <c r="B313" s="140"/>
      <c r="C313" s="140"/>
      <c r="D313" s="140"/>
      <c r="E313" s="140"/>
      <c r="F313" s="140"/>
      <c r="G313" s="140"/>
      <c r="H313" s="140"/>
      <c r="I313" s="140"/>
      <c r="J313" s="140"/>
      <c r="K313" s="140"/>
      <c r="L313" s="140"/>
      <c r="M313" s="140"/>
      <c r="N313" s="140"/>
      <c r="O313" s="140"/>
      <c r="P313" s="140"/>
      <c r="Q313" s="140"/>
      <c r="R313" s="140"/>
      <c r="S313" s="140"/>
      <c r="T313" s="140"/>
      <c r="U313" s="140"/>
      <c r="V313" s="140"/>
    </row>
    <row r="314" spans="1:22" x14ac:dyDescent="0.35">
      <c r="A314" s="140"/>
      <c r="B314" s="140"/>
      <c r="C314" s="140"/>
      <c r="D314" s="140"/>
      <c r="E314" s="140"/>
      <c r="F314" s="140"/>
      <c r="G314" s="140"/>
      <c r="H314" s="140"/>
      <c r="I314" s="140"/>
      <c r="J314" s="140"/>
      <c r="K314" s="140"/>
      <c r="L314" s="140"/>
      <c r="M314" s="140"/>
      <c r="N314" s="140"/>
      <c r="O314" s="140"/>
      <c r="P314" s="140"/>
      <c r="Q314" s="140"/>
      <c r="R314" s="140"/>
      <c r="S314" s="140"/>
      <c r="T314" s="140"/>
      <c r="U314" s="140"/>
      <c r="V314" s="140"/>
    </row>
    <row r="315" spans="1:22" x14ac:dyDescent="0.35">
      <c r="A315" s="140"/>
      <c r="B315" s="140"/>
      <c r="C315" s="140"/>
      <c r="D315" s="140"/>
      <c r="E315" s="140"/>
      <c r="F315" s="140"/>
      <c r="G315" s="140"/>
      <c r="H315" s="140"/>
      <c r="I315" s="140"/>
      <c r="J315" s="140"/>
      <c r="K315" s="140"/>
      <c r="L315" s="140"/>
      <c r="M315" s="140"/>
      <c r="N315" s="140"/>
      <c r="O315" s="140"/>
      <c r="P315" s="140"/>
      <c r="Q315" s="140"/>
      <c r="R315" s="140"/>
      <c r="S315" s="140"/>
      <c r="T315" s="140"/>
      <c r="U315" s="140"/>
      <c r="V315" s="140"/>
    </row>
    <row r="316" spans="1:22" x14ac:dyDescent="0.35">
      <c r="A316" s="140"/>
      <c r="B316" s="140"/>
      <c r="C316" s="140"/>
      <c r="D316" s="140"/>
      <c r="E316" s="140"/>
      <c r="F316" s="140"/>
      <c r="G316" s="140"/>
      <c r="H316" s="140"/>
      <c r="I316" s="140"/>
      <c r="J316" s="140"/>
      <c r="K316" s="140"/>
      <c r="L316" s="140"/>
      <c r="M316" s="140"/>
      <c r="N316" s="140"/>
      <c r="O316" s="140"/>
      <c r="P316" s="140"/>
      <c r="Q316" s="140"/>
      <c r="R316" s="140"/>
      <c r="S316" s="140"/>
      <c r="T316" s="140"/>
      <c r="U316" s="140"/>
      <c r="V316" s="140"/>
    </row>
    <row r="317" spans="1:22" x14ac:dyDescent="0.35">
      <c r="A317" s="140"/>
      <c r="B317" s="140"/>
      <c r="C317" s="140"/>
      <c r="D317" s="140"/>
      <c r="E317" s="140"/>
      <c r="F317" s="140"/>
      <c r="G317" s="140"/>
      <c r="H317" s="140"/>
      <c r="I317" s="140"/>
      <c r="J317" s="140"/>
      <c r="K317" s="140"/>
      <c r="L317" s="140"/>
      <c r="M317" s="140"/>
      <c r="N317" s="140"/>
      <c r="O317" s="140"/>
      <c r="P317" s="140"/>
      <c r="Q317" s="140"/>
      <c r="R317" s="140"/>
      <c r="S317" s="140"/>
      <c r="T317" s="140"/>
      <c r="U317" s="140"/>
      <c r="V317" s="140"/>
    </row>
    <row r="318" spans="1:22" x14ac:dyDescent="0.35">
      <c r="A318" s="140"/>
      <c r="B318" s="140"/>
      <c r="C318" s="140"/>
      <c r="D318" s="140"/>
      <c r="E318" s="140"/>
      <c r="F318" s="140"/>
      <c r="G318" s="140"/>
      <c r="H318" s="140"/>
      <c r="I318" s="140"/>
      <c r="J318" s="140"/>
      <c r="K318" s="140"/>
      <c r="L318" s="140"/>
      <c r="M318" s="140"/>
      <c r="N318" s="140"/>
      <c r="O318" s="140"/>
      <c r="P318" s="140"/>
      <c r="Q318" s="140"/>
      <c r="R318" s="140"/>
      <c r="S318" s="140"/>
      <c r="T318" s="140"/>
      <c r="U318" s="140"/>
      <c r="V318" s="140"/>
    </row>
    <row r="319" spans="1:22" x14ac:dyDescent="0.35">
      <c r="A319" s="140"/>
      <c r="B319" s="140"/>
      <c r="C319" s="140"/>
      <c r="D319" s="140"/>
      <c r="E319" s="140"/>
      <c r="F319" s="140"/>
      <c r="G319" s="140"/>
      <c r="H319" s="140"/>
      <c r="I319" s="140"/>
      <c r="J319" s="140"/>
      <c r="K319" s="140"/>
      <c r="L319" s="140"/>
      <c r="M319" s="140"/>
      <c r="N319" s="140"/>
      <c r="O319" s="140"/>
      <c r="P319" s="140"/>
      <c r="Q319" s="140"/>
      <c r="R319" s="140"/>
      <c r="S319" s="140"/>
      <c r="T319" s="140"/>
      <c r="U319" s="140"/>
      <c r="V319" s="140"/>
    </row>
    <row r="320" spans="1:22" x14ac:dyDescent="0.35">
      <c r="A320" s="140"/>
      <c r="B320" s="140"/>
      <c r="C320" s="140"/>
      <c r="D320" s="140"/>
      <c r="E320" s="140"/>
      <c r="F320" s="140"/>
      <c r="G320" s="140"/>
      <c r="H320" s="140"/>
      <c r="I320" s="140"/>
      <c r="J320" s="140"/>
      <c r="K320" s="140"/>
      <c r="L320" s="140"/>
      <c r="M320" s="140"/>
      <c r="N320" s="140"/>
      <c r="O320" s="140"/>
      <c r="P320" s="140"/>
      <c r="Q320" s="140"/>
      <c r="R320" s="140"/>
      <c r="S320" s="140"/>
      <c r="T320" s="140"/>
      <c r="U320" s="140"/>
      <c r="V320" s="140"/>
    </row>
    <row r="321" spans="1:22" x14ac:dyDescent="0.35">
      <c r="A321" s="140"/>
      <c r="B321" s="140"/>
      <c r="C321" s="140"/>
      <c r="D321" s="140"/>
      <c r="E321" s="140"/>
      <c r="F321" s="140"/>
      <c r="G321" s="140"/>
      <c r="H321" s="140"/>
      <c r="I321" s="140"/>
      <c r="J321" s="140"/>
      <c r="K321" s="140"/>
      <c r="L321" s="140"/>
      <c r="M321" s="140"/>
      <c r="N321" s="140"/>
      <c r="O321" s="140"/>
      <c r="P321" s="140"/>
      <c r="Q321" s="140"/>
      <c r="R321" s="140"/>
      <c r="S321" s="140"/>
      <c r="T321" s="140"/>
      <c r="U321" s="140"/>
      <c r="V321" s="140"/>
    </row>
    <row r="322" spans="1:22" x14ac:dyDescent="0.35">
      <c r="A322" s="140"/>
      <c r="B322" s="140"/>
      <c r="C322" s="140"/>
      <c r="D322" s="140"/>
      <c r="E322" s="140"/>
      <c r="F322" s="140"/>
      <c r="G322" s="140"/>
      <c r="H322" s="140"/>
      <c r="I322" s="140"/>
      <c r="J322" s="140"/>
      <c r="K322" s="140"/>
      <c r="L322" s="140"/>
      <c r="M322" s="140"/>
      <c r="N322" s="140"/>
      <c r="O322" s="140"/>
      <c r="P322" s="140"/>
      <c r="Q322" s="140"/>
      <c r="R322" s="140"/>
      <c r="S322" s="140"/>
      <c r="T322" s="140"/>
      <c r="U322" s="140"/>
      <c r="V322" s="140"/>
    </row>
    <row r="323" spans="1:22" x14ac:dyDescent="0.35">
      <c r="A323" s="140"/>
      <c r="B323" s="140"/>
      <c r="C323" s="140"/>
      <c r="D323" s="140"/>
      <c r="E323" s="140"/>
      <c r="F323" s="140"/>
      <c r="G323" s="140"/>
      <c r="H323" s="140"/>
      <c r="I323" s="140"/>
      <c r="J323" s="140"/>
      <c r="K323" s="140"/>
      <c r="L323" s="140"/>
      <c r="M323" s="140"/>
      <c r="N323" s="140"/>
      <c r="O323" s="140"/>
      <c r="P323" s="140"/>
      <c r="Q323" s="140"/>
      <c r="R323" s="140"/>
      <c r="S323" s="140"/>
      <c r="T323" s="140"/>
      <c r="U323" s="140"/>
      <c r="V323" s="140"/>
    </row>
    <row r="324" spans="1:22" x14ac:dyDescent="0.35">
      <c r="A324" s="140"/>
      <c r="B324" s="140"/>
      <c r="C324" s="140"/>
      <c r="D324" s="140"/>
      <c r="E324" s="140"/>
      <c r="F324" s="140"/>
      <c r="G324" s="140"/>
      <c r="H324" s="140"/>
      <c r="I324" s="140"/>
      <c r="J324" s="140"/>
      <c r="K324" s="140"/>
      <c r="L324" s="140"/>
      <c r="M324" s="140"/>
      <c r="N324" s="140"/>
      <c r="O324" s="140"/>
      <c r="P324" s="140"/>
      <c r="Q324" s="140"/>
      <c r="R324" s="140"/>
      <c r="S324" s="140"/>
      <c r="T324" s="140"/>
      <c r="U324" s="140"/>
      <c r="V324" s="140"/>
    </row>
    <row r="325" spans="1:22" x14ac:dyDescent="0.35">
      <c r="A325" s="140"/>
      <c r="B325" s="140"/>
      <c r="C325" s="140"/>
      <c r="D325" s="140"/>
      <c r="E325" s="140"/>
      <c r="F325" s="140"/>
      <c r="G325" s="140"/>
      <c r="H325" s="140"/>
      <c r="I325" s="140"/>
      <c r="J325" s="140"/>
      <c r="K325" s="140"/>
      <c r="L325" s="140"/>
      <c r="M325" s="140"/>
      <c r="N325" s="140"/>
      <c r="O325" s="140"/>
      <c r="P325" s="140"/>
      <c r="Q325" s="140"/>
      <c r="R325" s="140"/>
      <c r="S325" s="140"/>
      <c r="T325" s="140"/>
      <c r="U325" s="140"/>
      <c r="V325" s="140"/>
    </row>
    <row r="326" spans="1:22" x14ac:dyDescent="0.35">
      <c r="A326" s="140"/>
      <c r="B326" s="140"/>
      <c r="C326" s="140"/>
      <c r="D326" s="140"/>
      <c r="E326" s="140"/>
      <c r="F326" s="140"/>
      <c r="G326" s="140"/>
      <c r="H326" s="140"/>
      <c r="I326" s="140"/>
      <c r="J326" s="140"/>
      <c r="K326" s="140"/>
      <c r="L326" s="140"/>
      <c r="M326" s="140"/>
      <c r="N326" s="140"/>
      <c r="O326" s="140"/>
      <c r="P326" s="140"/>
      <c r="Q326" s="140"/>
      <c r="R326" s="140"/>
      <c r="S326" s="140"/>
      <c r="T326" s="140"/>
      <c r="U326" s="140"/>
      <c r="V326" s="140"/>
    </row>
    <row r="327" spans="1:22" x14ac:dyDescent="0.35">
      <c r="A327" s="140"/>
      <c r="B327" s="140"/>
      <c r="C327" s="140"/>
      <c r="D327" s="140"/>
      <c r="E327" s="140"/>
      <c r="F327" s="140"/>
      <c r="G327" s="140"/>
      <c r="H327" s="140"/>
      <c r="I327" s="140"/>
      <c r="J327" s="140"/>
      <c r="K327" s="140"/>
      <c r="L327" s="140"/>
      <c r="M327" s="140"/>
      <c r="N327" s="140"/>
      <c r="O327" s="140"/>
      <c r="P327" s="140"/>
      <c r="Q327" s="140"/>
      <c r="R327" s="140"/>
      <c r="S327" s="140"/>
      <c r="T327" s="140"/>
      <c r="U327" s="140"/>
      <c r="V327" s="140"/>
    </row>
    <row r="328" spans="1:22" x14ac:dyDescent="0.35">
      <c r="A328" s="140"/>
      <c r="B328" s="140"/>
      <c r="C328" s="140"/>
      <c r="D328" s="140"/>
      <c r="E328" s="140"/>
      <c r="F328" s="140"/>
      <c r="G328" s="140"/>
      <c r="H328" s="140"/>
      <c r="I328" s="140"/>
      <c r="J328" s="140"/>
      <c r="K328" s="140"/>
      <c r="L328" s="140"/>
      <c r="M328" s="140"/>
      <c r="N328" s="140"/>
      <c r="O328" s="140"/>
      <c r="P328" s="140"/>
      <c r="Q328" s="140"/>
      <c r="R328" s="140"/>
      <c r="S328" s="140"/>
      <c r="T328" s="140"/>
      <c r="U328" s="140"/>
      <c r="V328" s="140"/>
    </row>
    <row r="329" spans="1:22" x14ac:dyDescent="0.35">
      <c r="A329" s="140"/>
      <c r="B329" s="140"/>
      <c r="C329" s="140"/>
      <c r="D329" s="140"/>
      <c r="E329" s="140"/>
      <c r="F329" s="140"/>
      <c r="G329" s="140"/>
      <c r="H329" s="140"/>
      <c r="I329" s="140"/>
      <c r="J329" s="140"/>
      <c r="K329" s="140"/>
      <c r="L329" s="140"/>
      <c r="M329" s="140"/>
      <c r="N329" s="140"/>
      <c r="O329" s="140"/>
      <c r="P329" s="140"/>
      <c r="Q329" s="140"/>
      <c r="R329" s="140"/>
      <c r="S329" s="140"/>
      <c r="T329" s="140"/>
      <c r="U329" s="140"/>
      <c r="V329" s="140"/>
    </row>
    <row r="330" spans="1:22" x14ac:dyDescent="0.35">
      <c r="A330" s="140"/>
      <c r="B330" s="140"/>
      <c r="C330" s="140"/>
      <c r="D330" s="140"/>
      <c r="E330" s="140"/>
      <c r="F330" s="140"/>
      <c r="G330" s="140"/>
      <c r="H330" s="140"/>
      <c r="I330" s="140"/>
      <c r="J330" s="140"/>
      <c r="K330" s="140"/>
      <c r="L330" s="140"/>
      <c r="M330" s="140"/>
      <c r="N330" s="140"/>
      <c r="O330" s="140"/>
      <c r="P330" s="140"/>
      <c r="Q330" s="140"/>
      <c r="R330" s="140"/>
      <c r="S330" s="140"/>
      <c r="T330" s="140"/>
      <c r="U330" s="140"/>
      <c r="V330" s="140"/>
    </row>
    <row r="331" spans="1:22" x14ac:dyDescent="0.35">
      <c r="A331" s="140"/>
      <c r="B331" s="140"/>
      <c r="C331" s="140"/>
      <c r="D331" s="140"/>
      <c r="E331" s="140"/>
      <c r="F331" s="140"/>
      <c r="G331" s="140"/>
      <c r="H331" s="140"/>
      <c r="I331" s="140"/>
      <c r="J331" s="140"/>
      <c r="K331" s="140"/>
      <c r="L331" s="140"/>
      <c r="M331" s="140"/>
      <c r="N331" s="140"/>
      <c r="O331" s="140"/>
      <c r="P331" s="140"/>
      <c r="Q331" s="140"/>
      <c r="R331" s="140"/>
      <c r="S331" s="140"/>
      <c r="T331" s="140"/>
      <c r="U331" s="140"/>
      <c r="V331" s="140"/>
    </row>
    <row r="332" spans="1:22" x14ac:dyDescent="0.35">
      <c r="A332" s="140"/>
      <c r="B332" s="140"/>
      <c r="C332" s="140"/>
      <c r="D332" s="140"/>
      <c r="E332" s="140"/>
      <c r="F332" s="140"/>
      <c r="G332" s="140"/>
      <c r="H332" s="140"/>
      <c r="I332" s="140"/>
      <c r="J332" s="140"/>
      <c r="K332" s="140"/>
      <c r="L332" s="140"/>
      <c r="M332" s="140"/>
      <c r="N332" s="140"/>
      <c r="O332" s="140"/>
      <c r="P332" s="140"/>
      <c r="Q332" s="140"/>
      <c r="R332" s="140"/>
      <c r="S332" s="140"/>
      <c r="T332" s="140"/>
      <c r="U332" s="140"/>
      <c r="V332" s="140"/>
    </row>
    <row r="333" spans="1:22" x14ac:dyDescent="0.35">
      <c r="A333" s="140"/>
      <c r="B333" s="140"/>
      <c r="C333" s="140"/>
      <c r="D333" s="140"/>
      <c r="E333" s="140"/>
      <c r="F333" s="140"/>
      <c r="G333" s="140"/>
      <c r="H333" s="140"/>
      <c r="I333" s="140"/>
      <c r="J333" s="140"/>
      <c r="K333" s="140"/>
      <c r="L333" s="140"/>
      <c r="M333" s="140"/>
      <c r="N333" s="140"/>
      <c r="O333" s="140"/>
      <c r="P333" s="140"/>
      <c r="Q333" s="140"/>
      <c r="R333" s="140"/>
      <c r="S333" s="140"/>
      <c r="T333" s="140"/>
      <c r="U333" s="140"/>
      <c r="V333" s="140"/>
    </row>
    <row r="334" spans="1:22" x14ac:dyDescent="0.35">
      <c r="A334" s="140"/>
      <c r="B334" s="140"/>
      <c r="C334" s="140"/>
      <c r="D334" s="140"/>
      <c r="E334" s="140"/>
      <c r="F334" s="140"/>
      <c r="G334" s="140"/>
      <c r="H334" s="140"/>
      <c r="I334" s="140"/>
      <c r="J334" s="140"/>
      <c r="K334" s="140"/>
      <c r="L334" s="140"/>
      <c r="M334" s="140"/>
      <c r="N334" s="140"/>
      <c r="O334" s="140"/>
      <c r="P334" s="140"/>
      <c r="Q334" s="140"/>
      <c r="R334" s="140"/>
      <c r="S334" s="140"/>
      <c r="T334" s="140"/>
      <c r="U334" s="140"/>
      <c r="V334" s="140"/>
    </row>
    <row r="335" spans="1:22" x14ac:dyDescent="0.35">
      <c r="A335" s="140"/>
      <c r="B335" s="140"/>
      <c r="C335" s="140"/>
      <c r="D335" s="140"/>
      <c r="E335" s="140"/>
      <c r="F335" s="140"/>
      <c r="G335" s="140"/>
      <c r="H335" s="140"/>
      <c r="I335" s="140"/>
      <c r="J335" s="140"/>
      <c r="K335" s="140"/>
      <c r="L335" s="140"/>
      <c r="M335" s="140"/>
      <c r="N335" s="140"/>
      <c r="O335" s="140"/>
      <c r="P335" s="140"/>
      <c r="Q335" s="140"/>
      <c r="R335" s="140"/>
      <c r="S335" s="140"/>
      <c r="T335" s="140"/>
      <c r="U335" s="140"/>
      <c r="V335" s="140"/>
    </row>
    <row r="336" spans="1:22" x14ac:dyDescent="0.35">
      <c r="A336" s="140"/>
      <c r="B336" s="140"/>
      <c r="C336" s="140"/>
      <c r="D336" s="140"/>
      <c r="E336" s="140"/>
      <c r="F336" s="140"/>
      <c r="G336" s="140"/>
      <c r="H336" s="140"/>
      <c r="I336" s="140"/>
      <c r="J336" s="140"/>
      <c r="K336" s="140"/>
      <c r="L336" s="140"/>
      <c r="M336" s="140"/>
      <c r="N336" s="140"/>
      <c r="O336" s="140"/>
      <c r="P336" s="140"/>
      <c r="Q336" s="140"/>
      <c r="R336" s="140"/>
      <c r="S336" s="140"/>
      <c r="T336" s="140"/>
      <c r="U336" s="140"/>
      <c r="V336" s="140"/>
    </row>
    <row r="337" spans="1:22" x14ac:dyDescent="0.35">
      <c r="A337" s="140"/>
      <c r="B337" s="140"/>
      <c r="C337" s="140"/>
      <c r="D337" s="140"/>
      <c r="E337" s="140"/>
      <c r="F337" s="140"/>
      <c r="G337" s="140"/>
      <c r="H337" s="140"/>
      <c r="I337" s="140"/>
      <c r="J337" s="140"/>
      <c r="K337" s="140"/>
      <c r="L337" s="140"/>
      <c r="M337" s="140"/>
      <c r="N337" s="140"/>
      <c r="O337" s="140"/>
      <c r="P337" s="140"/>
      <c r="Q337" s="140"/>
      <c r="R337" s="140"/>
      <c r="S337" s="140"/>
      <c r="T337" s="140"/>
      <c r="U337" s="140"/>
      <c r="V337" s="140"/>
    </row>
    <row r="338" spans="1:22" x14ac:dyDescent="0.35">
      <c r="A338" s="140"/>
      <c r="B338" s="140"/>
      <c r="C338" s="140"/>
      <c r="D338" s="140"/>
      <c r="E338" s="140"/>
      <c r="F338" s="140"/>
      <c r="G338" s="140"/>
      <c r="H338" s="140"/>
      <c r="I338" s="140"/>
      <c r="J338" s="140"/>
      <c r="K338" s="140"/>
      <c r="L338" s="140"/>
      <c r="M338" s="140"/>
      <c r="N338" s="140"/>
      <c r="O338" s="140"/>
      <c r="P338" s="140"/>
      <c r="Q338" s="140"/>
      <c r="R338" s="140"/>
      <c r="S338" s="140"/>
      <c r="T338" s="140"/>
      <c r="U338" s="140"/>
      <c r="V338" s="140"/>
    </row>
    <row r="339" spans="1:22" x14ac:dyDescent="0.35">
      <c r="A339" s="140"/>
      <c r="B339" s="140"/>
      <c r="C339" s="140"/>
      <c r="D339" s="140"/>
      <c r="E339" s="140"/>
      <c r="F339" s="140"/>
      <c r="G339" s="140"/>
      <c r="H339" s="140"/>
      <c r="I339" s="140"/>
      <c r="J339" s="140"/>
      <c r="K339" s="140"/>
      <c r="L339" s="140"/>
      <c r="M339" s="140"/>
      <c r="N339" s="140"/>
      <c r="O339" s="140"/>
      <c r="P339" s="140"/>
      <c r="Q339" s="140"/>
      <c r="R339" s="140"/>
      <c r="S339" s="140"/>
      <c r="T339" s="140"/>
      <c r="U339" s="140"/>
      <c r="V339" s="140"/>
    </row>
    <row r="340" spans="1:22" x14ac:dyDescent="0.35">
      <c r="A340" s="140"/>
      <c r="B340" s="140"/>
      <c r="C340" s="140"/>
      <c r="D340" s="140"/>
      <c r="E340" s="140"/>
      <c r="F340" s="140"/>
      <c r="G340" s="140"/>
      <c r="H340" s="140"/>
      <c r="I340" s="140"/>
      <c r="J340" s="140"/>
      <c r="K340" s="140"/>
      <c r="L340" s="140"/>
      <c r="M340" s="140"/>
      <c r="N340" s="140"/>
      <c r="O340" s="140"/>
      <c r="P340" s="140"/>
      <c r="Q340" s="140"/>
      <c r="R340" s="140"/>
      <c r="S340" s="140"/>
      <c r="T340" s="140"/>
      <c r="U340" s="140"/>
      <c r="V340" s="140"/>
    </row>
    <row r="341" spans="1:22" x14ac:dyDescent="0.35">
      <c r="A341" s="140"/>
      <c r="B341" s="140"/>
      <c r="C341" s="140"/>
      <c r="D341" s="140"/>
      <c r="E341" s="140"/>
      <c r="F341" s="140"/>
      <c r="G341" s="140"/>
      <c r="H341" s="140"/>
      <c r="I341" s="140"/>
      <c r="J341" s="140"/>
      <c r="K341" s="140"/>
      <c r="L341" s="140"/>
      <c r="M341" s="140"/>
      <c r="N341" s="140"/>
      <c r="O341" s="140"/>
      <c r="P341" s="140"/>
      <c r="Q341" s="140"/>
      <c r="R341" s="140"/>
      <c r="S341" s="140"/>
      <c r="T341" s="140"/>
      <c r="U341" s="140"/>
      <c r="V341" s="140"/>
    </row>
    <row r="342" spans="1:22" x14ac:dyDescent="0.35">
      <c r="A342" s="140"/>
      <c r="B342" s="140"/>
      <c r="C342" s="140"/>
      <c r="D342" s="140"/>
      <c r="E342" s="140"/>
      <c r="F342" s="140"/>
      <c r="G342" s="140"/>
      <c r="H342" s="140"/>
      <c r="I342" s="140"/>
      <c r="J342" s="140"/>
      <c r="K342" s="140"/>
      <c r="L342" s="140"/>
      <c r="M342" s="140"/>
      <c r="N342" s="140"/>
      <c r="O342" s="140"/>
      <c r="P342" s="140"/>
      <c r="Q342" s="140"/>
      <c r="R342" s="140"/>
      <c r="S342" s="140"/>
      <c r="T342" s="140"/>
      <c r="U342" s="140"/>
      <c r="V342" s="140"/>
    </row>
    <row r="343" spans="1:22" x14ac:dyDescent="0.35">
      <c r="A343" s="140"/>
      <c r="B343" s="140"/>
      <c r="C343" s="140"/>
      <c r="D343" s="140"/>
      <c r="E343" s="140"/>
      <c r="F343" s="140"/>
      <c r="G343" s="140"/>
      <c r="H343" s="140"/>
      <c r="I343" s="140"/>
      <c r="J343" s="140"/>
      <c r="K343" s="140"/>
      <c r="L343" s="140"/>
      <c r="M343" s="140"/>
      <c r="N343" s="140"/>
      <c r="O343" s="140"/>
      <c r="P343" s="140"/>
      <c r="Q343" s="140"/>
      <c r="R343" s="140"/>
      <c r="S343" s="140"/>
      <c r="T343" s="140"/>
      <c r="U343" s="140"/>
      <c r="V343" s="140"/>
    </row>
    <row r="344" spans="1:22" x14ac:dyDescent="0.35">
      <c r="A344" s="140"/>
      <c r="B344" s="140"/>
      <c r="C344" s="140"/>
      <c r="D344" s="140"/>
      <c r="E344" s="140"/>
      <c r="F344" s="140"/>
      <c r="G344" s="140"/>
      <c r="H344" s="140"/>
      <c r="I344" s="140"/>
      <c r="J344" s="140"/>
      <c r="K344" s="140"/>
      <c r="L344" s="140"/>
      <c r="M344" s="140"/>
      <c r="N344" s="140"/>
      <c r="O344" s="140"/>
      <c r="P344" s="140"/>
      <c r="Q344" s="140"/>
      <c r="R344" s="140"/>
      <c r="S344" s="140"/>
      <c r="T344" s="140"/>
      <c r="U344" s="140"/>
      <c r="V344" s="140"/>
    </row>
    <row r="345" spans="1:22" x14ac:dyDescent="0.35">
      <c r="A345" s="140"/>
      <c r="B345" s="140"/>
      <c r="C345" s="140"/>
      <c r="D345" s="140"/>
      <c r="E345" s="140"/>
      <c r="F345" s="140"/>
      <c r="G345" s="140"/>
      <c r="H345" s="140"/>
      <c r="I345" s="140"/>
      <c r="J345" s="140"/>
      <c r="K345" s="140"/>
      <c r="L345" s="140"/>
      <c r="M345" s="140"/>
      <c r="N345" s="140"/>
      <c r="O345" s="140"/>
      <c r="P345" s="140"/>
      <c r="Q345" s="140"/>
      <c r="R345" s="140"/>
      <c r="S345" s="140"/>
      <c r="T345" s="140"/>
      <c r="U345" s="140"/>
      <c r="V345" s="140"/>
    </row>
    <row r="346" spans="1:22" x14ac:dyDescent="0.35">
      <c r="A346" s="140"/>
      <c r="B346" s="140"/>
      <c r="C346" s="140"/>
      <c r="D346" s="140"/>
      <c r="E346" s="140"/>
      <c r="F346" s="140"/>
      <c r="G346" s="140"/>
      <c r="H346" s="140"/>
      <c r="I346" s="140"/>
      <c r="J346" s="140"/>
      <c r="K346" s="140"/>
      <c r="L346" s="140"/>
      <c r="M346" s="140"/>
      <c r="N346" s="140"/>
      <c r="O346" s="140"/>
      <c r="P346" s="140"/>
      <c r="Q346" s="140"/>
      <c r="R346" s="140"/>
      <c r="S346" s="140"/>
      <c r="T346" s="140"/>
      <c r="U346" s="140"/>
      <c r="V346" s="140"/>
    </row>
    <row r="347" spans="1:22" x14ac:dyDescent="0.35">
      <c r="A347" s="140"/>
      <c r="B347" s="140"/>
      <c r="C347" s="140"/>
      <c r="D347" s="140"/>
      <c r="E347" s="140"/>
      <c r="F347" s="140"/>
      <c r="G347" s="140"/>
      <c r="H347" s="140"/>
      <c r="I347" s="140"/>
      <c r="J347" s="140"/>
      <c r="K347" s="140"/>
      <c r="L347" s="140"/>
      <c r="M347" s="140"/>
      <c r="N347" s="140"/>
      <c r="O347" s="140"/>
      <c r="P347" s="140"/>
      <c r="Q347" s="140"/>
      <c r="R347" s="140"/>
      <c r="S347" s="140"/>
      <c r="T347" s="140"/>
      <c r="U347" s="140"/>
      <c r="V347" s="140"/>
    </row>
  </sheetData>
  <mergeCells count="250">
    <mergeCell ref="A80:K80"/>
    <mergeCell ref="L80:V80"/>
    <mergeCell ref="A81:K81"/>
    <mergeCell ref="L81:V81"/>
    <mergeCell ref="A82:K82"/>
    <mergeCell ref="L82:V82"/>
    <mergeCell ref="A77:K77"/>
    <mergeCell ref="L77:V77"/>
    <mergeCell ref="A78:K78"/>
    <mergeCell ref="L78:V78"/>
    <mergeCell ref="A79:K79"/>
    <mergeCell ref="L79:V79"/>
    <mergeCell ref="A74:K74"/>
    <mergeCell ref="L74:V74"/>
    <mergeCell ref="A75:K75"/>
    <mergeCell ref="L75:V75"/>
    <mergeCell ref="A76:K76"/>
    <mergeCell ref="L76:V76"/>
    <mergeCell ref="A71:K71"/>
    <mergeCell ref="L71:V71"/>
    <mergeCell ref="A72:K72"/>
    <mergeCell ref="L72:V72"/>
    <mergeCell ref="A73:K73"/>
    <mergeCell ref="L73:V73"/>
    <mergeCell ref="A68:K68"/>
    <mergeCell ref="L68:V68"/>
    <mergeCell ref="A69:K69"/>
    <mergeCell ref="L69:V69"/>
    <mergeCell ref="A70:K70"/>
    <mergeCell ref="L70:V70"/>
    <mergeCell ref="A65:K65"/>
    <mergeCell ref="L65:V65"/>
    <mergeCell ref="A66:K66"/>
    <mergeCell ref="L66:V66"/>
    <mergeCell ref="A67:K67"/>
    <mergeCell ref="L67:V67"/>
    <mergeCell ref="A63:K63"/>
    <mergeCell ref="L63:V63"/>
    <mergeCell ref="A64:K64"/>
    <mergeCell ref="L64:V64"/>
    <mergeCell ref="A59:K59"/>
    <mergeCell ref="L59:V59"/>
    <mergeCell ref="A60:K60"/>
    <mergeCell ref="L60:V60"/>
    <mergeCell ref="A61:K61"/>
    <mergeCell ref="L61:V61"/>
    <mergeCell ref="A58:K58"/>
    <mergeCell ref="L58:V58"/>
    <mergeCell ref="A53:K53"/>
    <mergeCell ref="L53:V53"/>
    <mergeCell ref="A54:K54"/>
    <mergeCell ref="L54:V54"/>
    <mergeCell ref="A55:K55"/>
    <mergeCell ref="L55:V55"/>
    <mergeCell ref="A62:K62"/>
    <mergeCell ref="L62:V62"/>
    <mergeCell ref="L49:M49"/>
    <mergeCell ref="N49:V49"/>
    <mergeCell ref="A50:B50"/>
    <mergeCell ref="C50:K50"/>
    <mergeCell ref="L50:M50"/>
    <mergeCell ref="N50:V50"/>
    <mergeCell ref="A56:K56"/>
    <mergeCell ref="L56:V56"/>
    <mergeCell ref="A57:K57"/>
    <mergeCell ref="L57:V57"/>
    <mergeCell ref="L110:V110"/>
    <mergeCell ref="L111:V111"/>
    <mergeCell ref="A42:B43"/>
    <mergeCell ref="C42:K43"/>
    <mergeCell ref="L42:M43"/>
    <mergeCell ref="N42:V43"/>
    <mergeCell ref="A44:B44"/>
    <mergeCell ref="C44:D44"/>
    <mergeCell ref="F44:H44"/>
    <mergeCell ref="J44:K44"/>
    <mergeCell ref="L92:V92"/>
    <mergeCell ref="L93:V93"/>
    <mergeCell ref="L94:V94"/>
    <mergeCell ref="L95:V95"/>
    <mergeCell ref="L96:V96"/>
    <mergeCell ref="L97:V97"/>
    <mergeCell ref="L86:V86"/>
    <mergeCell ref="L87:V87"/>
    <mergeCell ref="L88:V88"/>
    <mergeCell ref="L89:V89"/>
    <mergeCell ref="L90:V90"/>
    <mergeCell ref="L91:V91"/>
    <mergeCell ref="A88:K88"/>
    <mergeCell ref="A89:K89"/>
    <mergeCell ref="L39:V39"/>
    <mergeCell ref="L40:V40"/>
    <mergeCell ref="L41:V41"/>
    <mergeCell ref="L83:V83"/>
    <mergeCell ref="L84:V84"/>
    <mergeCell ref="L85:V85"/>
    <mergeCell ref="L44:M44"/>
    <mergeCell ref="N44:O44"/>
    <mergeCell ref="Q44:S44"/>
    <mergeCell ref="U44:V44"/>
    <mergeCell ref="Q46:S46"/>
    <mergeCell ref="U46:V46"/>
    <mergeCell ref="L47:V47"/>
    <mergeCell ref="L48:M48"/>
    <mergeCell ref="N48:V48"/>
    <mergeCell ref="L45:M45"/>
    <mergeCell ref="N45:O45"/>
    <mergeCell ref="Q45:S45"/>
    <mergeCell ref="U45:V45"/>
    <mergeCell ref="L46:M46"/>
    <mergeCell ref="N46:O46"/>
    <mergeCell ref="L51:M51"/>
    <mergeCell ref="N51:V51"/>
    <mergeCell ref="L52:V52"/>
    <mergeCell ref="L33:V33"/>
    <mergeCell ref="L34:V34"/>
    <mergeCell ref="L35:V35"/>
    <mergeCell ref="L36:V36"/>
    <mergeCell ref="L37:V37"/>
    <mergeCell ref="L38:V38"/>
    <mergeCell ref="L27:V27"/>
    <mergeCell ref="L28:V28"/>
    <mergeCell ref="L29:V29"/>
    <mergeCell ref="L30:V30"/>
    <mergeCell ref="L31:V31"/>
    <mergeCell ref="L32:V32"/>
    <mergeCell ref="L21:V21"/>
    <mergeCell ref="L22:V22"/>
    <mergeCell ref="L23:V23"/>
    <mergeCell ref="L24:V24"/>
    <mergeCell ref="L25:V25"/>
    <mergeCell ref="L26:V26"/>
    <mergeCell ref="L15:V15"/>
    <mergeCell ref="L16:V16"/>
    <mergeCell ref="L17:V17"/>
    <mergeCell ref="L18:V18"/>
    <mergeCell ref="L19:V19"/>
    <mergeCell ref="L20:V20"/>
    <mergeCell ref="L10:M10"/>
    <mergeCell ref="N10:V10"/>
    <mergeCell ref="L11:V11"/>
    <mergeCell ref="L12:V12"/>
    <mergeCell ref="L13:V13"/>
    <mergeCell ref="L14:V14"/>
    <mergeCell ref="L6:V6"/>
    <mergeCell ref="L7:M7"/>
    <mergeCell ref="N7:V7"/>
    <mergeCell ref="L8:M8"/>
    <mergeCell ref="N8:V8"/>
    <mergeCell ref="L9:M9"/>
    <mergeCell ref="N9:V9"/>
    <mergeCell ref="Q4:S4"/>
    <mergeCell ref="U4:V4"/>
    <mergeCell ref="L5:M5"/>
    <mergeCell ref="N5:O5"/>
    <mergeCell ref="Q5:S5"/>
    <mergeCell ref="U5:V5"/>
    <mergeCell ref="A110:K110"/>
    <mergeCell ref="A111:K111"/>
    <mergeCell ref="L1:M2"/>
    <mergeCell ref="N1:V2"/>
    <mergeCell ref="L3:M3"/>
    <mergeCell ref="N3:O3"/>
    <mergeCell ref="Q3:S3"/>
    <mergeCell ref="U3:V3"/>
    <mergeCell ref="L4:M4"/>
    <mergeCell ref="N4:O4"/>
    <mergeCell ref="A92:K92"/>
    <mergeCell ref="A93:K93"/>
    <mergeCell ref="A94:K94"/>
    <mergeCell ref="A95:K95"/>
    <mergeCell ref="A96:K96"/>
    <mergeCell ref="A97:K97"/>
    <mergeCell ref="A86:K86"/>
    <mergeCell ref="A87:K87"/>
    <mergeCell ref="A90:K90"/>
    <mergeCell ref="A91:K91"/>
    <mergeCell ref="A39:K39"/>
    <mergeCell ref="A40:K40"/>
    <mergeCell ref="A41:K41"/>
    <mergeCell ref="A83:K83"/>
    <mergeCell ref="A84:K84"/>
    <mergeCell ref="A85:K85"/>
    <mergeCell ref="A45:B45"/>
    <mergeCell ref="C45:D45"/>
    <mergeCell ref="F45:H45"/>
    <mergeCell ref="J45:K45"/>
    <mergeCell ref="A47:K47"/>
    <mergeCell ref="A48:B48"/>
    <mergeCell ref="C48:K48"/>
    <mergeCell ref="A46:B46"/>
    <mergeCell ref="C46:D46"/>
    <mergeCell ref="F46:H46"/>
    <mergeCell ref="J46:K46"/>
    <mergeCell ref="A51:B51"/>
    <mergeCell ref="C51:K51"/>
    <mergeCell ref="A52:K52"/>
    <mergeCell ref="A49:B49"/>
    <mergeCell ref="C49:K49"/>
    <mergeCell ref="A33:K33"/>
    <mergeCell ref="A34:K34"/>
    <mergeCell ref="A35:K35"/>
    <mergeCell ref="A36:K36"/>
    <mergeCell ref="A37:K37"/>
    <mergeCell ref="A38:K38"/>
    <mergeCell ref="A27:K27"/>
    <mergeCell ref="A28:K28"/>
    <mergeCell ref="A29:K29"/>
    <mergeCell ref="A30:K30"/>
    <mergeCell ref="A31:K31"/>
    <mergeCell ref="A32:K32"/>
    <mergeCell ref="A21:K21"/>
    <mergeCell ref="A22:K22"/>
    <mergeCell ref="A23:K23"/>
    <mergeCell ref="A24:K24"/>
    <mergeCell ref="A25:K25"/>
    <mergeCell ref="A26:K26"/>
    <mergeCell ref="A15:K15"/>
    <mergeCell ref="A16:K16"/>
    <mergeCell ref="A17:K17"/>
    <mergeCell ref="A18:K18"/>
    <mergeCell ref="A19:K19"/>
    <mergeCell ref="A20:K20"/>
    <mergeCell ref="A10:B10"/>
    <mergeCell ref="C10:K10"/>
    <mergeCell ref="A11:K11"/>
    <mergeCell ref="A12:K12"/>
    <mergeCell ref="A13:K13"/>
    <mergeCell ref="A14:K14"/>
    <mergeCell ref="A6:K6"/>
    <mergeCell ref="A7:B7"/>
    <mergeCell ref="C7:K7"/>
    <mergeCell ref="A8:B8"/>
    <mergeCell ref="C8:K8"/>
    <mergeCell ref="A9:B9"/>
    <mergeCell ref="C9:K9"/>
    <mergeCell ref="A4:B4"/>
    <mergeCell ref="C4:D4"/>
    <mergeCell ref="F4:H4"/>
    <mergeCell ref="J4:K4"/>
    <mergeCell ref="A5:B5"/>
    <mergeCell ref="C5:D5"/>
    <mergeCell ref="F5:H5"/>
    <mergeCell ref="J5:K5"/>
    <mergeCell ref="A1:B2"/>
    <mergeCell ref="C1:K2"/>
    <mergeCell ref="A3:B3"/>
    <mergeCell ref="C3:D3"/>
    <mergeCell ref="F3:H3"/>
    <mergeCell ref="J3:K3"/>
  </mergeCells>
  <conditionalFormatting sqref="C7:K7 N7:V7">
    <cfRule type="containsText" dxfId="8" priority="5" operator="containsText" text="REJECT">
      <formula>NOT(ISERROR(SEARCH("REJECT",C7)))</formula>
    </cfRule>
  </conditionalFormatting>
  <conditionalFormatting sqref="C48:K48">
    <cfRule type="containsText" dxfId="7" priority="1" operator="containsText" text="REJECT">
      <formula>NOT(ISERROR(SEARCH("REJECT",C48)))</formula>
    </cfRule>
  </conditionalFormatting>
  <conditionalFormatting sqref="K5 V5">
    <cfRule type="containsText" dxfId="6" priority="6" operator="containsText" text=" ">
      <formula>NOT(ISERROR(SEARCH(" ",K5)))</formula>
    </cfRule>
  </conditionalFormatting>
  <conditionalFormatting sqref="K46 V46">
    <cfRule type="containsText" dxfId="5" priority="4" operator="containsText" text=" ">
      <formula>NOT(ISERROR(SEARCH(" ",K46)))</formula>
    </cfRule>
  </conditionalFormatting>
  <conditionalFormatting sqref="N48:V48">
    <cfRule type="containsText" dxfId="4" priority="2" operator="containsText" text="REJECT">
      <formula>NOT(ISERROR(SEARCH("REJECT",N48)))</formula>
    </cfRule>
  </conditionalFormatting>
  <pageMargins left="0.7" right="0.7" top="0.75" bottom="0.75" header="0.3" footer="0.3"/>
  <pageSetup paperSize="9" scale="87" orientation="portrait" r:id="rId1"/>
  <rowBreaks count="1" manualBreakCount="1">
    <brk id="82" max="10" man="1"/>
  </rowBreaks>
  <customProperties>
    <customPr name="layoutContexts" r:id="rId2"/>
  </customProperties>
  <drawing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782E8972-37A4-4DC4-ACEB-F6B33C59C70A}">
          <x14:formula1>
            <xm:f>'DO NOT USE'!$D$19:$D$44</xm:f>
          </x14:formula1>
          <xm:sqref>C7:K7 N7:V7 N48:V48 C48:K48</xm:sqref>
        </x14:dataValidation>
      </x14:dataValidation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2D211D-91DB-4819-AC16-EB6ECB7C67FB}">
  <sheetPr codeName="Sheet22">
    <tabColor rgb="FFFF9933"/>
    <pageSetUpPr fitToPage="1"/>
  </sheetPr>
  <dimension ref="A1:AH60"/>
  <sheetViews>
    <sheetView showZeros="0" view="pageBreakPreview" topLeftCell="B3" zoomScale="77" zoomScaleNormal="100" zoomScaleSheetLayoutView="77" workbookViewId="0">
      <selection activeCell="N5" sqref="N5:AA5"/>
    </sheetView>
  </sheetViews>
  <sheetFormatPr defaultColWidth="16.1796875" defaultRowHeight="12.75" customHeight="1" x14ac:dyDescent="0.35"/>
  <cols>
    <col min="1" max="1" width="7.453125" style="161" hidden="1" customWidth="1"/>
    <col min="2" max="2" width="13.81640625" customWidth="1"/>
    <col min="3" max="4" width="15.81640625" customWidth="1"/>
    <col min="5" max="5" width="4.453125" customWidth="1"/>
    <col min="6" max="6" width="10.81640625" customWidth="1"/>
    <col min="7" max="12" width="9.453125" customWidth="1"/>
    <col min="13" max="13" width="9.1796875" customWidth="1"/>
    <col min="14" max="15" width="9.453125" customWidth="1"/>
    <col min="16" max="16" width="8.1796875" customWidth="1"/>
    <col min="17" max="18" width="9.453125" customWidth="1"/>
    <col min="19" max="19" width="7.81640625" customWidth="1"/>
    <col min="20" max="21" width="9.453125" customWidth="1"/>
    <col min="22" max="22" width="8.1796875" customWidth="1"/>
    <col min="23" max="23" width="9" customWidth="1"/>
    <col min="24" max="24" width="10.81640625" customWidth="1"/>
    <col min="25" max="25" width="8" customWidth="1"/>
    <col min="26" max="26" width="8.36328125" customWidth="1"/>
    <col min="27" max="27" width="11.1796875" customWidth="1"/>
  </cols>
  <sheetData>
    <row r="1" spans="1:34" s="1" customFormat="1" ht="13.75" customHeight="1" x14ac:dyDescent="0.25">
      <c r="A1" s="461"/>
      <c r="B1" s="461"/>
      <c r="C1" s="474" t="s">
        <v>191</v>
      </c>
      <c r="D1" s="475"/>
      <c r="E1" s="475"/>
      <c r="F1" s="475"/>
      <c r="G1" s="475"/>
      <c r="H1" s="475"/>
      <c r="I1" s="475"/>
      <c r="J1" s="475"/>
      <c r="K1" s="475"/>
      <c r="L1" s="475"/>
      <c r="M1" s="475"/>
      <c r="N1" s="475"/>
      <c r="O1" s="475"/>
      <c r="P1" s="475"/>
      <c r="Q1" s="475"/>
      <c r="R1" s="475"/>
      <c r="S1" s="475"/>
      <c r="T1" s="475"/>
      <c r="U1" s="475"/>
      <c r="V1" s="475"/>
      <c r="W1" s="475"/>
      <c r="X1" s="475"/>
      <c r="Y1" s="475"/>
      <c r="Z1" s="475"/>
      <c r="AA1" s="475"/>
    </row>
    <row r="2" spans="1:34" s="1" customFormat="1" ht="13.75" customHeight="1" x14ac:dyDescent="0.25">
      <c r="A2" s="461"/>
      <c r="B2" s="461"/>
      <c r="C2" s="474"/>
      <c r="D2" s="475"/>
      <c r="E2" s="475"/>
      <c r="F2" s="475"/>
      <c r="G2" s="475"/>
      <c r="H2" s="475"/>
      <c r="I2" s="475"/>
      <c r="J2" s="475"/>
      <c r="K2" s="475"/>
      <c r="L2" s="475"/>
      <c r="M2" s="475"/>
      <c r="N2" s="475"/>
      <c r="O2" s="475"/>
      <c r="P2" s="475"/>
      <c r="Q2" s="475"/>
      <c r="R2" s="475"/>
      <c r="S2" s="475"/>
      <c r="T2" s="475"/>
      <c r="U2" s="475"/>
      <c r="V2" s="475"/>
      <c r="W2" s="475"/>
      <c r="X2" s="475"/>
      <c r="Y2" s="475"/>
      <c r="Z2" s="475"/>
      <c r="AA2" s="475"/>
    </row>
    <row r="3" spans="1:34" ht="13.75" customHeight="1" x14ac:dyDescent="0.35">
      <c r="A3" s="382" t="s">
        <v>48</v>
      </c>
      <c r="B3" s="382"/>
      <c r="C3" s="298" t="str">
        <f>'DESIGN FRONT SHEET'!B3</f>
        <v>MCLAREN SEASON 3</v>
      </c>
      <c r="D3" s="298"/>
      <c r="E3" s="299"/>
      <c r="F3" s="37" t="s">
        <v>49</v>
      </c>
      <c r="G3" s="487" t="str">
        <f>'DESIGN FRONT SHEET'!E3</f>
        <v>UNAVAILABLE</v>
      </c>
      <c r="H3" s="488"/>
      <c r="I3" s="488"/>
      <c r="J3" s="488"/>
      <c r="K3" s="489"/>
      <c r="L3" s="191" t="s">
        <v>50</v>
      </c>
      <c r="M3" s="192"/>
      <c r="N3" s="473" t="str">
        <f>'DESIGN FRONT SHEET'!G3</f>
        <v>FRAN</v>
      </c>
      <c r="O3" s="473"/>
      <c r="P3" s="473"/>
      <c r="Q3" s="473"/>
      <c r="R3" s="473"/>
      <c r="S3" s="473"/>
      <c r="T3" s="473"/>
      <c r="U3" s="473"/>
      <c r="V3" s="473"/>
      <c r="W3" s="473"/>
      <c r="X3" s="473"/>
      <c r="Y3" s="473"/>
      <c r="Z3" s="473"/>
      <c r="AA3" s="473"/>
    </row>
    <row r="4" spans="1:34" ht="13.75" customHeight="1" x14ac:dyDescent="0.35">
      <c r="A4" s="382" t="s">
        <v>51</v>
      </c>
      <c r="B4" s="382"/>
      <c r="C4" s="298" t="str">
        <f>'DESIGN FRONT SHEET'!B4</f>
        <v>DEXOR</v>
      </c>
      <c r="D4" s="298"/>
      <c r="E4" s="299"/>
      <c r="F4" s="37" t="s">
        <v>52</v>
      </c>
      <c r="G4" s="487" t="str">
        <f>'DESIGN FRONT SHEET'!E4</f>
        <v>VIETNAM</v>
      </c>
      <c r="H4" s="488"/>
      <c r="I4" s="488"/>
      <c r="J4" s="488"/>
      <c r="K4" s="489"/>
      <c r="L4" s="191" t="s">
        <v>53</v>
      </c>
      <c r="M4" s="192"/>
      <c r="N4" s="473" t="str">
        <f>'DESIGN FRONT SHEET'!G4</f>
        <v>CHARLOTTE</v>
      </c>
      <c r="O4" s="473"/>
      <c r="P4" s="473"/>
      <c r="Q4" s="473"/>
      <c r="R4" s="473"/>
      <c r="S4" s="473"/>
      <c r="T4" s="473"/>
      <c r="U4" s="473"/>
      <c r="V4" s="473"/>
      <c r="W4" s="473"/>
      <c r="X4" s="473"/>
      <c r="Y4" s="473"/>
      <c r="Z4" s="473"/>
      <c r="AA4" s="473"/>
    </row>
    <row r="5" spans="1:34" ht="13.75" customHeight="1" x14ac:dyDescent="0.35">
      <c r="A5" s="382" t="s">
        <v>54</v>
      </c>
      <c r="B5" s="382"/>
      <c r="C5" s="298" t="str">
        <f>'DESIGN FRONT SHEET'!B5</f>
        <v>SHORT SLEEVE CONTRST T-SHIRT</v>
      </c>
      <c r="D5" s="298"/>
      <c r="E5" s="299"/>
      <c r="F5" s="37" t="s">
        <v>55</v>
      </c>
      <c r="G5" s="487" t="str">
        <f>'DESIGN FRONT SHEET'!E5</f>
        <v>PALACE SAMPLE - FACTORY REFERENCE</v>
      </c>
      <c r="H5" s="488"/>
      <c r="I5" s="488"/>
      <c r="J5" s="488"/>
      <c r="K5" s="489"/>
      <c r="L5" s="191" t="s">
        <v>56</v>
      </c>
      <c r="M5" s="192"/>
      <c r="N5" s="490"/>
      <c r="O5" s="490"/>
      <c r="P5" s="490"/>
      <c r="Q5" s="490"/>
      <c r="R5" s="490"/>
      <c r="S5" s="490"/>
      <c r="T5" s="490"/>
      <c r="U5" s="490"/>
      <c r="V5" s="490"/>
      <c r="W5" s="490"/>
      <c r="X5" s="490"/>
      <c r="Y5" s="490"/>
      <c r="Z5" s="490"/>
      <c r="AA5" s="490"/>
    </row>
    <row r="6" spans="1:34" ht="13.75" customHeight="1" x14ac:dyDescent="0.35">
      <c r="A6" s="491" t="s">
        <v>197</v>
      </c>
      <c r="B6" s="491"/>
      <c r="C6" s="491"/>
      <c r="D6" s="491"/>
      <c r="E6" s="491"/>
      <c r="F6" s="491"/>
      <c r="G6" s="491"/>
      <c r="H6" s="491"/>
      <c r="I6" s="491"/>
      <c r="J6" s="491"/>
      <c r="K6" s="491"/>
      <c r="L6" s="491"/>
      <c r="M6" s="491"/>
      <c r="N6" s="491"/>
      <c r="O6" s="491"/>
      <c r="P6" s="491"/>
      <c r="Q6" s="491"/>
      <c r="R6" s="491"/>
      <c r="S6" s="491"/>
      <c r="T6" s="491"/>
      <c r="U6" s="491"/>
      <c r="V6" s="491"/>
      <c r="W6" s="491"/>
      <c r="X6" s="491"/>
      <c r="Y6" s="491"/>
      <c r="Z6" s="491"/>
      <c r="AA6" s="491"/>
    </row>
    <row r="7" spans="1:34" ht="15.75" customHeight="1" x14ac:dyDescent="0.35">
      <c r="A7" s="162" t="s">
        <v>120</v>
      </c>
      <c r="B7" s="71"/>
      <c r="C7" s="72" t="s">
        <v>64</v>
      </c>
      <c r="D7" s="73"/>
      <c r="E7" s="73"/>
      <c r="F7" s="74" t="s">
        <v>154</v>
      </c>
      <c r="G7" s="75" t="s">
        <v>155</v>
      </c>
      <c r="H7" s="75"/>
      <c r="I7" s="163" t="s">
        <v>174</v>
      </c>
      <c r="J7" s="75" t="s">
        <v>156</v>
      </c>
      <c r="K7" s="75"/>
      <c r="L7" s="163" t="s">
        <v>174</v>
      </c>
      <c r="M7" s="75" t="s">
        <v>157</v>
      </c>
      <c r="N7" s="75"/>
      <c r="O7" s="163" t="s">
        <v>174</v>
      </c>
      <c r="P7" s="75" t="s">
        <v>158</v>
      </c>
      <c r="Q7" s="76"/>
      <c r="R7" s="165" t="s">
        <v>174</v>
      </c>
      <c r="S7" s="168" t="s">
        <v>159</v>
      </c>
      <c r="T7" s="164"/>
      <c r="U7" s="165" t="s">
        <v>174</v>
      </c>
      <c r="V7" s="168" t="s">
        <v>194</v>
      </c>
      <c r="W7" s="164"/>
      <c r="X7" s="165" t="s">
        <v>174</v>
      </c>
      <c r="Y7" s="168" t="s">
        <v>195</v>
      </c>
      <c r="Z7" s="164"/>
      <c r="AA7" s="165" t="s">
        <v>174</v>
      </c>
      <c r="AB7" s="48"/>
      <c r="AC7" s="48"/>
      <c r="AD7" s="48"/>
      <c r="AE7" s="48"/>
      <c r="AF7" s="48"/>
      <c r="AG7" s="48"/>
      <c r="AH7" s="48"/>
    </row>
    <row r="8" spans="1:34" ht="15.75" customHeight="1" x14ac:dyDescent="0.35">
      <c r="A8" s="160" t="str">
        <f>'PROTO SPEC'!A8</f>
        <v>H2</v>
      </c>
      <c r="B8" s="321" t="str">
        <f>'PROTO SPEC'!B8</f>
        <v>1. Front length - SNP to bottom hem edge</v>
      </c>
      <c r="C8" s="322"/>
      <c r="D8" s="322"/>
      <c r="E8" s="322"/>
      <c r="F8" s="87">
        <f>'GRADED SPEC (ALPHA)'!F8</f>
        <v>1</v>
      </c>
      <c r="G8" s="166">
        <f>'GRADED SPEC (ALPHA)'!G8</f>
        <v>-3</v>
      </c>
      <c r="H8" s="111"/>
      <c r="I8" s="211">
        <f>H8+(-G8)</f>
        <v>3</v>
      </c>
      <c r="J8" s="167">
        <f>'GRADED SPEC (ALPHA)'!H8</f>
        <v>-1.5</v>
      </c>
      <c r="K8" s="98"/>
      <c r="L8" s="211">
        <f>K8+(-J8)</f>
        <v>1.5</v>
      </c>
      <c r="M8" s="232">
        <f>'GRADED SPEC (ALPHA)'!I8</f>
        <v>0</v>
      </c>
      <c r="N8" s="89"/>
      <c r="O8" s="211">
        <f>N8+(-M8)</f>
        <v>0</v>
      </c>
      <c r="P8" s="167">
        <f>'GRADED SPEC (ALPHA)'!J8</f>
        <v>1.5</v>
      </c>
      <c r="Q8" s="97"/>
      <c r="R8" s="233">
        <f>Q8+(-P8)</f>
        <v>-1.5</v>
      </c>
      <c r="S8" s="169">
        <f>'GRADED SPEC (ALPHA)'!K8</f>
        <v>3</v>
      </c>
      <c r="T8" s="96"/>
      <c r="U8" s="211">
        <f>T8+(-S8)</f>
        <v>-3</v>
      </c>
      <c r="V8" s="169">
        <f>'GRADED SPEC (ALPHA)'!L8</f>
        <v>4.5</v>
      </c>
      <c r="W8" s="96"/>
      <c r="X8" s="211">
        <f>W8+(-V8)</f>
        <v>-4.5</v>
      </c>
      <c r="Y8" s="169">
        <f>'GRADED SPEC (ALPHA)'!M8</f>
        <v>4.5</v>
      </c>
      <c r="Z8" s="96"/>
      <c r="AA8" s="211">
        <f>Z8+(-Y8)</f>
        <v>-4.5</v>
      </c>
      <c r="AB8" s="44"/>
      <c r="AC8" s="45"/>
      <c r="AD8" s="49"/>
      <c r="AE8" s="49"/>
      <c r="AF8" s="50"/>
      <c r="AG8" s="49"/>
      <c r="AH8" s="45"/>
    </row>
    <row r="9" spans="1:34" ht="15.75" customHeight="1" x14ac:dyDescent="0.35">
      <c r="A9" s="160" t="str">
        <f>'PROTO SPEC'!A9</f>
        <v>H3</v>
      </c>
      <c r="B9" s="321" t="str">
        <f>'PROTO SPEC'!B9</f>
        <v>2. Front length - HSP to bottom hem edge</v>
      </c>
      <c r="C9" s="322"/>
      <c r="D9" s="322"/>
      <c r="E9" s="322"/>
      <c r="F9" s="87">
        <f>'GRADED SPEC (ALPHA)'!F9</f>
        <v>1</v>
      </c>
      <c r="G9" s="166">
        <f>'GRADED SPEC (ALPHA)'!G9</f>
        <v>-3</v>
      </c>
      <c r="H9" s="111"/>
      <c r="I9" s="211">
        <f t="shared" ref="I9:I41" si="0">H9+(-G9)</f>
        <v>3</v>
      </c>
      <c r="J9" s="167">
        <f>'GRADED SPEC (ALPHA)'!H9</f>
        <v>-1.5</v>
      </c>
      <c r="K9" s="98"/>
      <c r="L9" s="211">
        <f t="shared" ref="L9:L41" si="1">K9+(-J9)</f>
        <v>1.5</v>
      </c>
      <c r="M9" s="232">
        <f>'GRADED SPEC (ALPHA)'!I9</f>
        <v>0</v>
      </c>
      <c r="N9" s="89"/>
      <c r="O9" s="211">
        <f t="shared" ref="O9:O41" si="2">N9+(-M9)</f>
        <v>0</v>
      </c>
      <c r="P9" s="167">
        <f>'GRADED SPEC (ALPHA)'!J9</f>
        <v>1.5</v>
      </c>
      <c r="Q9" s="97"/>
      <c r="R9" s="233">
        <f t="shared" ref="R9:R41" si="3">Q9+(-P9)</f>
        <v>-1.5</v>
      </c>
      <c r="S9" s="169">
        <f>'GRADED SPEC (ALPHA)'!K9</f>
        <v>3</v>
      </c>
      <c r="T9" s="96"/>
      <c r="U9" s="211">
        <f t="shared" ref="U9:U41" si="4">T9+(-S9)</f>
        <v>-3</v>
      </c>
      <c r="V9" s="169">
        <f>'GRADED SPEC (ALPHA)'!L9</f>
        <v>4.5</v>
      </c>
      <c r="W9" s="96"/>
      <c r="X9" s="211">
        <f t="shared" ref="X9:X41" si="5">W9+(-V9)</f>
        <v>-4.5</v>
      </c>
      <c r="Y9" s="169">
        <f>'GRADED SPEC (ALPHA)'!M9</f>
        <v>4.5</v>
      </c>
      <c r="Z9" s="96"/>
      <c r="AA9" s="211">
        <f t="shared" ref="AA9:AA41" si="6">Z9+(-Y9)</f>
        <v>-4.5</v>
      </c>
      <c r="AB9" s="44"/>
      <c r="AC9" s="45"/>
      <c r="AD9" s="49"/>
      <c r="AE9" s="49"/>
      <c r="AF9" s="50"/>
      <c r="AG9" s="49"/>
      <c r="AH9" s="45"/>
    </row>
    <row r="10" spans="1:34" ht="15.75" customHeight="1" x14ac:dyDescent="0.35">
      <c r="A10" s="160">
        <f>'PROTO SPEC'!A10</f>
        <v>0</v>
      </c>
      <c r="B10" s="321" t="str">
        <f>'PROTO SPEC'!B10</f>
        <v>3. Back length - HSP to bottom hem edge</v>
      </c>
      <c r="C10" s="322"/>
      <c r="D10" s="322"/>
      <c r="E10" s="322"/>
      <c r="F10" s="87">
        <f>'GRADED SPEC (ALPHA)'!F10</f>
        <v>1</v>
      </c>
      <c r="G10" s="166">
        <f>'GRADED SPEC (ALPHA)'!G10</f>
        <v>-3</v>
      </c>
      <c r="H10" s="111"/>
      <c r="I10" s="211">
        <f t="shared" si="0"/>
        <v>3</v>
      </c>
      <c r="J10" s="167">
        <f>'GRADED SPEC (ALPHA)'!H10</f>
        <v>-1.5</v>
      </c>
      <c r="K10" s="98"/>
      <c r="L10" s="211">
        <f t="shared" si="1"/>
        <v>1.5</v>
      </c>
      <c r="M10" s="232">
        <f>'GRADED SPEC (ALPHA)'!I10</f>
        <v>0</v>
      </c>
      <c r="N10" s="89"/>
      <c r="O10" s="211">
        <f t="shared" si="2"/>
        <v>0</v>
      </c>
      <c r="P10" s="167">
        <f>'GRADED SPEC (ALPHA)'!J10</f>
        <v>1.5</v>
      </c>
      <c r="Q10" s="97"/>
      <c r="R10" s="233">
        <f t="shared" si="3"/>
        <v>-1.5</v>
      </c>
      <c r="S10" s="169">
        <f>'GRADED SPEC (ALPHA)'!K10</f>
        <v>3</v>
      </c>
      <c r="T10" s="96"/>
      <c r="U10" s="211">
        <f t="shared" si="4"/>
        <v>-3</v>
      </c>
      <c r="V10" s="169">
        <f>'GRADED SPEC (ALPHA)'!L10</f>
        <v>4.5</v>
      </c>
      <c r="W10" s="96"/>
      <c r="X10" s="211">
        <f t="shared" si="5"/>
        <v>-4.5</v>
      </c>
      <c r="Y10" s="169">
        <f>'GRADED SPEC (ALPHA)'!M10</f>
        <v>4.5</v>
      </c>
      <c r="Z10" s="96"/>
      <c r="AA10" s="211">
        <f t="shared" si="6"/>
        <v>-4.5</v>
      </c>
    </row>
    <row r="11" spans="1:34" ht="15.75" customHeight="1" x14ac:dyDescent="0.35">
      <c r="A11" s="160">
        <f>'PROTO SPEC'!A11</f>
        <v>0</v>
      </c>
      <c r="B11" s="321" t="str">
        <f>'PROTO SPEC'!B11</f>
        <v>4. Chest - measured 2.5cm down from underarm</v>
      </c>
      <c r="C11" s="322"/>
      <c r="D11" s="322"/>
      <c r="E11" s="322"/>
      <c r="F11" s="87">
        <f>'GRADED SPEC (ALPHA)'!F11</f>
        <v>1</v>
      </c>
      <c r="G11" s="166">
        <f>'GRADED SPEC (ALPHA)'!G11</f>
        <v>-5</v>
      </c>
      <c r="H11" s="112"/>
      <c r="I11" s="211">
        <f t="shared" si="0"/>
        <v>5</v>
      </c>
      <c r="J11" s="167">
        <f>'GRADED SPEC (ALPHA)'!H11</f>
        <v>-2.5</v>
      </c>
      <c r="K11" s="98"/>
      <c r="L11" s="211">
        <f t="shared" si="1"/>
        <v>2.5</v>
      </c>
      <c r="M11" s="232">
        <f>'GRADED SPEC (ALPHA)'!I11</f>
        <v>0</v>
      </c>
      <c r="N11" s="89"/>
      <c r="O11" s="211">
        <f t="shared" si="2"/>
        <v>0</v>
      </c>
      <c r="P11" s="167">
        <f>'GRADED SPEC (ALPHA)'!J11</f>
        <v>2.5</v>
      </c>
      <c r="Q11" s="99"/>
      <c r="R11" s="233">
        <f t="shared" si="3"/>
        <v>-2.5</v>
      </c>
      <c r="S11" s="169">
        <f>'GRADED SPEC (ALPHA)'!K11</f>
        <v>5</v>
      </c>
      <c r="T11" s="96"/>
      <c r="U11" s="211">
        <f t="shared" si="4"/>
        <v>-5</v>
      </c>
      <c r="V11" s="169">
        <f>'GRADED SPEC (ALPHA)'!L11</f>
        <v>7.5</v>
      </c>
      <c r="W11" s="96"/>
      <c r="X11" s="211">
        <f t="shared" si="5"/>
        <v>-7.5</v>
      </c>
      <c r="Y11" s="169">
        <f>'GRADED SPEC (ALPHA)'!M11</f>
        <v>10</v>
      </c>
      <c r="Z11" s="96"/>
      <c r="AA11" s="211">
        <f t="shared" si="6"/>
        <v>-10</v>
      </c>
    </row>
    <row r="12" spans="1:34" ht="15.75" customHeight="1" x14ac:dyDescent="0.35">
      <c r="A12" s="160">
        <f>'PROTO SPEC'!A12</f>
        <v>0</v>
      </c>
      <c r="B12" s="321" t="str">
        <f>'PROTO SPEC'!B12</f>
        <v>5. Waist position - below HSP</v>
      </c>
      <c r="C12" s="322"/>
      <c r="D12" s="322"/>
      <c r="E12" s="322"/>
      <c r="F12" s="87">
        <f>'GRADED SPEC (ALPHA)'!F12</f>
        <v>0.5</v>
      </c>
      <c r="G12" s="166">
        <f>'GRADED SPEC (ALPHA)'!G12</f>
        <v>-2</v>
      </c>
      <c r="H12" s="112"/>
      <c r="I12" s="211">
        <f t="shared" si="0"/>
        <v>2</v>
      </c>
      <c r="J12" s="167">
        <f>'GRADED SPEC (ALPHA)'!H12</f>
        <v>-1</v>
      </c>
      <c r="K12" s="98"/>
      <c r="L12" s="211">
        <f t="shared" si="1"/>
        <v>1</v>
      </c>
      <c r="M12" s="232">
        <f>'GRADED SPEC (ALPHA)'!I12</f>
        <v>0</v>
      </c>
      <c r="N12" s="89"/>
      <c r="O12" s="211">
        <f t="shared" si="2"/>
        <v>0</v>
      </c>
      <c r="P12" s="167">
        <f>'GRADED SPEC (ALPHA)'!J12</f>
        <v>1</v>
      </c>
      <c r="Q12" s="99"/>
      <c r="R12" s="233">
        <f t="shared" si="3"/>
        <v>-1</v>
      </c>
      <c r="S12" s="169">
        <f>'GRADED SPEC (ALPHA)'!K12</f>
        <v>2</v>
      </c>
      <c r="T12" s="96"/>
      <c r="U12" s="211">
        <f t="shared" si="4"/>
        <v>-2</v>
      </c>
      <c r="V12" s="169">
        <f>'GRADED SPEC (ALPHA)'!L12</f>
        <v>3</v>
      </c>
      <c r="W12" s="96"/>
      <c r="X12" s="211">
        <f t="shared" si="5"/>
        <v>-3</v>
      </c>
      <c r="Y12" s="169">
        <f>'GRADED SPEC (ALPHA)'!M12</f>
        <v>4</v>
      </c>
      <c r="Z12" s="96"/>
      <c r="AA12" s="211">
        <f t="shared" si="6"/>
        <v>-4</v>
      </c>
    </row>
    <row r="13" spans="1:34" ht="15.75" customHeight="1" x14ac:dyDescent="0.35">
      <c r="A13" s="160">
        <f>'PROTO SPEC'!A13</f>
        <v>0</v>
      </c>
      <c r="B13" s="321" t="str">
        <f>'PROTO SPEC'!B13</f>
        <v>6. Waist width</v>
      </c>
      <c r="C13" s="322"/>
      <c r="D13" s="322"/>
      <c r="E13" s="322"/>
      <c r="F13" s="87">
        <f>'GRADED SPEC (ALPHA)'!F13</f>
        <v>1</v>
      </c>
      <c r="G13" s="166">
        <f>'GRADED SPEC (ALPHA)'!G13</f>
        <v>-5</v>
      </c>
      <c r="H13" s="112"/>
      <c r="I13" s="211">
        <f t="shared" si="0"/>
        <v>5</v>
      </c>
      <c r="J13" s="167">
        <f>'GRADED SPEC (ALPHA)'!H13</f>
        <v>-2.5</v>
      </c>
      <c r="K13" s="98"/>
      <c r="L13" s="211">
        <f t="shared" si="1"/>
        <v>2.5</v>
      </c>
      <c r="M13" s="232">
        <f>'GRADED SPEC (ALPHA)'!I13</f>
        <v>0</v>
      </c>
      <c r="N13" s="89"/>
      <c r="O13" s="211">
        <f t="shared" si="2"/>
        <v>0</v>
      </c>
      <c r="P13" s="167">
        <f>'GRADED SPEC (ALPHA)'!J13</f>
        <v>2.5</v>
      </c>
      <c r="Q13" s="99"/>
      <c r="R13" s="233">
        <f t="shared" si="3"/>
        <v>-2.5</v>
      </c>
      <c r="S13" s="169">
        <f>'GRADED SPEC (ALPHA)'!K13</f>
        <v>5</v>
      </c>
      <c r="T13" s="96"/>
      <c r="U13" s="211">
        <f t="shared" si="4"/>
        <v>-5</v>
      </c>
      <c r="V13" s="169">
        <f>'GRADED SPEC (ALPHA)'!L13</f>
        <v>7.5</v>
      </c>
      <c r="W13" s="96"/>
      <c r="X13" s="211">
        <f t="shared" si="5"/>
        <v>-7.5</v>
      </c>
      <c r="Y13" s="169">
        <f>'GRADED SPEC (ALPHA)'!M13</f>
        <v>10</v>
      </c>
      <c r="Z13" s="96"/>
      <c r="AA13" s="211">
        <f t="shared" si="6"/>
        <v>-10</v>
      </c>
    </row>
    <row r="14" spans="1:34" ht="15.75" customHeight="1" x14ac:dyDescent="0.35">
      <c r="A14" s="160">
        <f>'PROTO SPEC'!A14</f>
        <v>0</v>
      </c>
      <c r="B14" s="321" t="str">
        <f>'PROTO SPEC'!B14</f>
        <v>7. Hem width</v>
      </c>
      <c r="C14" s="322"/>
      <c r="D14" s="322"/>
      <c r="E14" s="322"/>
      <c r="F14" s="87">
        <f>'GRADED SPEC (ALPHA)'!F14</f>
        <v>1</v>
      </c>
      <c r="G14" s="166">
        <f>'GRADED SPEC (ALPHA)'!G14</f>
        <v>-5</v>
      </c>
      <c r="H14" s="112"/>
      <c r="I14" s="211">
        <f t="shared" si="0"/>
        <v>5</v>
      </c>
      <c r="J14" s="167">
        <f>'GRADED SPEC (ALPHA)'!H14</f>
        <v>-2.5</v>
      </c>
      <c r="K14" s="98"/>
      <c r="L14" s="211">
        <f t="shared" si="1"/>
        <v>2.5</v>
      </c>
      <c r="M14" s="232">
        <f>'GRADED SPEC (ALPHA)'!I14</f>
        <v>0</v>
      </c>
      <c r="N14" s="89"/>
      <c r="O14" s="211">
        <f t="shared" si="2"/>
        <v>0</v>
      </c>
      <c r="P14" s="167">
        <f>'GRADED SPEC (ALPHA)'!J14</f>
        <v>2.5</v>
      </c>
      <c r="Q14" s="99"/>
      <c r="R14" s="233">
        <f t="shared" si="3"/>
        <v>-2.5</v>
      </c>
      <c r="S14" s="169">
        <f>'GRADED SPEC (ALPHA)'!K14</f>
        <v>5</v>
      </c>
      <c r="T14" s="96"/>
      <c r="U14" s="211">
        <f t="shared" si="4"/>
        <v>-5</v>
      </c>
      <c r="V14" s="169">
        <f>'GRADED SPEC (ALPHA)'!L14</f>
        <v>7.5</v>
      </c>
      <c r="W14" s="96"/>
      <c r="X14" s="211">
        <f t="shared" si="5"/>
        <v>-7.5</v>
      </c>
      <c r="Y14" s="169">
        <f>'GRADED SPEC (ALPHA)'!M14</f>
        <v>10</v>
      </c>
      <c r="Z14" s="96"/>
      <c r="AA14" s="211">
        <f t="shared" si="6"/>
        <v>-10</v>
      </c>
    </row>
    <row r="15" spans="1:34" ht="15.75" customHeight="1" x14ac:dyDescent="0.35">
      <c r="A15" s="160">
        <f>'PROTO SPEC'!A15</f>
        <v>0</v>
      </c>
      <c r="B15" s="321" t="str">
        <f>'PROTO SPEC'!B15</f>
        <v>8. Hem depth</v>
      </c>
      <c r="C15" s="322"/>
      <c r="D15" s="322"/>
      <c r="E15" s="322"/>
      <c r="F15" s="87">
        <f>'GRADED SPEC (ALPHA)'!F15</f>
        <v>0.3</v>
      </c>
      <c r="G15" s="166">
        <f>'GRADED SPEC (ALPHA)'!G15</f>
        <v>0</v>
      </c>
      <c r="H15" s="111"/>
      <c r="I15" s="211">
        <f t="shared" si="0"/>
        <v>0</v>
      </c>
      <c r="J15" s="167">
        <f>'GRADED SPEC (ALPHA)'!H15</f>
        <v>0</v>
      </c>
      <c r="K15" s="98"/>
      <c r="L15" s="211">
        <f t="shared" si="1"/>
        <v>0</v>
      </c>
      <c r="M15" s="232">
        <f>'GRADED SPEC (ALPHA)'!I15</f>
        <v>0</v>
      </c>
      <c r="N15" s="89"/>
      <c r="O15" s="211">
        <f t="shared" si="2"/>
        <v>0</v>
      </c>
      <c r="P15" s="167">
        <f>'GRADED SPEC (ALPHA)'!J15</f>
        <v>0</v>
      </c>
      <c r="Q15" s="97"/>
      <c r="R15" s="233">
        <f t="shared" si="3"/>
        <v>0</v>
      </c>
      <c r="S15" s="169">
        <f>'GRADED SPEC (ALPHA)'!K15</f>
        <v>0</v>
      </c>
      <c r="T15" s="96"/>
      <c r="U15" s="211">
        <f t="shared" si="4"/>
        <v>0</v>
      </c>
      <c r="V15" s="169">
        <f>'GRADED SPEC (ALPHA)'!L15</f>
        <v>0</v>
      </c>
      <c r="W15" s="96"/>
      <c r="X15" s="211">
        <f t="shared" si="5"/>
        <v>0</v>
      </c>
      <c r="Y15" s="169">
        <f>'GRADED SPEC (ALPHA)'!M15</f>
        <v>0</v>
      </c>
      <c r="Z15" s="96"/>
      <c r="AA15" s="211">
        <f t="shared" si="6"/>
        <v>0</v>
      </c>
    </row>
    <row r="16" spans="1:34" ht="15.75" customHeight="1" x14ac:dyDescent="0.35">
      <c r="A16" s="160">
        <f>'PROTO SPEC'!A16</f>
        <v>0</v>
      </c>
      <c r="B16" s="321" t="str">
        <f>'PROTO SPEC'!B16</f>
        <v>9. X-Shoulder (seam to seam)</v>
      </c>
      <c r="C16" s="322"/>
      <c r="D16" s="322"/>
      <c r="E16" s="322"/>
      <c r="F16" s="87">
        <f>'GRADED SPEC (ALPHA)'!F16</f>
        <v>0.5</v>
      </c>
      <c r="G16" s="166">
        <f>'GRADED SPEC (ALPHA)'!G16</f>
        <v>0</v>
      </c>
      <c r="H16" s="111"/>
      <c r="I16" s="211">
        <f t="shared" si="0"/>
        <v>0</v>
      </c>
      <c r="J16" s="167">
        <f>'GRADED SPEC (ALPHA)'!H16</f>
        <v>0</v>
      </c>
      <c r="K16" s="98"/>
      <c r="L16" s="211">
        <f t="shared" si="1"/>
        <v>0</v>
      </c>
      <c r="M16" s="232">
        <f>'GRADED SPEC (ALPHA)'!I16</f>
        <v>0</v>
      </c>
      <c r="N16" s="89"/>
      <c r="O16" s="211">
        <f t="shared" si="2"/>
        <v>0</v>
      </c>
      <c r="P16" s="167">
        <f>'GRADED SPEC (ALPHA)'!J16</f>
        <v>0</v>
      </c>
      <c r="Q16" s="97"/>
      <c r="R16" s="233">
        <f t="shared" si="3"/>
        <v>0</v>
      </c>
      <c r="S16" s="169">
        <f>'GRADED SPEC (ALPHA)'!K16</f>
        <v>0</v>
      </c>
      <c r="T16" s="96"/>
      <c r="U16" s="211">
        <f t="shared" si="4"/>
        <v>0</v>
      </c>
      <c r="V16" s="169">
        <f>'GRADED SPEC (ALPHA)'!L16</f>
        <v>0</v>
      </c>
      <c r="W16" s="96"/>
      <c r="X16" s="211">
        <f t="shared" si="5"/>
        <v>0</v>
      </c>
      <c r="Y16" s="169">
        <f>'GRADED SPEC (ALPHA)'!M16</f>
        <v>0</v>
      </c>
      <c r="Z16" s="96"/>
      <c r="AA16" s="211">
        <f t="shared" si="6"/>
        <v>0</v>
      </c>
    </row>
    <row r="17" spans="1:27" ht="15.75" customHeight="1" x14ac:dyDescent="0.35">
      <c r="A17" s="160"/>
      <c r="B17" s="321" t="str">
        <f>'PROTO SPEC'!B17</f>
        <v>10. Shoulder slope</v>
      </c>
      <c r="C17" s="322"/>
      <c r="D17" s="322"/>
      <c r="E17" s="322"/>
      <c r="F17" s="87">
        <f>'GRADED SPEC (ALPHA)'!F17</f>
        <v>1</v>
      </c>
      <c r="G17" s="166">
        <f>'GRADED SPEC (ALPHA)'!G17</f>
        <v>0</v>
      </c>
      <c r="H17" s="111"/>
      <c r="I17" s="211">
        <f t="shared" si="0"/>
        <v>0</v>
      </c>
      <c r="J17" s="167">
        <f>'GRADED SPEC (ALPHA)'!H17</f>
        <v>0</v>
      </c>
      <c r="K17" s="98"/>
      <c r="L17" s="211">
        <f t="shared" si="1"/>
        <v>0</v>
      </c>
      <c r="M17" s="232">
        <f>'GRADED SPEC (ALPHA)'!I17</f>
        <v>0</v>
      </c>
      <c r="N17" s="89"/>
      <c r="O17" s="211">
        <f t="shared" si="2"/>
        <v>0</v>
      </c>
      <c r="P17" s="167">
        <f>'GRADED SPEC (ALPHA)'!J17</f>
        <v>0</v>
      </c>
      <c r="Q17" s="97"/>
      <c r="R17" s="233">
        <f t="shared" si="3"/>
        <v>0</v>
      </c>
      <c r="S17" s="169">
        <f>'GRADED SPEC (ALPHA)'!K17</f>
        <v>0</v>
      </c>
      <c r="T17" s="96"/>
      <c r="U17" s="211">
        <f t="shared" si="4"/>
        <v>0</v>
      </c>
      <c r="V17" s="169">
        <f>'GRADED SPEC (ALPHA)'!L17</f>
        <v>0</v>
      </c>
      <c r="W17" s="96"/>
      <c r="X17" s="211">
        <f t="shared" si="5"/>
        <v>0</v>
      </c>
      <c r="Y17" s="169">
        <f>'GRADED SPEC (ALPHA)'!M17</f>
        <v>0</v>
      </c>
      <c r="Z17" s="96"/>
      <c r="AA17" s="211">
        <f t="shared" si="6"/>
        <v>0</v>
      </c>
    </row>
    <row r="18" spans="1:27" ht="15.75" customHeight="1" x14ac:dyDescent="0.35">
      <c r="A18" s="160">
        <f>'PROTO SPEC'!A18</f>
        <v>0</v>
      </c>
      <c r="B18" s="321" t="str">
        <f>'PROTO SPEC'!B18</f>
        <v>11. X-Front - 15cm below HSP</v>
      </c>
      <c r="C18" s="322"/>
      <c r="D18" s="322"/>
      <c r="E18" s="322"/>
      <c r="F18" s="87">
        <f>'GRADED SPEC (ALPHA)'!F18</f>
        <v>1</v>
      </c>
      <c r="G18" s="166">
        <f>'GRADED SPEC (ALPHA)'!G18</f>
        <v>-3</v>
      </c>
      <c r="H18" s="111"/>
      <c r="I18" s="211">
        <f t="shared" si="0"/>
        <v>3</v>
      </c>
      <c r="J18" s="167">
        <f>'GRADED SPEC (ALPHA)'!H18</f>
        <v>-1.5</v>
      </c>
      <c r="K18" s="98"/>
      <c r="L18" s="211">
        <f t="shared" si="1"/>
        <v>1.5</v>
      </c>
      <c r="M18" s="232">
        <f>'GRADED SPEC (ALPHA)'!I18</f>
        <v>0</v>
      </c>
      <c r="N18" s="89"/>
      <c r="O18" s="211">
        <f t="shared" si="2"/>
        <v>0</v>
      </c>
      <c r="P18" s="167">
        <f>'GRADED SPEC (ALPHA)'!J18</f>
        <v>1.5</v>
      </c>
      <c r="Q18" s="97"/>
      <c r="R18" s="233">
        <f t="shared" si="3"/>
        <v>-1.5</v>
      </c>
      <c r="S18" s="169">
        <f>'GRADED SPEC (ALPHA)'!K18</f>
        <v>3</v>
      </c>
      <c r="T18" s="96"/>
      <c r="U18" s="211">
        <f t="shared" si="4"/>
        <v>-3</v>
      </c>
      <c r="V18" s="169">
        <f>'GRADED SPEC (ALPHA)'!L18</f>
        <v>4.5</v>
      </c>
      <c r="W18" s="96"/>
      <c r="X18" s="211">
        <f t="shared" si="5"/>
        <v>-4.5</v>
      </c>
      <c r="Y18" s="169">
        <f>'GRADED SPEC (ALPHA)'!M18</f>
        <v>6</v>
      </c>
      <c r="Z18" s="96"/>
      <c r="AA18" s="211">
        <f t="shared" si="6"/>
        <v>-6</v>
      </c>
    </row>
    <row r="19" spans="1:27" ht="15.75" customHeight="1" x14ac:dyDescent="0.35">
      <c r="A19" s="160">
        <f>'PROTO SPEC'!A19</f>
        <v>0</v>
      </c>
      <c r="B19" s="321" t="str">
        <f>'PROTO SPEC'!B19</f>
        <v>12. X-Back - 15cm below HSP</v>
      </c>
      <c r="C19" s="322"/>
      <c r="D19" s="322"/>
      <c r="E19" s="322"/>
      <c r="F19" s="87">
        <f>'GRADED SPEC (ALPHA)'!F19</f>
        <v>1</v>
      </c>
      <c r="G19" s="166">
        <f>'GRADED SPEC (ALPHA)'!G19</f>
        <v>-3</v>
      </c>
      <c r="H19" s="111"/>
      <c r="I19" s="211">
        <f t="shared" si="0"/>
        <v>3</v>
      </c>
      <c r="J19" s="167">
        <f>'GRADED SPEC (ALPHA)'!H19</f>
        <v>-1.5</v>
      </c>
      <c r="K19" s="98"/>
      <c r="L19" s="211">
        <f t="shared" si="1"/>
        <v>1.5</v>
      </c>
      <c r="M19" s="232">
        <f>'GRADED SPEC (ALPHA)'!I19</f>
        <v>0</v>
      </c>
      <c r="N19" s="89"/>
      <c r="O19" s="211">
        <f t="shared" si="2"/>
        <v>0</v>
      </c>
      <c r="P19" s="167">
        <f>'GRADED SPEC (ALPHA)'!J19</f>
        <v>1.5</v>
      </c>
      <c r="Q19" s="97"/>
      <c r="R19" s="233">
        <f t="shared" si="3"/>
        <v>-1.5</v>
      </c>
      <c r="S19" s="169">
        <f>'GRADED SPEC (ALPHA)'!K19</f>
        <v>3</v>
      </c>
      <c r="T19" s="96"/>
      <c r="U19" s="211">
        <f t="shared" si="4"/>
        <v>-3</v>
      </c>
      <c r="V19" s="169">
        <f>'GRADED SPEC (ALPHA)'!L19</f>
        <v>4.5</v>
      </c>
      <c r="W19" s="96"/>
      <c r="X19" s="211">
        <f t="shared" si="5"/>
        <v>-4.5</v>
      </c>
      <c r="Y19" s="169">
        <f>'GRADED SPEC (ALPHA)'!M19</f>
        <v>6</v>
      </c>
      <c r="Z19" s="96"/>
      <c r="AA19" s="211">
        <f t="shared" si="6"/>
        <v>-6</v>
      </c>
    </row>
    <row r="20" spans="1:27" ht="15.75" customHeight="1" x14ac:dyDescent="0.35">
      <c r="A20" s="160">
        <f>'PROTO SPEC'!A20</f>
        <v>0</v>
      </c>
      <c r="B20" s="321" t="str">
        <f>'PROTO SPEC'!B20</f>
        <v>13. Back neck width - HSP to HSP straight</v>
      </c>
      <c r="C20" s="322"/>
      <c r="D20" s="322"/>
      <c r="E20" s="322"/>
      <c r="F20" s="87">
        <f>'GRADED SPEC (ALPHA)'!F20</f>
        <v>0.3</v>
      </c>
      <c r="G20" s="166">
        <f>'GRADED SPEC (ALPHA)'!G20</f>
        <v>-1.2</v>
      </c>
      <c r="H20" s="111"/>
      <c r="I20" s="211">
        <f t="shared" si="0"/>
        <v>1.2</v>
      </c>
      <c r="J20" s="167">
        <f>'GRADED SPEC (ALPHA)'!H20</f>
        <v>-0.6</v>
      </c>
      <c r="K20" s="98"/>
      <c r="L20" s="211">
        <f t="shared" si="1"/>
        <v>0.6</v>
      </c>
      <c r="M20" s="232">
        <f>'GRADED SPEC (ALPHA)'!I20</f>
        <v>0</v>
      </c>
      <c r="N20" s="89"/>
      <c r="O20" s="211">
        <f t="shared" si="2"/>
        <v>0</v>
      </c>
      <c r="P20" s="167">
        <f>'GRADED SPEC (ALPHA)'!J20</f>
        <v>0.6</v>
      </c>
      <c r="Q20" s="97"/>
      <c r="R20" s="233">
        <f t="shared" si="3"/>
        <v>-0.6</v>
      </c>
      <c r="S20" s="169">
        <f>'GRADED SPEC (ALPHA)'!K20</f>
        <v>1.2</v>
      </c>
      <c r="T20" s="96"/>
      <c r="U20" s="211">
        <f t="shared" si="4"/>
        <v>-1.2</v>
      </c>
      <c r="V20" s="169">
        <f>'GRADED SPEC (ALPHA)'!L20</f>
        <v>1.8</v>
      </c>
      <c r="W20" s="96"/>
      <c r="X20" s="211">
        <f t="shared" si="5"/>
        <v>-1.8</v>
      </c>
      <c r="Y20" s="169">
        <f>'GRADED SPEC (ALPHA)'!M20</f>
        <v>2.4</v>
      </c>
      <c r="Z20" s="96"/>
      <c r="AA20" s="211">
        <f t="shared" si="6"/>
        <v>-2.4</v>
      </c>
    </row>
    <row r="21" spans="1:27" ht="15.75" customHeight="1" x14ac:dyDescent="0.35">
      <c r="A21" s="160">
        <f>'PROTO SPEC'!A21</f>
        <v>0</v>
      </c>
      <c r="B21" s="321" t="str">
        <f>'PROTO SPEC'!B21</f>
        <v>14. Front neck drop - From HSP</v>
      </c>
      <c r="C21" s="322"/>
      <c r="D21" s="322"/>
      <c r="E21" s="322"/>
      <c r="F21" s="87">
        <f>'GRADED SPEC (ALPHA)'!F21</f>
        <v>0.3</v>
      </c>
      <c r="G21" s="166">
        <f>'GRADED SPEC (ALPHA)'!G21</f>
        <v>-1</v>
      </c>
      <c r="H21" s="111"/>
      <c r="I21" s="211">
        <f t="shared" si="0"/>
        <v>1</v>
      </c>
      <c r="J21" s="167">
        <f>'GRADED SPEC (ALPHA)'!H21</f>
        <v>-0.5</v>
      </c>
      <c r="K21" s="98"/>
      <c r="L21" s="211">
        <f t="shared" si="1"/>
        <v>0.5</v>
      </c>
      <c r="M21" s="232">
        <f>'GRADED SPEC (ALPHA)'!I21</f>
        <v>0</v>
      </c>
      <c r="N21" s="89"/>
      <c r="O21" s="211">
        <f t="shared" si="2"/>
        <v>0</v>
      </c>
      <c r="P21" s="167">
        <f>'GRADED SPEC (ALPHA)'!J21</f>
        <v>0.5</v>
      </c>
      <c r="Q21" s="97"/>
      <c r="R21" s="233">
        <f t="shared" si="3"/>
        <v>-0.5</v>
      </c>
      <c r="S21" s="169">
        <f>'GRADED SPEC (ALPHA)'!K21</f>
        <v>1</v>
      </c>
      <c r="T21" s="96"/>
      <c r="U21" s="211">
        <f t="shared" si="4"/>
        <v>-1</v>
      </c>
      <c r="V21" s="169">
        <f>'GRADED SPEC (ALPHA)'!L21</f>
        <v>1.5</v>
      </c>
      <c r="W21" s="96"/>
      <c r="X21" s="211">
        <f t="shared" si="5"/>
        <v>-1.5</v>
      </c>
      <c r="Y21" s="169">
        <f>'GRADED SPEC (ALPHA)'!M21</f>
        <v>2</v>
      </c>
      <c r="Z21" s="96"/>
      <c r="AA21" s="211">
        <f t="shared" si="6"/>
        <v>-2</v>
      </c>
    </row>
    <row r="22" spans="1:27" ht="15.75" customHeight="1" x14ac:dyDescent="0.35">
      <c r="A22" s="160">
        <f>'PROTO SPEC'!A22</f>
        <v>0</v>
      </c>
      <c r="B22" s="321" t="str">
        <f>'PROTO SPEC'!B22</f>
        <v>15. Back neck drop</v>
      </c>
      <c r="C22" s="322"/>
      <c r="D22" s="322"/>
      <c r="E22" s="322"/>
      <c r="F22" s="87">
        <f>'GRADED SPEC (ALPHA)'!F22</f>
        <v>0.3</v>
      </c>
      <c r="G22" s="166">
        <f>'GRADED SPEC (ALPHA)'!G22</f>
        <v>0</v>
      </c>
      <c r="H22" s="111"/>
      <c r="I22" s="211">
        <f t="shared" si="0"/>
        <v>0</v>
      </c>
      <c r="J22" s="167">
        <f>'GRADED SPEC (ALPHA)'!H22</f>
        <v>0</v>
      </c>
      <c r="K22" s="98"/>
      <c r="L22" s="211">
        <f t="shared" si="1"/>
        <v>0</v>
      </c>
      <c r="M22" s="232">
        <f>'GRADED SPEC (ALPHA)'!I22</f>
        <v>0</v>
      </c>
      <c r="N22" s="89"/>
      <c r="O22" s="211">
        <f t="shared" si="2"/>
        <v>0</v>
      </c>
      <c r="P22" s="167">
        <f>'GRADED SPEC (ALPHA)'!J22</f>
        <v>0</v>
      </c>
      <c r="Q22" s="97"/>
      <c r="R22" s="233">
        <f t="shared" si="3"/>
        <v>0</v>
      </c>
      <c r="S22" s="169">
        <f>'GRADED SPEC (ALPHA)'!K22</f>
        <v>0</v>
      </c>
      <c r="T22" s="96"/>
      <c r="U22" s="211">
        <f t="shared" si="4"/>
        <v>0</v>
      </c>
      <c r="V22" s="169">
        <f>'GRADED SPEC (ALPHA)'!L22</f>
        <v>0</v>
      </c>
      <c r="W22" s="96"/>
      <c r="X22" s="211">
        <f t="shared" si="5"/>
        <v>0</v>
      </c>
      <c r="Y22" s="169">
        <f>'GRADED SPEC (ALPHA)'!M22</f>
        <v>0</v>
      </c>
      <c r="Z22" s="96"/>
      <c r="AA22" s="211">
        <f t="shared" si="6"/>
        <v>0</v>
      </c>
    </row>
    <row r="23" spans="1:27" ht="15.75" customHeight="1" x14ac:dyDescent="0.35">
      <c r="A23" s="160"/>
      <c r="B23" s="321" t="str">
        <f>'PROTO SPEC'!B23</f>
        <v>16. Neck trim depth</v>
      </c>
      <c r="C23" s="322"/>
      <c r="D23" s="322"/>
      <c r="E23" s="322"/>
      <c r="F23" s="87">
        <f>'GRADED SPEC (ALPHA)'!F23</f>
        <v>0.3</v>
      </c>
      <c r="G23" s="166">
        <f>'GRADED SPEC (ALPHA)'!G23</f>
        <v>0</v>
      </c>
      <c r="H23" s="111"/>
      <c r="I23" s="211">
        <f t="shared" si="0"/>
        <v>0</v>
      </c>
      <c r="J23" s="167">
        <f>'GRADED SPEC (ALPHA)'!H23</f>
        <v>0</v>
      </c>
      <c r="K23" s="98"/>
      <c r="L23" s="211">
        <f t="shared" si="1"/>
        <v>0</v>
      </c>
      <c r="M23" s="232">
        <f>'GRADED SPEC (ALPHA)'!I23</f>
        <v>0</v>
      </c>
      <c r="N23" s="89"/>
      <c r="O23" s="211">
        <f t="shared" si="2"/>
        <v>0</v>
      </c>
      <c r="P23" s="167">
        <f>'GRADED SPEC (ALPHA)'!J23</f>
        <v>0</v>
      </c>
      <c r="Q23" s="97"/>
      <c r="R23" s="233">
        <f t="shared" si="3"/>
        <v>0</v>
      </c>
      <c r="S23" s="169">
        <f>'GRADED SPEC (ALPHA)'!K23</f>
        <v>0</v>
      </c>
      <c r="T23" s="96"/>
      <c r="U23" s="211">
        <f t="shared" si="4"/>
        <v>0</v>
      </c>
      <c r="V23" s="169">
        <f>'GRADED SPEC (ALPHA)'!L23</f>
        <v>0</v>
      </c>
      <c r="W23" s="96"/>
      <c r="X23" s="211">
        <f t="shared" si="5"/>
        <v>0</v>
      </c>
      <c r="Y23" s="169">
        <f>'GRADED SPEC (ALPHA)'!M23</f>
        <v>0</v>
      </c>
      <c r="Z23" s="96"/>
      <c r="AA23" s="211">
        <f t="shared" si="6"/>
        <v>0</v>
      </c>
    </row>
    <row r="24" spans="1:27" ht="15.75" customHeight="1" x14ac:dyDescent="0.35">
      <c r="A24" s="160"/>
      <c r="B24" s="321" t="str">
        <f>'PROTO SPEC'!B24</f>
        <v>17. Front raglan depth</v>
      </c>
      <c r="C24" s="322"/>
      <c r="D24" s="322"/>
      <c r="E24" s="322"/>
      <c r="F24" s="87">
        <f>'GRADED SPEC (ALPHA)'!F24</f>
        <v>0.5</v>
      </c>
      <c r="G24" s="166">
        <f>'GRADED SPEC (ALPHA)'!G24</f>
        <v>-3</v>
      </c>
      <c r="H24" s="111"/>
      <c r="I24" s="211">
        <f t="shared" si="0"/>
        <v>3</v>
      </c>
      <c r="J24" s="167">
        <f>'GRADED SPEC (ALPHA)'!H24</f>
        <v>-1.5</v>
      </c>
      <c r="K24" s="98"/>
      <c r="L24" s="211">
        <f t="shared" si="1"/>
        <v>1.5</v>
      </c>
      <c r="M24" s="232">
        <f>'GRADED SPEC (ALPHA)'!I24</f>
        <v>0</v>
      </c>
      <c r="N24" s="89"/>
      <c r="O24" s="211">
        <f t="shared" si="2"/>
        <v>0</v>
      </c>
      <c r="P24" s="167">
        <f>'GRADED SPEC (ALPHA)'!J24</f>
        <v>1.5</v>
      </c>
      <c r="Q24" s="97"/>
      <c r="R24" s="233">
        <f t="shared" si="3"/>
        <v>-1.5</v>
      </c>
      <c r="S24" s="169">
        <f>'GRADED SPEC (ALPHA)'!K24</f>
        <v>3</v>
      </c>
      <c r="T24" s="96"/>
      <c r="U24" s="211">
        <f t="shared" si="4"/>
        <v>-3</v>
      </c>
      <c r="V24" s="169">
        <f>'GRADED SPEC (ALPHA)'!L24</f>
        <v>4.5</v>
      </c>
      <c r="W24" s="96"/>
      <c r="X24" s="211">
        <f t="shared" si="5"/>
        <v>-4.5</v>
      </c>
      <c r="Y24" s="169">
        <f>'GRADED SPEC (ALPHA)'!M24</f>
        <v>6.5</v>
      </c>
      <c r="Z24" s="96"/>
      <c r="AA24" s="211">
        <f t="shared" si="6"/>
        <v>-6.5</v>
      </c>
    </row>
    <row r="25" spans="1:27" ht="15.75" customHeight="1" x14ac:dyDescent="0.35">
      <c r="A25" s="160"/>
      <c r="B25" s="321" t="str">
        <f>'PROTO SPEC'!B25</f>
        <v>18. Back raglan depth</v>
      </c>
      <c r="C25" s="322"/>
      <c r="D25" s="322"/>
      <c r="E25" s="322"/>
      <c r="F25" s="87">
        <f>'GRADED SPEC (ALPHA)'!F25</f>
        <v>0.5</v>
      </c>
      <c r="G25" s="166">
        <f>'GRADED SPEC (ALPHA)'!G25</f>
        <v>-3</v>
      </c>
      <c r="H25" s="111"/>
      <c r="I25" s="211">
        <f t="shared" si="0"/>
        <v>3</v>
      </c>
      <c r="J25" s="167">
        <f>'GRADED SPEC (ALPHA)'!H25</f>
        <v>-1.5</v>
      </c>
      <c r="K25" s="98"/>
      <c r="L25" s="211">
        <f t="shared" si="1"/>
        <v>1.5</v>
      </c>
      <c r="M25" s="232">
        <f>'GRADED SPEC (ALPHA)'!I25</f>
        <v>0</v>
      </c>
      <c r="N25" s="89"/>
      <c r="O25" s="211">
        <f t="shared" si="2"/>
        <v>0</v>
      </c>
      <c r="P25" s="167">
        <f>'GRADED SPEC (ALPHA)'!J25</f>
        <v>1.5</v>
      </c>
      <c r="Q25" s="97"/>
      <c r="R25" s="233">
        <f t="shared" si="3"/>
        <v>-1.5</v>
      </c>
      <c r="S25" s="169">
        <f>'GRADED SPEC (ALPHA)'!K25</f>
        <v>3</v>
      </c>
      <c r="T25" s="96"/>
      <c r="U25" s="211">
        <f t="shared" si="4"/>
        <v>-3</v>
      </c>
      <c r="V25" s="169">
        <f>'GRADED SPEC (ALPHA)'!L25</f>
        <v>4.5</v>
      </c>
      <c r="W25" s="96"/>
      <c r="X25" s="211">
        <f t="shared" si="5"/>
        <v>-4.5</v>
      </c>
      <c r="Y25" s="169">
        <f>'GRADED SPEC (ALPHA)'!M25</f>
        <v>6.5</v>
      </c>
      <c r="Z25" s="96"/>
      <c r="AA25" s="211">
        <f t="shared" si="6"/>
        <v>-6.5</v>
      </c>
    </row>
    <row r="26" spans="1:27" ht="15.75" customHeight="1" x14ac:dyDescent="0.35">
      <c r="A26" s="160"/>
      <c r="B26" s="321" t="str">
        <f>'PROTO SPEC'!B26</f>
        <v>19. Sleeve length (SNP to cuff) (Short Sleeve)</v>
      </c>
      <c r="C26" s="322"/>
      <c r="D26" s="322"/>
      <c r="E26" s="322"/>
      <c r="F26" s="87">
        <f>'GRADED SPEC (ALPHA)'!F26</f>
        <v>1</v>
      </c>
      <c r="G26" s="166">
        <f>'GRADED SPEC (ALPHA)'!G26</f>
        <v>-2.4</v>
      </c>
      <c r="H26" s="111"/>
      <c r="I26" s="211">
        <f t="shared" si="0"/>
        <v>2.4</v>
      </c>
      <c r="J26" s="167">
        <f>'GRADED SPEC (ALPHA)'!H26</f>
        <v>-1.2</v>
      </c>
      <c r="K26" s="98"/>
      <c r="L26" s="211">
        <f t="shared" si="1"/>
        <v>1.2</v>
      </c>
      <c r="M26" s="232">
        <f>'GRADED SPEC (ALPHA)'!I26</f>
        <v>0</v>
      </c>
      <c r="N26" s="89"/>
      <c r="O26" s="211">
        <f t="shared" si="2"/>
        <v>0</v>
      </c>
      <c r="P26" s="167">
        <f>'GRADED SPEC (ALPHA)'!J26</f>
        <v>1.2</v>
      </c>
      <c r="Q26" s="97"/>
      <c r="R26" s="233">
        <f t="shared" si="3"/>
        <v>-1.2</v>
      </c>
      <c r="S26" s="169">
        <f>'GRADED SPEC (ALPHA)'!K26</f>
        <v>2.4</v>
      </c>
      <c r="T26" s="96"/>
      <c r="U26" s="211">
        <f t="shared" si="4"/>
        <v>-2.4</v>
      </c>
      <c r="V26" s="169">
        <f>'GRADED SPEC (ALPHA)'!L26</f>
        <v>3.6</v>
      </c>
      <c r="W26" s="96"/>
      <c r="X26" s="211">
        <f t="shared" si="5"/>
        <v>-3.6</v>
      </c>
      <c r="Y26" s="169">
        <f>'GRADED SPEC (ALPHA)'!M26</f>
        <v>4.8</v>
      </c>
      <c r="Z26" s="96"/>
      <c r="AA26" s="211">
        <f t="shared" si="6"/>
        <v>-4.8</v>
      </c>
    </row>
    <row r="27" spans="1:27" ht="15.75" customHeight="1" x14ac:dyDescent="0.35">
      <c r="A27" s="160"/>
      <c r="B27" s="321" t="str">
        <f>'PROTO SPEC'!B27</f>
        <v>20. Sleeve length (SNP to cuff) (Long Sleeve)</v>
      </c>
      <c r="C27" s="322"/>
      <c r="D27" s="322"/>
      <c r="E27" s="322"/>
      <c r="F27" s="87">
        <f>'GRADED SPEC (ALPHA)'!F27</f>
        <v>1</v>
      </c>
      <c r="G27" s="166">
        <f>'GRADED SPEC (ALPHA)'!G27</f>
        <v>-3</v>
      </c>
      <c r="H27" s="111"/>
      <c r="I27" s="211">
        <f t="shared" si="0"/>
        <v>3</v>
      </c>
      <c r="J27" s="167">
        <f>'GRADED SPEC (ALPHA)'!H27</f>
        <v>-1.5</v>
      </c>
      <c r="K27" s="98"/>
      <c r="L27" s="211">
        <f t="shared" si="1"/>
        <v>1.5</v>
      </c>
      <c r="M27" s="232">
        <f>'GRADED SPEC (ALPHA)'!I27</f>
        <v>0</v>
      </c>
      <c r="N27" s="89"/>
      <c r="O27" s="211">
        <f t="shared" si="2"/>
        <v>0</v>
      </c>
      <c r="P27" s="167">
        <f>'GRADED SPEC (ALPHA)'!J27</f>
        <v>1.5</v>
      </c>
      <c r="Q27" s="97"/>
      <c r="R27" s="233">
        <f t="shared" si="3"/>
        <v>-1.5</v>
      </c>
      <c r="S27" s="169">
        <f>'GRADED SPEC (ALPHA)'!K27</f>
        <v>3</v>
      </c>
      <c r="T27" s="96"/>
      <c r="U27" s="211">
        <f t="shared" si="4"/>
        <v>-3</v>
      </c>
      <c r="V27" s="169">
        <f>'GRADED SPEC (ALPHA)'!L27</f>
        <v>4.5</v>
      </c>
      <c r="W27" s="96"/>
      <c r="X27" s="211">
        <f t="shared" si="5"/>
        <v>-4.5</v>
      </c>
      <c r="Y27" s="169">
        <f>'GRADED SPEC (ALPHA)'!M27</f>
        <v>6</v>
      </c>
      <c r="Z27" s="96"/>
      <c r="AA27" s="211">
        <f t="shared" si="6"/>
        <v>-6</v>
      </c>
    </row>
    <row r="28" spans="1:27" ht="15.75" customHeight="1" x14ac:dyDescent="0.35">
      <c r="A28" s="160">
        <f>'PROTO SPEC'!A28</f>
        <v>0</v>
      </c>
      <c r="B28" s="321" t="str">
        <f>'PROTO SPEC'!B28</f>
        <v>21. Underarm length</v>
      </c>
      <c r="C28" s="322"/>
      <c r="D28" s="322"/>
      <c r="E28" s="322"/>
      <c r="F28" s="87">
        <f>'GRADED SPEC (ALPHA)'!F28</f>
        <v>1</v>
      </c>
      <c r="G28" s="166">
        <f>'GRADED SPEC (ALPHA)'!G28</f>
        <v>0</v>
      </c>
      <c r="H28" s="111"/>
      <c r="I28" s="211">
        <f t="shared" si="0"/>
        <v>0</v>
      </c>
      <c r="J28" s="167">
        <f>'GRADED SPEC (ALPHA)'!H28</f>
        <v>0</v>
      </c>
      <c r="K28" s="98"/>
      <c r="L28" s="211">
        <f t="shared" si="1"/>
        <v>0</v>
      </c>
      <c r="M28" s="232">
        <f>'GRADED SPEC (ALPHA)'!I28</f>
        <v>0</v>
      </c>
      <c r="N28" s="89"/>
      <c r="O28" s="211">
        <f t="shared" si="2"/>
        <v>0</v>
      </c>
      <c r="P28" s="167">
        <f>'GRADED SPEC (ALPHA)'!J28</f>
        <v>0</v>
      </c>
      <c r="Q28" s="97"/>
      <c r="R28" s="233">
        <f t="shared" si="3"/>
        <v>0</v>
      </c>
      <c r="S28" s="169">
        <f>'GRADED SPEC (ALPHA)'!K28</f>
        <v>0</v>
      </c>
      <c r="T28" s="96"/>
      <c r="U28" s="211">
        <f t="shared" si="4"/>
        <v>0</v>
      </c>
      <c r="V28" s="169">
        <f>'GRADED SPEC (ALPHA)'!L28</f>
        <v>0</v>
      </c>
      <c r="W28" s="96"/>
      <c r="X28" s="211">
        <f t="shared" si="5"/>
        <v>0</v>
      </c>
      <c r="Y28" s="169">
        <f>'GRADED SPEC (ALPHA)'!M28</f>
        <v>0</v>
      </c>
      <c r="Z28" s="96"/>
      <c r="AA28" s="211">
        <f t="shared" si="6"/>
        <v>0</v>
      </c>
    </row>
    <row r="29" spans="1:27" ht="15.75" customHeight="1" x14ac:dyDescent="0.35">
      <c r="A29" s="160">
        <f>'PROTO SPEC'!A29</f>
        <v>0</v>
      </c>
      <c r="B29" s="321" t="str">
        <f>'PROTO SPEC'!B29</f>
        <v>22. 1/2 Bicep width - 2.5cm down from underarm</v>
      </c>
      <c r="C29" s="322"/>
      <c r="D29" s="322"/>
      <c r="E29" s="322"/>
      <c r="F29" s="87">
        <f>'GRADED SPEC (ALPHA)'!F29</f>
        <v>0.5</v>
      </c>
      <c r="G29" s="166">
        <f>'GRADED SPEC (ALPHA)'!G29</f>
        <v>-2</v>
      </c>
      <c r="H29" s="111"/>
      <c r="I29" s="211">
        <f t="shared" si="0"/>
        <v>2</v>
      </c>
      <c r="J29" s="167">
        <f>'GRADED SPEC (ALPHA)'!H29</f>
        <v>-1</v>
      </c>
      <c r="K29" s="98"/>
      <c r="L29" s="211">
        <f t="shared" si="1"/>
        <v>1</v>
      </c>
      <c r="M29" s="232">
        <f>'GRADED SPEC (ALPHA)'!I29</f>
        <v>0</v>
      </c>
      <c r="N29" s="89"/>
      <c r="O29" s="211">
        <f t="shared" si="2"/>
        <v>0</v>
      </c>
      <c r="P29" s="167">
        <f>'GRADED SPEC (ALPHA)'!J29</f>
        <v>1</v>
      </c>
      <c r="Q29" s="97"/>
      <c r="R29" s="233">
        <f t="shared" si="3"/>
        <v>-1</v>
      </c>
      <c r="S29" s="169">
        <f>'GRADED SPEC (ALPHA)'!K29</f>
        <v>2</v>
      </c>
      <c r="T29" s="96"/>
      <c r="U29" s="211">
        <f t="shared" si="4"/>
        <v>-2</v>
      </c>
      <c r="V29" s="169">
        <f>'GRADED SPEC (ALPHA)'!L29</f>
        <v>3</v>
      </c>
      <c r="W29" s="96"/>
      <c r="X29" s="211">
        <f t="shared" si="5"/>
        <v>-3</v>
      </c>
      <c r="Y29" s="169">
        <f>'GRADED SPEC (ALPHA)'!M29</f>
        <v>4.5</v>
      </c>
      <c r="Z29" s="96"/>
      <c r="AA29" s="211">
        <f t="shared" si="6"/>
        <v>-4.5</v>
      </c>
    </row>
    <row r="30" spans="1:27" ht="15.75" customHeight="1" x14ac:dyDescent="0.35">
      <c r="A30" s="160">
        <f>'PROTO SPEC'!A30</f>
        <v>0</v>
      </c>
      <c r="B30" s="321" t="str">
        <f>'PROTO SPEC'!B30</f>
        <v>23. 1/2 Elbow width - 21cm down from underarm</v>
      </c>
      <c r="C30" s="322"/>
      <c r="D30" s="322"/>
      <c r="E30" s="322"/>
      <c r="F30" s="87">
        <f>'GRADED SPEC (ALPHA)'!F30</f>
        <v>0.5</v>
      </c>
      <c r="G30" s="166">
        <f>'GRADED SPEC (ALPHA)'!G30</f>
        <v>-1.6</v>
      </c>
      <c r="H30" s="111"/>
      <c r="I30" s="211">
        <f t="shared" si="0"/>
        <v>1.6</v>
      </c>
      <c r="J30" s="167">
        <f>'GRADED SPEC (ALPHA)'!H30</f>
        <v>-0.8</v>
      </c>
      <c r="K30" s="98"/>
      <c r="L30" s="211">
        <f t="shared" si="1"/>
        <v>0.8</v>
      </c>
      <c r="M30" s="232">
        <f>'GRADED SPEC (ALPHA)'!I30</f>
        <v>0</v>
      </c>
      <c r="N30" s="89"/>
      <c r="O30" s="211">
        <f t="shared" si="2"/>
        <v>0</v>
      </c>
      <c r="P30" s="167">
        <f>'GRADED SPEC (ALPHA)'!J30</f>
        <v>0.8</v>
      </c>
      <c r="Q30" s="97"/>
      <c r="R30" s="233">
        <f t="shared" si="3"/>
        <v>-0.8</v>
      </c>
      <c r="S30" s="169">
        <f>'GRADED SPEC (ALPHA)'!K30</f>
        <v>1.6</v>
      </c>
      <c r="T30" s="96"/>
      <c r="U30" s="211">
        <f t="shared" si="4"/>
        <v>-1.6</v>
      </c>
      <c r="V30" s="169">
        <f>'GRADED SPEC (ALPHA)'!L30</f>
        <v>2.5</v>
      </c>
      <c r="W30" s="96"/>
      <c r="X30" s="211">
        <f t="shared" si="5"/>
        <v>-2.5</v>
      </c>
      <c r="Y30" s="169">
        <f>'GRADED SPEC (ALPHA)'!M30</f>
        <v>3.4</v>
      </c>
      <c r="Z30" s="96"/>
      <c r="AA30" s="211">
        <f t="shared" si="6"/>
        <v>-3.4</v>
      </c>
    </row>
    <row r="31" spans="1:27" ht="15.75" customHeight="1" x14ac:dyDescent="0.35">
      <c r="A31" s="160"/>
      <c r="B31" s="321" t="str">
        <f>'PROTO SPEC'!B31</f>
        <v>24. 1/2 Cuff width - Short Sleeve</v>
      </c>
      <c r="C31" s="322"/>
      <c r="D31" s="322"/>
      <c r="E31" s="322"/>
      <c r="F31" s="87">
        <f>'GRADED SPEC (ALPHA)'!F31</f>
        <v>0.5</v>
      </c>
      <c r="G31" s="166">
        <f>'GRADED SPEC (ALPHA)'!G31</f>
        <v>-2</v>
      </c>
      <c r="H31" s="111"/>
      <c r="I31" s="211">
        <f t="shared" si="0"/>
        <v>2</v>
      </c>
      <c r="J31" s="167">
        <f>'GRADED SPEC (ALPHA)'!H31</f>
        <v>-1</v>
      </c>
      <c r="K31" s="98"/>
      <c r="L31" s="211">
        <f t="shared" si="1"/>
        <v>1</v>
      </c>
      <c r="M31" s="232">
        <f>'GRADED SPEC (ALPHA)'!I31</f>
        <v>0</v>
      </c>
      <c r="N31" s="89"/>
      <c r="O31" s="211">
        <f t="shared" si="2"/>
        <v>0</v>
      </c>
      <c r="P31" s="167">
        <f>'GRADED SPEC (ALPHA)'!J31</f>
        <v>1</v>
      </c>
      <c r="Q31" s="97"/>
      <c r="R31" s="233">
        <f t="shared" si="3"/>
        <v>-1</v>
      </c>
      <c r="S31" s="169">
        <f>'GRADED SPEC (ALPHA)'!K31</f>
        <v>2</v>
      </c>
      <c r="T31" s="96"/>
      <c r="U31" s="211">
        <f t="shared" si="4"/>
        <v>-2</v>
      </c>
      <c r="V31" s="169">
        <f>'GRADED SPEC (ALPHA)'!L31</f>
        <v>3</v>
      </c>
      <c r="W31" s="96"/>
      <c r="X31" s="211">
        <f t="shared" si="5"/>
        <v>-3</v>
      </c>
      <c r="Y31" s="169">
        <f>'GRADED SPEC (ALPHA)'!M31</f>
        <v>4.5</v>
      </c>
      <c r="Z31" s="96"/>
      <c r="AA31" s="211">
        <f t="shared" si="6"/>
        <v>-4.5</v>
      </c>
    </row>
    <row r="32" spans="1:27" ht="15.75" customHeight="1" x14ac:dyDescent="0.35">
      <c r="A32" s="160"/>
      <c r="B32" s="321" t="str">
        <f>'PROTO SPEC'!B32</f>
        <v>25. 1/2 Cuff width - Long Sleeve</v>
      </c>
      <c r="C32" s="322"/>
      <c r="D32" s="322"/>
      <c r="E32" s="322"/>
      <c r="F32" s="87">
        <f>'GRADED SPEC (ALPHA)'!F32</f>
        <v>0.5</v>
      </c>
      <c r="G32" s="166">
        <f>'GRADED SPEC (ALPHA)'!G32</f>
        <v>-1</v>
      </c>
      <c r="H32" s="111"/>
      <c r="I32" s="211">
        <f t="shared" si="0"/>
        <v>1</v>
      </c>
      <c r="J32" s="167">
        <f>'GRADED SPEC (ALPHA)'!H32</f>
        <v>-0.5</v>
      </c>
      <c r="K32" s="98"/>
      <c r="L32" s="211">
        <f t="shared" si="1"/>
        <v>0.5</v>
      </c>
      <c r="M32" s="232">
        <f>'GRADED SPEC (ALPHA)'!I32</f>
        <v>0</v>
      </c>
      <c r="N32" s="89"/>
      <c r="O32" s="211">
        <f t="shared" si="2"/>
        <v>0</v>
      </c>
      <c r="P32" s="167">
        <f>'GRADED SPEC (ALPHA)'!J32</f>
        <v>0.5</v>
      </c>
      <c r="Q32" s="97"/>
      <c r="R32" s="233">
        <f t="shared" si="3"/>
        <v>-0.5</v>
      </c>
      <c r="S32" s="169">
        <f>'GRADED SPEC (ALPHA)'!K32</f>
        <v>1</v>
      </c>
      <c r="T32" s="96"/>
      <c r="U32" s="211">
        <f t="shared" si="4"/>
        <v>-1</v>
      </c>
      <c r="V32" s="169">
        <f>'GRADED SPEC (ALPHA)'!L32</f>
        <v>1.5</v>
      </c>
      <c r="W32" s="96"/>
      <c r="X32" s="211">
        <f t="shared" si="5"/>
        <v>-1.5</v>
      </c>
      <c r="Y32" s="169">
        <f>'GRADED SPEC (ALPHA)'!M32</f>
        <v>2</v>
      </c>
      <c r="Z32" s="96"/>
      <c r="AA32" s="211">
        <f t="shared" si="6"/>
        <v>-2</v>
      </c>
    </row>
    <row r="33" spans="1:27" ht="15.75" customHeight="1" x14ac:dyDescent="0.35">
      <c r="A33" s="160"/>
      <c r="B33" s="321" t="str">
        <f>'PROTO SPEC'!B33</f>
        <v>26. Cuff depth</v>
      </c>
      <c r="C33" s="322"/>
      <c r="D33" s="322"/>
      <c r="E33" s="322"/>
      <c r="F33" s="87">
        <f>'GRADED SPEC (ALPHA)'!F33</f>
        <v>0.3</v>
      </c>
      <c r="G33" s="166">
        <f>'GRADED SPEC (ALPHA)'!G33</f>
        <v>0</v>
      </c>
      <c r="H33" s="111"/>
      <c r="I33" s="211">
        <f t="shared" si="0"/>
        <v>0</v>
      </c>
      <c r="J33" s="167">
        <f>'GRADED SPEC (ALPHA)'!H33</f>
        <v>0</v>
      </c>
      <c r="K33" s="98"/>
      <c r="L33" s="211">
        <f t="shared" si="1"/>
        <v>0</v>
      </c>
      <c r="M33" s="232">
        <f>'GRADED SPEC (ALPHA)'!I33</f>
        <v>0</v>
      </c>
      <c r="N33" s="89"/>
      <c r="O33" s="211">
        <f t="shared" si="2"/>
        <v>0</v>
      </c>
      <c r="P33" s="167">
        <f>'GRADED SPEC (ALPHA)'!J33</f>
        <v>0</v>
      </c>
      <c r="Q33" s="97"/>
      <c r="R33" s="233">
        <f t="shared" si="3"/>
        <v>0</v>
      </c>
      <c r="S33" s="169">
        <f>'GRADED SPEC (ALPHA)'!K33</f>
        <v>0</v>
      </c>
      <c r="T33" s="96"/>
      <c r="U33" s="211">
        <f t="shared" si="4"/>
        <v>0</v>
      </c>
      <c r="V33" s="169">
        <f>'GRADED SPEC (ALPHA)'!L33</f>
        <v>0</v>
      </c>
      <c r="W33" s="96"/>
      <c r="X33" s="211">
        <f t="shared" si="5"/>
        <v>0</v>
      </c>
      <c r="Y33" s="169">
        <f>'GRADED SPEC (ALPHA)'!M33</f>
        <v>0</v>
      </c>
      <c r="Z33" s="96"/>
      <c r="AA33" s="211">
        <f t="shared" si="6"/>
        <v>0</v>
      </c>
    </row>
    <row r="34" spans="1:27" ht="15.75" customHeight="1" x14ac:dyDescent="0.35">
      <c r="A34" s="160"/>
      <c r="B34" s="321" t="str">
        <f>'PROTO SPEC'!B34</f>
        <v>27. Position of front raglan from HSP</v>
      </c>
      <c r="C34" s="322"/>
      <c r="D34" s="322"/>
      <c r="E34" s="322"/>
      <c r="F34" s="87">
        <f>'GRADED SPEC (ALPHA)'!F34</f>
        <v>0.3</v>
      </c>
      <c r="G34" s="166">
        <f>'GRADED SPEC (ALPHA)'!G34</f>
        <v>0</v>
      </c>
      <c r="H34" s="111"/>
      <c r="I34" s="211">
        <f t="shared" si="0"/>
        <v>0</v>
      </c>
      <c r="J34" s="167">
        <f>'GRADED SPEC (ALPHA)'!H34</f>
        <v>0</v>
      </c>
      <c r="K34" s="98"/>
      <c r="L34" s="211">
        <f t="shared" si="1"/>
        <v>0</v>
      </c>
      <c r="M34" s="232">
        <f>'GRADED SPEC (ALPHA)'!I34</f>
        <v>0</v>
      </c>
      <c r="N34" s="89"/>
      <c r="O34" s="211">
        <f t="shared" si="2"/>
        <v>0</v>
      </c>
      <c r="P34" s="167">
        <f>'GRADED SPEC (ALPHA)'!J34</f>
        <v>0</v>
      </c>
      <c r="Q34" s="97"/>
      <c r="R34" s="233">
        <f t="shared" si="3"/>
        <v>0</v>
      </c>
      <c r="S34" s="169">
        <f>'GRADED SPEC (ALPHA)'!K34</f>
        <v>0</v>
      </c>
      <c r="T34" s="96"/>
      <c r="U34" s="211">
        <f t="shared" si="4"/>
        <v>0</v>
      </c>
      <c r="V34" s="169">
        <f>'GRADED SPEC (ALPHA)'!L34</f>
        <v>0</v>
      </c>
      <c r="W34" s="96"/>
      <c r="X34" s="211">
        <f t="shared" si="5"/>
        <v>0</v>
      </c>
      <c r="Y34" s="169">
        <f>'GRADED SPEC (ALPHA)'!M34</f>
        <v>0</v>
      </c>
      <c r="Z34" s="96"/>
      <c r="AA34" s="211">
        <f t="shared" si="6"/>
        <v>0</v>
      </c>
    </row>
    <row r="35" spans="1:27" ht="15.75" customHeight="1" x14ac:dyDescent="0.35">
      <c r="A35" s="160"/>
      <c r="B35" s="321" t="str">
        <f>'PROTO SPEC'!B35</f>
        <v>28. Position of back raglan from HSP</v>
      </c>
      <c r="C35" s="322"/>
      <c r="D35" s="322"/>
      <c r="E35" s="322"/>
      <c r="F35" s="87">
        <f>'GRADED SPEC (ALPHA)'!F35</f>
        <v>0.3</v>
      </c>
      <c r="G35" s="166">
        <f>'GRADED SPEC (ALPHA)'!G35</f>
        <v>0</v>
      </c>
      <c r="H35" s="111"/>
      <c r="I35" s="211">
        <f t="shared" si="0"/>
        <v>0</v>
      </c>
      <c r="J35" s="167">
        <f>'GRADED SPEC (ALPHA)'!H35</f>
        <v>0</v>
      </c>
      <c r="K35" s="98"/>
      <c r="L35" s="211">
        <f t="shared" si="1"/>
        <v>0</v>
      </c>
      <c r="M35" s="232">
        <f>'GRADED SPEC (ALPHA)'!I35</f>
        <v>0</v>
      </c>
      <c r="N35" s="89"/>
      <c r="O35" s="211">
        <f t="shared" si="2"/>
        <v>0</v>
      </c>
      <c r="P35" s="167">
        <f>'GRADED SPEC (ALPHA)'!J35</f>
        <v>0</v>
      </c>
      <c r="Q35" s="97"/>
      <c r="R35" s="233">
        <f t="shared" si="3"/>
        <v>0</v>
      </c>
      <c r="S35" s="169">
        <f>'GRADED SPEC (ALPHA)'!K35</f>
        <v>0</v>
      </c>
      <c r="T35" s="96"/>
      <c r="U35" s="211">
        <f t="shared" si="4"/>
        <v>0</v>
      </c>
      <c r="V35" s="169">
        <f>'GRADED SPEC (ALPHA)'!L35</f>
        <v>0</v>
      </c>
      <c r="W35" s="96"/>
      <c r="X35" s="211">
        <f t="shared" si="5"/>
        <v>0</v>
      </c>
      <c r="Y35" s="169">
        <f>'GRADED SPEC (ALPHA)'!M35</f>
        <v>0</v>
      </c>
      <c r="Z35" s="96"/>
      <c r="AA35" s="211">
        <f t="shared" si="6"/>
        <v>0</v>
      </c>
    </row>
    <row r="36" spans="1:27" ht="15.75" customHeight="1" x14ac:dyDescent="0.35">
      <c r="A36" s="160"/>
      <c r="B36" s="321" t="str">
        <f>'PROTO SPEC'!B36</f>
        <v>29. Distance between raglan seams at back neck</v>
      </c>
      <c r="C36" s="322"/>
      <c r="D36" s="322"/>
      <c r="E36" s="322"/>
      <c r="F36" s="87">
        <f>'GRADED SPEC (ALPHA)'!F36</f>
        <v>0.3</v>
      </c>
      <c r="G36" s="166">
        <f>'GRADED SPEC (ALPHA)'!G36</f>
        <v>-1.2</v>
      </c>
      <c r="H36" s="111"/>
      <c r="I36" s="211">
        <f t="shared" si="0"/>
        <v>1.2</v>
      </c>
      <c r="J36" s="167">
        <f>'GRADED SPEC (ALPHA)'!H36</f>
        <v>-0.6</v>
      </c>
      <c r="K36" s="98"/>
      <c r="L36" s="211">
        <f t="shared" si="1"/>
        <v>0.6</v>
      </c>
      <c r="M36" s="232">
        <f>'GRADED SPEC (ALPHA)'!I36</f>
        <v>0</v>
      </c>
      <c r="N36" s="89"/>
      <c r="O36" s="211">
        <f t="shared" si="2"/>
        <v>0</v>
      </c>
      <c r="P36" s="167">
        <f>'GRADED SPEC (ALPHA)'!J36</f>
        <v>0.6</v>
      </c>
      <c r="Q36" s="97"/>
      <c r="R36" s="233">
        <f t="shared" si="3"/>
        <v>-0.6</v>
      </c>
      <c r="S36" s="169">
        <f>'GRADED SPEC (ALPHA)'!K36</f>
        <v>1.2</v>
      </c>
      <c r="T36" s="96"/>
      <c r="U36" s="211">
        <f t="shared" si="4"/>
        <v>-1.2</v>
      </c>
      <c r="V36" s="169">
        <f>'GRADED SPEC (ALPHA)'!L36</f>
        <v>1.8</v>
      </c>
      <c r="W36" s="96"/>
      <c r="X36" s="211">
        <f t="shared" si="5"/>
        <v>-1.8</v>
      </c>
      <c r="Y36" s="169">
        <f>'GRADED SPEC (ALPHA)'!M36</f>
        <v>2.4</v>
      </c>
      <c r="Z36" s="96"/>
      <c r="AA36" s="211">
        <f t="shared" si="6"/>
        <v>-2.4</v>
      </c>
    </row>
    <row r="37" spans="1:27" ht="15.75" customHeight="1" x14ac:dyDescent="0.35">
      <c r="A37" s="160"/>
      <c r="B37" s="321" t="str">
        <f>'PROTO SPEC'!B37</f>
        <v>30. Pocket position from HSP</v>
      </c>
      <c r="C37" s="322"/>
      <c r="D37" s="322"/>
      <c r="E37" s="322"/>
      <c r="F37" s="87">
        <f>'GRADED SPEC (ALPHA)'!F37</f>
        <v>0.3</v>
      </c>
      <c r="G37" s="166">
        <f>'GRADED SPEC (ALPHA)'!G37</f>
        <v>-1</v>
      </c>
      <c r="H37" s="111"/>
      <c r="I37" s="211">
        <f t="shared" si="0"/>
        <v>1</v>
      </c>
      <c r="J37" s="167">
        <f>'GRADED SPEC (ALPHA)'!H37</f>
        <v>-0.5</v>
      </c>
      <c r="K37" s="98"/>
      <c r="L37" s="211">
        <f t="shared" si="1"/>
        <v>0.5</v>
      </c>
      <c r="M37" s="232">
        <f>'GRADED SPEC (ALPHA)'!I37</f>
        <v>0</v>
      </c>
      <c r="N37" s="89"/>
      <c r="O37" s="211">
        <f t="shared" si="2"/>
        <v>0</v>
      </c>
      <c r="P37" s="167">
        <f>'GRADED SPEC (ALPHA)'!J37</f>
        <v>0.5</v>
      </c>
      <c r="Q37" s="97"/>
      <c r="R37" s="233">
        <f t="shared" si="3"/>
        <v>-0.5</v>
      </c>
      <c r="S37" s="169">
        <f>'GRADED SPEC (ALPHA)'!K37</f>
        <v>1</v>
      </c>
      <c r="T37" s="96"/>
      <c r="U37" s="211">
        <f t="shared" si="4"/>
        <v>-1</v>
      </c>
      <c r="V37" s="169">
        <f>'GRADED SPEC (ALPHA)'!L37</f>
        <v>1.5</v>
      </c>
      <c r="W37" s="96"/>
      <c r="X37" s="211">
        <f t="shared" si="5"/>
        <v>-1.5</v>
      </c>
      <c r="Y37" s="169">
        <f>'GRADED SPEC (ALPHA)'!M37</f>
        <v>2</v>
      </c>
      <c r="Z37" s="96"/>
      <c r="AA37" s="211">
        <f t="shared" si="6"/>
        <v>-2</v>
      </c>
    </row>
    <row r="38" spans="1:27" ht="15.75" customHeight="1" x14ac:dyDescent="0.35">
      <c r="A38" s="160"/>
      <c r="B38" s="321" t="str">
        <f>'PROTO SPEC'!B38</f>
        <v>31. Pocket position from CF</v>
      </c>
      <c r="C38" s="322"/>
      <c r="D38" s="322"/>
      <c r="E38" s="322"/>
      <c r="F38" s="87">
        <f>'GRADED SPEC (ALPHA)'!F38</f>
        <v>0.3</v>
      </c>
      <c r="G38" s="166">
        <f>'GRADED SPEC (ALPHA)'!G38</f>
        <v>-1</v>
      </c>
      <c r="H38" s="111"/>
      <c r="I38" s="211">
        <f t="shared" si="0"/>
        <v>1</v>
      </c>
      <c r="J38" s="167">
        <f>'GRADED SPEC (ALPHA)'!H38</f>
        <v>-0.5</v>
      </c>
      <c r="K38" s="98"/>
      <c r="L38" s="211">
        <f t="shared" si="1"/>
        <v>0.5</v>
      </c>
      <c r="M38" s="232">
        <f>'GRADED SPEC (ALPHA)'!I38</f>
        <v>0</v>
      </c>
      <c r="N38" s="89"/>
      <c r="O38" s="211">
        <f t="shared" si="2"/>
        <v>0</v>
      </c>
      <c r="P38" s="167">
        <f>'GRADED SPEC (ALPHA)'!J38</f>
        <v>0.5</v>
      </c>
      <c r="Q38" s="97"/>
      <c r="R38" s="233">
        <f t="shared" si="3"/>
        <v>-0.5</v>
      </c>
      <c r="S38" s="169">
        <f>'GRADED SPEC (ALPHA)'!K38</f>
        <v>1</v>
      </c>
      <c r="T38" s="96"/>
      <c r="U38" s="211">
        <f t="shared" si="4"/>
        <v>-1</v>
      </c>
      <c r="V38" s="169">
        <f>'GRADED SPEC (ALPHA)'!L38</f>
        <v>1.5</v>
      </c>
      <c r="W38" s="96"/>
      <c r="X38" s="211">
        <f t="shared" si="5"/>
        <v>-1.5</v>
      </c>
      <c r="Y38" s="169">
        <f>'GRADED SPEC (ALPHA)'!M38</f>
        <v>2</v>
      </c>
      <c r="Z38" s="96"/>
      <c r="AA38" s="211">
        <f t="shared" si="6"/>
        <v>-2</v>
      </c>
    </row>
    <row r="39" spans="1:27" ht="15.75" customHeight="1" x14ac:dyDescent="0.35">
      <c r="A39" s="160"/>
      <c r="B39" s="321" t="str">
        <f>'PROTO SPEC'!B39</f>
        <v>32. Pocket Length</v>
      </c>
      <c r="C39" s="322"/>
      <c r="D39" s="322"/>
      <c r="E39" s="322"/>
      <c r="F39" s="87">
        <f>'GRADED SPEC (ALPHA)'!F39</f>
        <v>0.3</v>
      </c>
      <c r="G39" s="166">
        <f>'GRADED SPEC (ALPHA)'!G39</f>
        <v>-0.5</v>
      </c>
      <c r="H39" s="111"/>
      <c r="I39" s="211">
        <f t="shared" si="0"/>
        <v>0.5</v>
      </c>
      <c r="J39" s="167">
        <f>'GRADED SPEC (ALPHA)'!H39</f>
        <v>-0.5</v>
      </c>
      <c r="K39" s="98"/>
      <c r="L39" s="211">
        <f t="shared" si="1"/>
        <v>0.5</v>
      </c>
      <c r="M39" s="232">
        <f>'GRADED SPEC (ALPHA)'!I39</f>
        <v>0</v>
      </c>
      <c r="N39" s="89"/>
      <c r="O39" s="211">
        <f t="shared" si="2"/>
        <v>0</v>
      </c>
      <c r="P39" s="167">
        <f>'GRADED SPEC (ALPHA)'!J39</f>
        <v>0</v>
      </c>
      <c r="Q39" s="97"/>
      <c r="R39" s="233">
        <f t="shared" si="3"/>
        <v>0</v>
      </c>
      <c r="S39" s="169">
        <f>'GRADED SPEC (ALPHA)'!K39</f>
        <v>0.5</v>
      </c>
      <c r="T39" s="96"/>
      <c r="U39" s="211">
        <f t="shared" si="4"/>
        <v>-0.5</v>
      </c>
      <c r="V39" s="169">
        <f>'GRADED SPEC (ALPHA)'!L39</f>
        <v>0.5</v>
      </c>
      <c r="W39" s="96"/>
      <c r="X39" s="211">
        <f t="shared" si="5"/>
        <v>-0.5</v>
      </c>
      <c r="Y39" s="169">
        <f>'GRADED SPEC (ALPHA)'!M39</f>
        <v>1</v>
      </c>
      <c r="Z39" s="96"/>
      <c r="AA39" s="211">
        <f t="shared" si="6"/>
        <v>-1</v>
      </c>
    </row>
    <row r="40" spans="1:27" ht="15.75" customHeight="1" x14ac:dyDescent="0.35">
      <c r="A40" s="160">
        <f>'PROTO SPEC'!A40</f>
        <v>0</v>
      </c>
      <c r="B40" s="321" t="str">
        <f>'PROTO SPEC'!B40</f>
        <v>33. Pocket width</v>
      </c>
      <c r="C40" s="322"/>
      <c r="D40" s="322"/>
      <c r="E40" s="322"/>
      <c r="F40" s="87">
        <f>'GRADED SPEC (ALPHA)'!F40</f>
        <v>0.3</v>
      </c>
      <c r="G40" s="166">
        <f>'GRADED SPEC (ALPHA)'!G40</f>
        <v>-0.5</v>
      </c>
      <c r="H40" s="111"/>
      <c r="I40" s="211">
        <f t="shared" si="0"/>
        <v>0.5</v>
      </c>
      <c r="J40" s="167">
        <f>'GRADED SPEC (ALPHA)'!H40</f>
        <v>-0.5</v>
      </c>
      <c r="K40" s="98"/>
      <c r="L40" s="211">
        <f t="shared" si="1"/>
        <v>0.5</v>
      </c>
      <c r="M40" s="232">
        <f>'GRADED SPEC (ALPHA)'!I40</f>
        <v>0</v>
      </c>
      <c r="N40" s="89"/>
      <c r="O40" s="211">
        <f t="shared" si="2"/>
        <v>0</v>
      </c>
      <c r="P40" s="167">
        <f>'GRADED SPEC (ALPHA)'!J40</f>
        <v>0</v>
      </c>
      <c r="Q40" s="97"/>
      <c r="R40" s="233">
        <f t="shared" si="3"/>
        <v>0</v>
      </c>
      <c r="S40" s="169">
        <f>'GRADED SPEC (ALPHA)'!K40</f>
        <v>0.5</v>
      </c>
      <c r="T40" s="96"/>
      <c r="U40" s="211">
        <f t="shared" si="4"/>
        <v>-0.5</v>
      </c>
      <c r="V40" s="169">
        <f>'GRADED SPEC (ALPHA)'!L40</f>
        <v>0.5</v>
      </c>
      <c r="W40" s="96"/>
      <c r="X40" s="211">
        <f t="shared" si="5"/>
        <v>-0.5</v>
      </c>
      <c r="Y40" s="169">
        <f>'GRADED SPEC (ALPHA)'!M40</f>
        <v>1</v>
      </c>
      <c r="Z40" s="96"/>
      <c r="AA40" s="211">
        <f t="shared" si="6"/>
        <v>-1</v>
      </c>
    </row>
    <row r="41" spans="1:27" ht="15.75" customHeight="1" x14ac:dyDescent="0.35">
      <c r="A41" s="275"/>
      <c r="B41" s="321" t="str">
        <f>'PROTO SPEC'!B41</f>
        <v>34. Minimum neck stretch</v>
      </c>
      <c r="C41" s="322"/>
      <c r="D41" s="322"/>
      <c r="E41" s="322"/>
      <c r="F41" s="87" t="str">
        <f>'GRADED SPEC (ALPHA)'!F41</f>
        <v>MINIMUM</v>
      </c>
      <c r="G41" s="166">
        <f>'GRADED SPEC (ALPHA)'!G41</f>
        <v>-2</v>
      </c>
      <c r="H41" s="96"/>
      <c r="I41" s="233">
        <f t="shared" si="0"/>
        <v>2</v>
      </c>
      <c r="J41" s="167">
        <f>'GRADED SPEC (ALPHA)'!H41</f>
        <v>-1</v>
      </c>
      <c r="K41" s="96"/>
      <c r="L41" s="233">
        <f t="shared" si="1"/>
        <v>1</v>
      </c>
      <c r="M41" s="167">
        <f>'GRADED SPEC (ALPHA)'!I41</f>
        <v>0</v>
      </c>
      <c r="N41" s="91"/>
      <c r="O41" s="233">
        <f t="shared" si="2"/>
        <v>0</v>
      </c>
      <c r="P41" s="167">
        <f>'GRADED SPEC (ALPHA)'!J41</f>
        <v>1</v>
      </c>
      <c r="Q41" s="96"/>
      <c r="R41" s="233">
        <f t="shared" si="3"/>
        <v>-1</v>
      </c>
      <c r="S41" s="167">
        <f>'GRADED SPEC (ALPHA)'!K41</f>
        <v>2</v>
      </c>
      <c r="T41" s="96"/>
      <c r="U41" s="233">
        <f t="shared" si="4"/>
        <v>-2</v>
      </c>
      <c r="V41" s="167">
        <f>'GRADED SPEC (ALPHA)'!L41</f>
        <v>3</v>
      </c>
      <c r="W41" s="96"/>
      <c r="X41" s="233">
        <f t="shared" si="5"/>
        <v>-3</v>
      </c>
      <c r="Y41" s="167">
        <f>'GRADED SPEC (ALPHA)'!M41</f>
        <v>4</v>
      </c>
      <c r="Z41" s="96"/>
      <c r="AA41" s="233">
        <f t="shared" si="6"/>
        <v>-4</v>
      </c>
    </row>
    <row r="42" spans="1:27" s="219" customFormat="1" ht="15.75" customHeight="1" x14ac:dyDescent="0.35">
      <c r="A42" s="230">
        <f>'PROTO SPEC'!A42</f>
        <v>0</v>
      </c>
      <c r="B42" s="230" t="s">
        <v>108</v>
      </c>
      <c r="C42" s="230"/>
      <c r="D42" s="230"/>
      <c r="E42" s="230"/>
      <c r="F42" s="230"/>
      <c r="G42" s="230"/>
      <c r="H42" s="230"/>
      <c r="I42" s="230"/>
      <c r="J42" s="230"/>
      <c r="K42" s="230"/>
      <c r="L42" s="230"/>
      <c r="M42" s="242"/>
      <c r="N42" s="230"/>
      <c r="O42" s="230"/>
      <c r="P42" s="230"/>
      <c r="Q42" s="230"/>
      <c r="R42" s="230"/>
      <c r="S42" s="230"/>
      <c r="T42" s="230"/>
      <c r="U42" s="230"/>
      <c r="V42" s="230"/>
      <c r="W42" s="230"/>
      <c r="X42" s="230"/>
      <c r="Y42" s="230"/>
      <c r="Z42" s="230"/>
      <c r="AA42" s="230"/>
    </row>
    <row r="43" spans="1:27" ht="15.75" customHeight="1" x14ac:dyDescent="0.35">
      <c r="A43" s="212" t="e">
        <f>'PROTO SPEC'!#REF!</f>
        <v>#REF!</v>
      </c>
      <c r="B43" s="411" t="str">
        <f>'PROTO SPEC'!B43</f>
        <v>35. Front McLaren print position from CF neck seam</v>
      </c>
      <c r="C43" s="411"/>
      <c r="D43" s="411"/>
      <c r="E43" s="411"/>
      <c r="F43" s="87">
        <f>'GRADED SPEC (ALPHA)'!F43</f>
        <v>0</v>
      </c>
      <c r="G43" s="167">
        <f>'GRADED SPEC (ALPHA)'!G43</f>
        <v>0</v>
      </c>
      <c r="H43" s="102"/>
      <c r="I43" s="233">
        <f t="shared" ref="I43" si="7">H43+(-G43)</f>
        <v>0</v>
      </c>
      <c r="J43" s="167">
        <f>'GRADED SPEC (ALPHA)'!H43</f>
        <v>0</v>
      </c>
      <c r="K43" s="102"/>
      <c r="L43" s="233">
        <f t="shared" ref="L43" si="8">K43+(-J43)</f>
        <v>0</v>
      </c>
      <c r="M43" s="167">
        <f>'GRADED SPEC (ALPHA)'!I43</f>
        <v>0</v>
      </c>
      <c r="N43" s="91"/>
      <c r="O43" s="233">
        <f t="shared" ref="O43" si="9">N43+(-M43)</f>
        <v>0</v>
      </c>
      <c r="P43" s="167">
        <f>'GRADED SPEC (ALPHA)'!J43</f>
        <v>0</v>
      </c>
      <c r="Q43" s="103"/>
      <c r="R43" s="233">
        <f t="shared" ref="R43" si="10">Q43+(-P43)</f>
        <v>0</v>
      </c>
      <c r="S43" s="167">
        <f>'GRADED SPEC (ALPHA)'!K43</f>
        <v>0</v>
      </c>
      <c r="T43" s="102"/>
      <c r="U43" s="233">
        <f t="shared" ref="U43" si="11">T43+(-S43)</f>
        <v>0</v>
      </c>
      <c r="V43" s="167">
        <f>'GRADED SPEC (ALPHA)'!L43</f>
        <v>0</v>
      </c>
      <c r="W43" s="102"/>
      <c r="X43" s="233">
        <f t="shared" ref="X43" si="12">W43+(-V43)</f>
        <v>0</v>
      </c>
      <c r="Y43" s="167">
        <f>'GRADED SPEC (ALPHA)'!M43</f>
        <v>0</v>
      </c>
      <c r="Z43" s="102"/>
      <c r="AA43" s="233">
        <f t="shared" ref="AA43" si="13">Z43+(-Y43)</f>
        <v>0</v>
      </c>
    </row>
    <row r="44" spans="1:27" ht="15.75" customHeight="1" x14ac:dyDescent="0.35">
      <c r="A44" s="160">
        <f>'PROTO SPEC'!A43</f>
        <v>0</v>
      </c>
      <c r="B44" s="411" t="str">
        <f>'PROTO SPEC'!B44</f>
        <v>36. Front chest print positions from HSP</v>
      </c>
      <c r="C44" s="411"/>
      <c r="D44" s="411"/>
      <c r="E44" s="411"/>
      <c r="F44" s="87">
        <f>'GRADED SPEC (ALPHA)'!F44</f>
        <v>0</v>
      </c>
      <c r="G44" s="167">
        <f>'GRADED SPEC (ALPHA)'!G44</f>
        <v>0</v>
      </c>
      <c r="H44" s="113"/>
      <c r="I44" s="211">
        <f t="shared" ref="I44:I59" si="14">H44+(-G44)</f>
        <v>0</v>
      </c>
      <c r="J44" s="167">
        <f>'GRADED SPEC (ALPHA)'!H44</f>
        <v>0</v>
      </c>
      <c r="K44" s="100"/>
      <c r="L44" s="211">
        <f t="shared" ref="L44:L59" si="15">K44+(-J44)</f>
        <v>0</v>
      </c>
      <c r="M44" s="167">
        <f>'GRADED SPEC (ALPHA)'!I44</f>
        <v>0</v>
      </c>
      <c r="N44" s="89"/>
      <c r="O44" s="211">
        <f t="shared" ref="O44:O59" si="16">N44+(-M44)</f>
        <v>0</v>
      </c>
      <c r="P44" s="167">
        <f>'GRADED SPEC (ALPHA)'!J44</f>
        <v>0</v>
      </c>
      <c r="Q44" s="101"/>
      <c r="R44" s="233">
        <f t="shared" ref="R44:R59" si="17">Q44+(-P44)</f>
        <v>0</v>
      </c>
      <c r="S44" s="167">
        <f>'GRADED SPEC (ALPHA)'!K44</f>
        <v>0</v>
      </c>
      <c r="T44" s="100"/>
      <c r="U44" s="211">
        <f t="shared" ref="U44:U59" si="18">T44+(-S44)</f>
        <v>0</v>
      </c>
      <c r="V44" s="167">
        <f>'GRADED SPEC (ALPHA)'!L44</f>
        <v>0</v>
      </c>
      <c r="W44" s="100"/>
      <c r="X44" s="211">
        <f t="shared" ref="X44:X59" si="19">W44+(-V44)</f>
        <v>0</v>
      </c>
      <c r="Y44" s="167">
        <f>'GRADED SPEC (ALPHA)'!M44</f>
        <v>0</v>
      </c>
      <c r="Z44" s="100"/>
      <c r="AA44" s="211">
        <f t="shared" ref="AA44:AA59" si="20">Z44+(-Y44)</f>
        <v>0</v>
      </c>
    </row>
    <row r="45" spans="1:27" ht="15.75" customHeight="1" x14ac:dyDescent="0.35">
      <c r="A45" s="160">
        <f>'PROTO SPEC'!A44</f>
        <v>0</v>
      </c>
      <c r="B45" s="411" t="str">
        <f>'PROTO SPEC'!B45</f>
        <v>37. Back speedmark print position from CB neck seam</v>
      </c>
      <c r="C45" s="411"/>
      <c r="D45" s="411"/>
      <c r="E45" s="411"/>
      <c r="F45" s="87">
        <f>'GRADED SPEC (ALPHA)'!F45</f>
        <v>0</v>
      </c>
      <c r="G45" s="167">
        <f>'GRADED SPEC (ALPHA)'!G45</f>
        <v>0</v>
      </c>
      <c r="H45" s="114"/>
      <c r="I45" s="211">
        <f t="shared" si="14"/>
        <v>0</v>
      </c>
      <c r="J45" s="167">
        <f>'GRADED SPEC (ALPHA)'!H45</f>
        <v>0</v>
      </c>
      <c r="K45" s="100"/>
      <c r="L45" s="211">
        <f t="shared" si="15"/>
        <v>0</v>
      </c>
      <c r="M45" s="167">
        <f>'GRADED SPEC (ALPHA)'!I45</f>
        <v>0</v>
      </c>
      <c r="N45" s="89"/>
      <c r="O45" s="211">
        <f t="shared" si="16"/>
        <v>0</v>
      </c>
      <c r="P45" s="167">
        <f>'GRADED SPEC (ALPHA)'!J45</f>
        <v>0</v>
      </c>
      <c r="Q45" s="103"/>
      <c r="R45" s="233">
        <f t="shared" si="17"/>
        <v>0</v>
      </c>
      <c r="S45" s="167">
        <f>'GRADED SPEC (ALPHA)'!K45</f>
        <v>0</v>
      </c>
      <c r="T45" s="102"/>
      <c r="U45" s="211">
        <f t="shared" si="18"/>
        <v>0</v>
      </c>
      <c r="V45" s="167">
        <f>'GRADED SPEC (ALPHA)'!L45</f>
        <v>0</v>
      </c>
      <c r="W45" s="102"/>
      <c r="X45" s="211">
        <f t="shared" si="19"/>
        <v>0</v>
      </c>
      <c r="Y45" s="167">
        <f>'GRADED SPEC (ALPHA)'!M45</f>
        <v>0</v>
      </c>
      <c r="Z45" s="102"/>
      <c r="AA45" s="211">
        <f t="shared" si="20"/>
        <v>0</v>
      </c>
    </row>
    <row r="46" spans="1:27" ht="15.75" customHeight="1" x14ac:dyDescent="0.35">
      <c r="A46" s="160">
        <f>'PROTO SPEC'!A45</f>
        <v>0</v>
      </c>
      <c r="B46" s="411" t="str">
        <f>'PROTO SPEC'!B46</f>
        <v>38. Back driver print position from CB neck seam</v>
      </c>
      <c r="C46" s="411"/>
      <c r="D46" s="411"/>
      <c r="E46" s="411"/>
      <c r="F46" s="87">
        <f>'GRADED SPEC (ALPHA)'!F46</f>
        <v>0</v>
      </c>
      <c r="G46" s="167">
        <f>'GRADED SPEC (ALPHA)'!G46</f>
        <v>0</v>
      </c>
      <c r="H46" s="114"/>
      <c r="I46" s="211">
        <f t="shared" si="14"/>
        <v>0</v>
      </c>
      <c r="J46" s="167">
        <f>'GRADED SPEC (ALPHA)'!H46</f>
        <v>0</v>
      </c>
      <c r="K46" s="100"/>
      <c r="L46" s="211">
        <f t="shared" si="15"/>
        <v>0</v>
      </c>
      <c r="M46" s="167">
        <f>'GRADED SPEC (ALPHA)'!I46</f>
        <v>0</v>
      </c>
      <c r="N46" s="89"/>
      <c r="O46" s="211">
        <f t="shared" si="16"/>
        <v>0</v>
      </c>
      <c r="P46" s="167">
        <f>'GRADED SPEC (ALPHA)'!J46</f>
        <v>0</v>
      </c>
      <c r="Q46" s="103"/>
      <c r="R46" s="233">
        <f t="shared" si="17"/>
        <v>0</v>
      </c>
      <c r="S46" s="167">
        <f>'GRADED SPEC (ALPHA)'!K46</f>
        <v>0</v>
      </c>
      <c r="T46" s="102"/>
      <c r="U46" s="211">
        <f t="shared" si="18"/>
        <v>0</v>
      </c>
      <c r="V46" s="167">
        <f>'GRADED SPEC (ALPHA)'!L46</f>
        <v>0</v>
      </c>
      <c r="W46" s="102"/>
      <c r="X46" s="211">
        <f t="shared" si="19"/>
        <v>0</v>
      </c>
      <c r="Y46" s="167">
        <f>'GRADED SPEC (ALPHA)'!M46</f>
        <v>0</v>
      </c>
      <c r="Z46" s="102"/>
      <c r="AA46" s="211">
        <f t="shared" si="20"/>
        <v>0</v>
      </c>
    </row>
    <row r="47" spans="1:27" ht="15.75" customHeight="1" x14ac:dyDescent="0.35">
      <c r="A47" s="160" t="e">
        <f>'PROTO SPEC'!#REF!</f>
        <v>#REF!</v>
      </c>
      <c r="B47" s="411">
        <f>'PROTO SPEC'!B47</f>
        <v>0</v>
      </c>
      <c r="C47" s="411"/>
      <c r="D47" s="411"/>
      <c r="E47" s="411"/>
      <c r="F47" s="87">
        <f>'GRADED SPEC (ALPHA)'!F47</f>
        <v>0</v>
      </c>
      <c r="G47" s="167">
        <f>'GRADED SPEC (ALPHA)'!G47</f>
        <v>0</v>
      </c>
      <c r="H47" s="114"/>
      <c r="I47" s="211">
        <f t="shared" si="14"/>
        <v>0</v>
      </c>
      <c r="J47" s="167">
        <f>'GRADED SPEC (ALPHA)'!H47</f>
        <v>0</v>
      </c>
      <c r="K47" s="100"/>
      <c r="L47" s="211">
        <f t="shared" si="15"/>
        <v>0</v>
      </c>
      <c r="M47" s="167">
        <f>'GRADED SPEC (ALPHA)'!I47</f>
        <v>0</v>
      </c>
      <c r="N47" s="89"/>
      <c r="O47" s="211">
        <f t="shared" si="16"/>
        <v>0</v>
      </c>
      <c r="P47" s="167">
        <f>'GRADED SPEC (ALPHA)'!J47</f>
        <v>0</v>
      </c>
      <c r="Q47" s="103"/>
      <c r="R47" s="233">
        <f t="shared" si="17"/>
        <v>0</v>
      </c>
      <c r="S47" s="167">
        <f>'GRADED SPEC (ALPHA)'!K47</f>
        <v>0</v>
      </c>
      <c r="T47" s="102"/>
      <c r="U47" s="211">
        <f t="shared" si="18"/>
        <v>0</v>
      </c>
      <c r="V47" s="167">
        <f>'GRADED SPEC (ALPHA)'!L47</f>
        <v>0</v>
      </c>
      <c r="W47" s="102"/>
      <c r="X47" s="211">
        <f t="shared" si="19"/>
        <v>0</v>
      </c>
      <c r="Y47" s="167">
        <f>'GRADED SPEC (ALPHA)'!M47</f>
        <v>0</v>
      </c>
      <c r="Z47" s="102"/>
      <c r="AA47" s="211">
        <f t="shared" si="20"/>
        <v>0</v>
      </c>
    </row>
    <row r="48" spans="1:27" ht="15.75" customHeight="1" x14ac:dyDescent="0.35">
      <c r="A48" s="160">
        <f>'PROTO SPEC'!A47</f>
        <v>0</v>
      </c>
      <c r="B48" s="411">
        <f>'PROTO SPEC'!B48</f>
        <v>0</v>
      </c>
      <c r="C48" s="411"/>
      <c r="D48" s="411"/>
      <c r="E48" s="411"/>
      <c r="F48" s="87">
        <f>'GRADED SPEC (ALPHA)'!F48</f>
        <v>0</v>
      </c>
      <c r="G48" s="167">
        <f>'GRADED SPEC (ALPHA)'!G48</f>
        <v>0</v>
      </c>
      <c r="H48" s="114"/>
      <c r="I48" s="211">
        <f t="shared" si="14"/>
        <v>0</v>
      </c>
      <c r="J48" s="167">
        <f>'GRADED SPEC (ALPHA)'!H48</f>
        <v>0</v>
      </c>
      <c r="K48" s="100"/>
      <c r="L48" s="211">
        <f t="shared" si="15"/>
        <v>0</v>
      </c>
      <c r="M48" s="167">
        <f>'GRADED SPEC (ALPHA)'!I48</f>
        <v>0</v>
      </c>
      <c r="N48" s="89"/>
      <c r="O48" s="211">
        <f t="shared" si="16"/>
        <v>0</v>
      </c>
      <c r="P48" s="167">
        <f>'GRADED SPEC (ALPHA)'!J48</f>
        <v>0</v>
      </c>
      <c r="Q48" s="103"/>
      <c r="R48" s="233">
        <f t="shared" si="17"/>
        <v>0</v>
      </c>
      <c r="S48" s="167">
        <f>'GRADED SPEC (ALPHA)'!K48</f>
        <v>0</v>
      </c>
      <c r="T48" s="102"/>
      <c r="U48" s="211">
        <f t="shared" si="18"/>
        <v>0</v>
      </c>
      <c r="V48" s="167">
        <f>'GRADED SPEC (ALPHA)'!L48</f>
        <v>0</v>
      </c>
      <c r="W48" s="102"/>
      <c r="X48" s="211">
        <f t="shared" si="19"/>
        <v>0</v>
      </c>
      <c r="Y48" s="167">
        <f>'GRADED SPEC (ALPHA)'!M48</f>
        <v>0</v>
      </c>
      <c r="Z48" s="102"/>
      <c r="AA48" s="211">
        <f t="shared" si="20"/>
        <v>0</v>
      </c>
    </row>
    <row r="49" spans="1:27" ht="15.75" customHeight="1" x14ac:dyDescent="0.35">
      <c r="A49" s="160">
        <f>'PROTO SPEC'!A48</f>
        <v>0</v>
      </c>
      <c r="B49" s="411">
        <f>'PROTO SPEC'!B49</f>
        <v>0</v>
      </c>
      <c r="C49" s="411"/>
      <c r="D49" s="411"/>
      <c r="E49" s="411"/>
      <c r="F49" s="87">
        <f>'GRADED SPEC (ALPHA)'!F49</f>
        <v>0</v>
      </c>
      <c r="G49" s="167">
        <f>'GRADED SPEC (ALPHA)'!G49</f>
        <v>0</v>
      </c>
      <c r="H49" s="114"/>
      <c r="I49" s="211">
        <f t="shared" si="14"/>
        <v>0</v>
      </c>
      <c r="J49" s="167">
        <f>'GRADED SPEC (ALPHA)'!H49</f>
        <v>0</v>
      </c>
      <c r="K49" s="100"/>
      <c r="L49" s="211">
        <f t="shared" si="15"/>
        <v>0</v>
      </c>
      <c r="M49" s="167">
        <f>'GRADED SPEC (ALPHA)'!I49</f>
        <v>0</v>
      </c>
      <c r="N49" s="89"/>
      <c r="O49" s="211">
        <f t="shared" si="16"/>
        <v>0</v>
      </c>
      <c r="P49" s="167">
        <f>'GRADED SPEC (ALPHA)'!J49</f>
        <v>0</v>
      </c>
      <c r="Q49" s="103"/>
      <c r="R49" s="233">
        <f t="shared" si="17"/>
        <v>0</v>
      </c>
      <c r="S49" s="167">
        <f>'GRADED SPEC (ALPHA)'!K49</f>
        <v>0</v>
      </c>
      <c r="T49" s="102"/>
      <c r="U49" s="211">
        <f t="shared" si="18"/>
        <v>0</v>
      </c>
      <c r="V49" s="167">
        <f>'GRADED SPEC (ALPHA)'!L49</f>
        <v>0</v>
      </c>
      <c r="W49" s="102"/>
      <c r="X49" s="211">
        <f t="shared" si="19"/>
        <v>0</v>
      </c>
      <c r="Y49" s="167">
        <f>'GRADED SPEC (ALPHA)'!M49</f>
        <v>0</v>
      </c>
      <c r="Z49" s="102"/>
      <c r="AA49" s="211">
        <f t="shared" si="20"/>
        <v>0</v>
      </c>
    </row>
    <row r="50" spans="1:27" ht="15.75" customHeight="1" x14ac:dyDescent="0.35">
      <c r="A50" s="160">
        <f>'PROTO SPEC'!A49</f>
        <v>0</v>
      </c>
      <c r="B50" s="411">
        <f>'PROTO SPEC'!B50</f>
        <v>0</v>
      </c>
      <c r="C50" s="411"/>
      <c r="D50" s="411"/>
      <c r="E50" s="411"/>
      <c r="F50" s="87">
        <f>'GRADED SPEC (ALPHA)'!F50</f>
        <v>0</v>
      </c>
      <c r="G50" s="167">
        <f>'GRADED SPEC (ALPHA)'!G50</f>
        <v>0</v>
      </c>
      <c r="H50" s="114"/>
      <c r="I50" s="211">
        <f t="shared" si="14"/>
        <v>0</v>
      </c>
      <c r="J50" s="167">
        <f>'GRADED SPEC (ALPHA)'!H50</f>
        <v>0</v>
      </c>
      <c r="K50" s="100"/>
      <c r="L50" s="211">
        <f t="shared" si="15"/>
        <v>0</v>
      </c>
      <c r="M50" s="167">
        <f>'GRADED SPEC (ALPHA)'!I50</f>
        <v>0</v>
      </c>
      <c r="N50" s="89"/>
      <c r="O50" s="211">
        <f t="shared" si="16"/>
        <v>0</v>
      </c>
      <c r="P50" s="167">
        <f>'GRADED SPEC (ALPHA)'!J50</f>
        <v>0</v>
      </c>
      <c r="Q50" s="103"/>
      <c r="R50" s="233">
        <f t="shared" si="17"/>
        <v>0</v>
      </c>
      <c r="S50" s="167">
        <f>'GRADED SPEC (ALPHA)'!K50</f>
        <v>0</v>
      </c>
      <c r="T50" s="102"/>
      <c r="U50" s="211">
        <f t="shared" si="18"/>
        <v>0</v>
      </c>
      <c r="V50" s="167">
        <f>'GRADED SPEC (ALPHA)'!L50</f>
        <v>0</v>
      </c>
      <c r="W50" s="102"/>
      <c r="X50" s="211">
        <f t="shared" si="19"/>
        <v>0</v>
      </c>
      <c r="Y50" s="167">
        <f>'GRADED SPEC (ALPHA)'!M50</f>
        <v>0</v>
      </c>
      <c r="Z50" s="102"/>
      <c r="AA50" s="211">
        <f t="shared" si="20"/>
        <v>0</v>
      </c>
    </row>
    <row r="51" spans="1:27" ht="15.75" customHeight="1" x14ac:dyDescent="0.35">
      <c r="A51" s="160">
        <f>'PROTO SPEC'!A50</f>
        <v>0</v>
      </c>
      <c r="B51" s="411">
        <f>'PROTO SPEC'!B51</f>
        <v>0</v>
      </c>
      <c r="C51" s="411"/>
      <c r="D51" s="411"/>
      <c r="E51" s="411"/>
      <c r="F51" s="87">
        <f>'GRADED SPEC (ALPHA)'!F51</f>
        <v>0</v>
      </c>
      <c r="G51" s="167">
        <f>'GRADED SPEC (ALPHA)'!G51</f>
        <v>0</v>
      </c>
      <c r="H51" s="114"/>
      <c r="I51" s="211">
        <f t="shared" si="14"/>
        <v>0</v>
      </c>
      <c r="J51" s="167">
        <f>'GRADED SPEC (ALPHA)'!H51</f>
        <v>0</v>
      </c>
      <c r="K51" s="100"/>
      <c r="L51" s="211">
        <f t="shared" si="15"/>
        <v>0</v>
      </c>
      <c r="M51" s="167">
        <f>'GRADED SPEC (ALPHA)'!I51</f>
        <v>0</v>
      </c>
      <c r="N51" s="89"/>
      <c r="O51" s="211">
        <f t="shared" si="16"/>
        <v>0</v>
      </c>
      <c r="P51" s="167">
        <f>'GRADED SPEC (ALPHA)'!J51</f>
        <v>0</v>
      </c>
      <c r="Q51" s="103"/>
      <c r="R51" s="233">
        <f t="shared" si="17"/>
        <v>0</v>
      </c>
      <c r="S51" s="167">
        <f>'GRADED SPEC (ALPHA)'!K51</f>
        <v>0</v>
      </c>
      <c r="T51" s="102"/>
      <c r="U51" s="211">
        <f t="shared" si="18"/>
        <v>0</v>
      </c>
      <c r="V51" s="167">
        <f>'GRADED SPEC (ALPHA)'!L51</f>
        <v>0</v>
      </c>
      <c r="W51" s="102"/>
      <c r="X51" s="211">
        <f t="shared" si="19"/>
        <v>0</v>
      </c>
      <c r="Y51" s="167">
        <f>'GRADED SPEC (ALPHA)'!M51</f>
        <v>0</v>
      </c>
      <c r="Z51" s="102"/>
      <c r="AA51" s="211">
        <f t="shared" si="20"/>
        <v>0</v>
      </c>
    </row>
    <row r="52" spans="1:27" ht="15.75" customHeight="1" x14ac:dyDescent="0.35">
      <c r="A52" s="160">
        <f>'PROTO SPEC'!A51</f>
        <v>0</v>
      </c>
      <c r="B52" s="411">
        <f>'PROTO SPEC'!B52</f>
        <v>0</v>
      </c>
      <c r="C52" s="411"/>
      <c r="D52" s="411"/>
      <c r="E52" s="411"/>
      <c r="F52" s="87">
        <f>'GRADED SPEC (ALPHA)'!F52</f>
        <v>0</v>
      </c>
      <c r="G52" s="167">
        <f>'GRADED SPEC (ALPHA)'!G52</f>
        <v>0</v>
      </c>
      <c r="H52" s="114"/>
      <c r="I52" s="211">
        <f t="shared" si="14"/>
        <v>0</v>
      </c>
      <c r="J52" s="167">
        <f>'GRADED SPEC (ALPHA)'!H52</f>
        <v>0</v>
      </c>
      <c r="K52" s="100"/>
      <c r="L52" s="211">
        <f t="shared" si="15"/>
        <v>0</v>
      </c>
      <c r="M52" s="167">
        <f>'GRADED SPEC (ALPHA)'!I52</f>
        <v>0</v>
      </c>
      <c r="N52" s="89"/>
      <c r="O52" s="211">
        <f t="shared" si="16"/>
        <v>0</v>
      </c>
      <c r="P52" s="167">
        <f>'GRADED SPEC (ALPHA)'!J52</f>
        <v>0</v>
      </c>
      <c r="Q52" s="103"/>
      <c r="R52" s="233">
        <f t="shared" si="17"/>
        <v>0</v>
      </c>
      <c r="S52" s="167">
        <f>'GRADED SPEC (ALPHA)'!K52</f>
        <v>0</v>
      </c>
      <c r="T52" s="102"/>
      <c r="U52" s="211">
        <f t="shared" si="18"/>
        <v>0</v>
      </c>
      <c r="V52" s="167">
        <f>'GRADED SPEC (ALPHA)'!L52</f>
        <v>0</v>
      </c>
      <c r="W52" s="102"/>
      <c r="X52" s="211">
        <f t="shared" si="19"/>
        <v>0</v>
      </c>
      <c r="Y52" s="167">
        <f>'GRADED SPEC (ALPHA)'!M52</f>
        <v>0</v>
      </c>
      <c r="Z52" s="102"/>
      <c r="AA52" s="211">
        <f t="shared" si="20"/>
        <v>0</v>
      </c>
    </row>
    <row r="53" spans="1:27" ht="15.75" customHeight="1" x14ac:dyDescent="0.35">
      <c r="A53" s="160">
        <f>'PROTO SPEC'!A52</f>
        <v>0</v>
      </c>
      <c r="B53" s="411">
        <f>'PROTO SPEC'!B53</f>
        <v>0</v>
      </c>
      <c r="C53" s="411"/>
      <c r="D53" s="411"/>
      <c r="E53" s="411"/>
      <c r="F53" s="87">
        <f>'GRADED SPEC (ALPHA)'!F53</f>
        <v>0</v>
      </c>
      <c r="G53" s="167">
        <f>'GRADED SPEC (ALPHA)'!G53</f>
        <v>0</v>
      </c>
      <c r="H53" s="114"/>
      <c r="I53" s="211">
        <f t="shared" si="14"/>
        <v>0</v>
      </c>
      <c r="J53" s="167">
        <f>'GRADED SPEC (ALPHA)'!H53</f>
        <v>0</v>
      </c>
      <c r="K53" s="100"/>
      <c r="L53" s="211">
        <f t="shared" si="15"/>
        <v>0</v>
      </c>
      <c r="M53" s="167">
        <f>'GRADED SPEC (ALPHA)'!I53</f>
        <v>0</v>
      </c>
      <c r="N53" s="89"/>
      <c r="O53" s="211">
        <f t="shared" si="16"/>
        <v>0</v>
      </c>
      <c r="P53" s="167">
        <f>'GRADED SPEC (ALPHA)'!J53</f>
        <v>0</v>
      </c>
      <c r="Q53" s="103"/>
      <c r="R53" s="233">
        <f t="shared" si="17"/>
        <v>0</v>
      </c>
      <c r="S53" s="167">
        <f>'GRADED SPEC (ALPHA)'!K53</f>
        <v>0</v>
      </c>
      <c r="T53" s="102"/>
      <c r="U53" s="211">
        <f t="shared" si="18"/>
        <v>0</v>
      </c>
      <c r="V53" s="167">
        <f>'GRADED SPEC (ALPHA)'!L53</f>
        <v>0</v>
      </c>
      <c r="W53" s="102"/>
      <c r="X53" s="211">
        <f t="shared" si="19"/>
        <v>0</v>
      </c>
      <c r="Y53" s="167">
        <f>'GRADED SPEC (ALPHA)'!M53</f>
        <v>0</v>
      </c>
      <c r="Z53" s="102"/>
      <c r="AA53" s="211">
        <f t="shared" si="20"/>
        <v>0</v>
      </c>
    </row>
    <row r="54" spans="1:27" ht="15.75" customHeight="1" x14ac:dyDescent="0.35">
      <c r="A54" s="160">
        <f>'PROTO SPEC'!A53</f>
        <v>0</v>
      </c>
      <c r="B54" s="411">
        <f>'PROTO SPEC'!B54</f>
        <v>0</v>
      </c>
      <c r="C54" s="411"/>
      <c r="D54" s="411"/>
      <c r="E54" s="411"/>
      <c r="F54" s="87">
        <f>'GRADED SPEC (ALPHA)'!F54</f>
        <v>0</v>
      </c>
      <c r="G54" s="167">
        <f>'GRADED SPEC (ALPHA)'!G54</f>
        <v>0</v>
      </c>
      <c r="H54" s="114"/>
      <c r="I54" s="211">
        <f t="shared" si="14"/>
        <v>0</v>
      </c>
      <c r="J54" s="167">
        <f>'GRADED SPEC (ALPHA)'!H54</f>
        <v>0</v>
      </c>
      <c r="K54" s="100"/>
      <c r="L54" s="211">
        <f t="shared" si="15"/>
        <v>0</v>
      </c>
      <c r="M54" s="167">
        <f>'GRADED SPEC (ALPHA)'!I54</f>
        <v>0</v>
      </c>
      <c r="N54" s="89"/>
      <c r="O54" s="211">
        <f t="shared" si="16"/>
        <v>0</v>
      </c>
      <c r="P54" s="167">
        <f>'GRADED SPEC (ALPHA)'!J54</f>
        <v>0</v>
      </c>
      <c r="Q54" s="103"/>
      <c r="R54" s="233">
        <f t="shared" si="17"/>
        <v>0</v>
      </c>
      <c r="S54" s="167">
        <f>'GRADED SPEC (ALPHA)'!K54</f>
        <v>0</v>
      </c>
      <c r="T54" s="102"/>
      <c r="U54" s="211">
        <f t="shared" si="18"/>
        <v>0</v>
      </c>
      <c r="V54" s="167">
        <f>'GRADED SPEC (ALPHA)'!L54</f>
        <v>0</v>
      </c>
      <c r="W54" s="102"/>
      <c r="X54" s="211">
        <f t="shared" si="19"/>
        <v>0</v>
      </c>
      <c r="Y54" s="167">
        <f>'GRADED SPEC (ALPHA)'!M54</f>
        <v>0</v>
      </c>
      <c r="Z54" s="102"/>
      <c r="AA54" s="211">
        <f t="shared" si="20"/>
        <v>0</v>
      </c>
    </row>
    <row r="55" spans="1:27" ht="15.75" customHeight="1" x14ac:dyDescent="0.35">
      <c r="A55" s="160">
        <f>'PROTO SPEC'!A54</f>
        <v>0</v>
      </c>
      <c r="B55" s="411">
        <f>'PROTO SPEC'!B55</f>
        <v>0</v>
      </c>
      <c r="C55" s="411"/>
      <c r="D55" s="411"/>
      <c r="E55" s="411"/>
      <c r="F55" s="87">
        <f>'GRADED SPEC (ALPHA)'!F55</f>
        <v>0</v>
      </c>
      <c r="G55" s="167">
        <f>'GRADED SPEC (ALPHA)'!G55</f>
        <v>0</v>
      </c>
      <c r="H55" s="114"/>
      <c r="I55" s="211">
        <f t="shared" si="14"/>
        <v>0</v>
      </c>
      <c r="J55" s="167">
        <f>'GRADED SPEC (ALPHA)'!H55</f>
        <v>0</v>
      </c>
      <c r="K55" s="100"/>
      <c r="L55" s="211">
        <f t="shared" si="15"/>
        <v>0</v>
      </c>
      <c r="M55" s="167">
        <f>'GRADED SPEC (ALPHA)'!I55</f>
        <v>0</v>
      </c>
      <c r="N55" s="89"/>
      <c r="O55" s="211">
        <f t="shared" si="16"/>
        <v>0</v>
      </c>
      <c r="P55" s="167">
        <f>'GRADED SPEC (ALPHA)'!J55</f>
        <v>0</v>
      </c>
      <c r="Q55" s="103"/>
      <c r="R55" s="233">
        <f t="shared" si="17"/>
        <v>0</v>
      </c>
      <c r="S55" s="167">
        <f>'GRADED SPEC (ALPHA)'!K55</f>
        <v>0</v>
      </c>
      <c r="T55" s="102"/>
      <c r="U55" s="211">
        <f t="shared" si="18"/>
        <v>0</v>
      </c>
      <c r="V55" s="167">
        <f>'GRADED SPEC (ALPHA)'!L55</f>
        <v>0</v>
      </c>
      <c r="W55" s="102"/>
      <c r="X55" s="211">
        <f t="shared" si="19"/>
        <v>0</v>
      </c>
      <c r="Y55" s="167">
        <f>'GRADED SPEC (ALPHA)'!M55</f>
        <v>0</v>
      </c>
      <c r="Z55" s="102"/>
      <c r="AA55" s="211">
        <f t="shared" si="20"/>
        <v>0</v>
      </c>
    </row>
    <row r="56" spans="1:27" ht="15.75" customHeight="1" x14ac:dyDescent="0.35">
      <c r="A56" s="160">
        <f>'PROTO SPEC'!A55</f>
        <v>0</v>
      </c>
      <c r="B56" s="411">
        <f>'PROTO SPEC'!B56</f>
        <v>0</v>
      </c>
      <c r="C56" s="411"/>
      <c r="D56" s="411"/>
      <c r="E56" s="411"/>
      <c r="F56" s="87">
        <f>'GRADED SPEC (ALPHA)'!F56</f>
        <v>0</v>
      </c>
      <c r="G56" s="167">
        <f>'GRADED SPEC (ALPHA)'!G56</f>
        <v>0</v>
      </c>
      <c r="H56" s="114"/>
      <c r="I56" s="211">
        <f t="shared" si="14"/>
        <v>0</v>
      </c>
      <c r="J56" s="167">
        <f>'GRADED SPEC (ALPHA)'!H56</f>
        <v>0</v>
      </c>
      <c r="K56" s="100"/>
      <c r="L56" s="211">
        <f t="shared" si="15"/>
        <v>0</v>
      </c>
      <c r="M56" s="167">
        <f>'GRADED SPEC (ALPHA)'!I56</f>
        <v>0</v>
      </c>
      <c r="N56" s="89"/>
      <c r="O56" s="211">
        <f t="shared" si="16"/>
        <v>0</v>
      </c>
      <c r="P56" s="167">
        <f>'GRADED SPEC (ALPHA)'!J56</f>
        <v>0</v>
      </c>
      <c r="Q56" s="103"/>
      <c r="R56" s="233">
        <f t="shared" si="17"/>
        <v>0</v>
      </c>
      <c r="S56" s="167">
        <f>'GRADED SPEC (ALPHA)'!K56</f>
        <v>0</v>
      </c>
      <c r="T56" s="102"/>
      <c r="U56" s="211">
        <f t="shared" si="18"/>
        <v>0</v>
      </c>
      <c r="V56" s="167">
        <f>'GRADED SPEC (ALPHA)'!L56</f>
        <v>0</v>
      </c>
      <c r="W56" s="102"/>
      <c r="X56" s="211">
        <f t="shared" si="19"/>
        <v>0</v>
      </c>
      <c r="Y56" s="167">
        <f>'GRADED SPEC (ALPHA)'!M56</f>
        <v>0</v>
      </c>
      <c r="Z56" s="102"/>
      <c r="AA56" s="211">
        <f t="shared" si="20"/>
        <v>0</v>
      </c>
    </row>
    <row r="57" spans="1:27" ht="15.75" customHeight="1" x14ac:dyDescent="0.35">
      <c r="A57" s="160">
        <f>'PROTO SPEC'!A56</f>
        <v>0</v>
      </c>
      <c r="B57" s="411">
        <f>'PROTO SPEC'!B57</f>
        <v>0</v>
      </c>
      <c r="C57" s="411"/>
      <c r="D57" s="411"/>
      <c r="E57" s="411"/>
      <c r="F57" s="87">
        <f>'GRADED SPEC (ALPHA)'!F57</f>
        <v>0</v>
      </c>
      <c r="G57" s="167">
        <f>'GRADED SPEC (ALPHA)'!G57</f>
        <v>0</v>
      </c>
      <c r="H57" s="114"/>
      <c r="I57" s="211">
        <f t="shared" si="14"/>
        <v>0</v>
      </c>
      <c r="J57" s="167">
        <f>'GRADED SPEC (ALPHA)'!H57</f>
        <v>0</v>
      </c>
      <c r="K57" s="100"/>
      <c r="L57" s="211">
        <f t="shared" si="15"/>
        <v>0</v>
      </c>
      <c r="M57" s="167">
        <f>'GRADED SPEC (ALPHA)'!I57</f>
        <v>0</v>
      </c>
      <c r="N57" s="89"/>
      <c r="O57" s="211">
        <f t="shared" si="16"/>
        <v>0</v>
      </c>
      <c r="P57" s="167">
        <f>'GRADED SPEC (ALPHA)'!J57</f>
        <v>0</v>
      </c>
      <c r="Q57" s="103"/>
      <c r="R57" s="233">
        <f t="shared" si="17"/>
        <v>0</v>
      </c>
      <c r="S57" s="167">
        <f>'GRADED SPEC (ALPHA)'!K57</f>
        <v>0</v>
      </c>
      <c r="T57" s="102"/>
      <c r="U57" s="211">
        <f t="shared" si="18"/>
        <v>0</v>
      </c>
      <c r="V57" s="167">
        <f>'GRADED SPEC (ALPHA)'!L57</f>
        <v>0</v>
      </c>
      <c r="W57" s="102"/>
      <c r="X57" s="211">
        <f t="shared" si="19"/>
        <v>0</v>
      </c>
      <c r="Y57" s="167">
        <f>'GRADED SPEC (ALPHA)'!M57</f>
        <v>0</v>
      </c>
      <c r="Z57" s="102"/>
      <c r="AA57" s="211">
        <f t="shared" si="20"/>
        <v>0</v>
      </c>
    </row>
    <row r="58" spans="1:27" ht="15.75" customHeight="1" x14ac:dyDescent="0.35">
      <c r="A58" s="160">
        <f>'PROTO SPEC'!A57</f>
        <v>0</v>
      </c>
      <c r="B58" s="411">
        <f>'PROTO SPEC'!B58</f>
        <v>0</v>
      </c>
      <c r="C58" s="411"/>
      <c r="D58" s="411"/>
      <c r="E58" s="411"/>
      <c r="F58" s="87">
        <f>'GRADED SPEC (ALPHA)'!F58</f>
        <v>0</v>
      </c>
      <c r="G58" s="167">
        <f>'GRADED SPEC (ALPHA)'!G58</f>
        <v>0</v>
      </c>
      <c r="H58" s="114"/>
      <c r="I58" s="211">
        <f t="shared" si="14"/>
        <v>0</v>
      </c>
      <c r="J58" s="167">
        <f>'GRADED SPEC (ALPHA)'!H58</f>
        <v>0</v>
      </c>
      <c r="K58" s="100"/>
      <c r="L58" s="211">
        <f t="shared" si="15"/>
        <v>0</v>
      </c>
      <c r="M58" s="167">
        <f>'GRADED SPEC (ALPHA)'!I58</f>
        <v>0</v>
      </c>
      <c r="N58" s="89"/>
      <c r="O58" s="211">
        <f t="shared" si="16"/>
        <v>0</v>
      </c>
      <c r="P58" s="167">
        <f>'GRADED SPEC (ALPHA)'!J58</f>
        <v>0</v>
      </c>
      <c r="Q58" s="103"/>
      <c r="R58" s="233">
        <f t="shared" si="17"/>
        <v>0</v>
      </c>
      <c r="S58" s="167">
        <f>'GRADED SPEC (ALPHA)'!K58</f>
        <v>0</v>
      </c>
      <c r="T58" s="102"/>
      <c r="U58" s="211">
        <f t="shared" si="18"/>
        <v>0</v>
      </c>
      <c r="V58" s="167">
        <f>'GRADED SPEC (ALPHA)'!L58</f>
        <v>0</v>
      </c>
      <c r="W58" s="102"/>
      <c r="X58" s="211">
        <f t="shared" si="19"/>
        <v>0</v>
      </c>
      <c r="Y58" s="167">
        <f>'GRADED SPEC (ALPHA)'!M58</f>
        <v>0</v>
      </c>
      <c r="Z58" s="102"/>
      <c r="AA58" s="211">
        <f t="shared" si="20"/>
        <v>0</v>
      </c>
    </row>
    <row r="59" spans="1:27" ht="15.75" customHeight="1" x14ac:dyDescent="0.35">
      <c r="A59" s="160">
        <f>'PROTO SPEC'!A58</f>
        <v>0</v>
      </c>
      <c r="B59" s="411">
        <f>'PROTO SPEC'!B59</f>
        <v>0</v>
      </c>
      <c r="C59" s="411"/>
      <c r="D59" s="411"/>
      <c r="E59" s="411"/>
      <c r="F59" s="87">
        <f>'GRADED SPEC (ALPHA)'!F59</f>
        <v>0</v>
      </c>
      <c r="G59" s="167">
        <f>'GRADED SPEC (ALPHA)'!G59</f>
        <v>0</v>
      </c>
      <c r="H59" s="114"/>
      <c r="I59" s="211">
        <f t="shared" si="14"/>
        <v>0</v>
      </c>
      <c r="J59" s="167">
        <f>'GRADED SPEC (ALPHA)'!H59</f>
        <v>0</v>
      </c>
      <c r="K59" s="100"/>
      <c r="L59" s="211">
        <f t="shared" si="15"/>
        <v>0</v>
      </c>
      <c r="M59" s="167">
        <f>'GRADED SPEC (ALPHA)'!I59</f>
        <v>0</v>
      </c>
      <c r="N59" s="89"/>
      <c r="O59" s="211">
        <f t="shared" si="16"/>
        <v>0</v>
      </c>
      <c r="P59" s="167">
        <f>'GRADED SPEC (ALPHA)'!J59</f>
        <v>0</v>
      </c>
      <c r="Q59" s="103"/>
      <c r="R59" s="233">
        <f t="shared" si="17"/>
        <v>0</v>
      </c>
      <c r="S59" s="167">
        <f>'GRADED SPEC (ALPHA)'!K59</f>
        <v>0</v>
      </c>
      <c r="T59" s="102"/>
      <c r="U59" s="211">
        <f t="shared" si="18"/>
        <v>0</v>
      </c>
      <c r="V59" s="167">
        <f>'GRADED SPEC (ALPHA)'!L59</f>
        <v>0</v>
      </c>
      <c r="W59" s="102"/>
      <c r="X59" s="211">
        <f t="shared" si="19"/>
        <v>0</v>
      </c>
      <c r="Y59" s="167">
        <f>'GRADED SPEC (ALPHA)'!M59</f>
        <v>0</v>
      </c>
      <c r="Z59" s="102"/>
      <c r="AA59" s="211">
        <f t="shared" si="20"/>
        <v>0</v>
      </c>
    </row>
    <row r="60" spans="1:27" ht="12.75" customHeight="1" x14ac:dyDescent="0.35">
      <c r="I60" s="45"/>
      <c r="L60" s="45"/>
      <c r="O60" s="45"/>
      <c r="R60" s="45"/>
      <c r="U60" s="45"/>
    </row>
  </sheetData>
  <mergeCells count="66">
    <mergeCell ref="B39:E39"/>
    <mergeCell ref="B54:E54"/>
    <mergeCell ref="B55:E55"/>
    <mergeCell ref="B56:E56"/>
    <mergeCell ref="B57:E57"/>
    <mergeCell ref="B41:E41"/>
    <mergeCell ref="N5:AA5"/>
    <mergeCell ref="A6:AA6"/>
    <mergeCell ref="B49:E49"/>
    <mergeCell ref="B50:E50"/>
    <mergeCell ref="B44:E44"/>
    <mergeCell ref="B43:E43"/>
    <mergeCell ref="B22:E22"/>
    <mergeCell ref="B24:E24"/>
    <mergeCell ref="B28:E28"/>
    <mergeCell ref="B30:E30"/>
    <mergeCell ref="B37:E37"/>
    <mergeCell ref="B38:E38"/>
    <mergeCell ref="B40:E40"/>
    <mergeCell ref="A5:B5"/>
    <mergeCell ref="C5:E5"/>
    <mergeCell ref="B16:E16"/>
    <mergeCell ref="B58:E58"/>
    <mergeCell ref="B59:E59"/>
    <mergeCell ref="G3:K3"/>
    <mergeCell ref="G4:K4"/>
    <mergeCell ref="G5:K5"/>
    <mergeCell ref="B51:E51"/>
    <mergeCell ref="B52:E52"/>
    <mergeCell ref="B53:E53"/>
    <mergeCell ref="B45:E45"/>
    <mergeCell ref="B46:E46"/>
    <mergeCell ref="B47:E47"/>
    <mergeCell ref="B48:E48"/>
    <mergeCell ref="B18:E18"/>
    <mergeCell ref="B19:E19"/>
    <mergeCell ref="B20:E20"/>
    <mergeCell ref="B21:E21"/>
    <mergeCell ref="B8:E8"/>
    <mergeCell ref="B12:E12"/>
    <mergeCell ref="B13:E13"/>
    <mergeCell ref="B14:E14"/>
    <mergeCell ref="B15:E15"/>
    <mergeCell ref="B9:E9"/>
    <mergeCell ref="B10:E10"/>
    <mergeCell ref="B11:E11"/>
    <mergeCell ref="A1:B2"/>
    <mergeCell ref="A3:B3"/>
    <mergeCell ref="C3:E3"/>
    <mergeCell ref="A4:B4"/>
    <mergeCell ref="C4:E4"/>
    <mergeCell ref="C1:AA2"/>
    <mergeCell ref="N3:AA3"/>
    <mergeCell ref="N4:AA4"/>
    <mergeCell ref="B35:E35"/>
    <mergeCell ref="B36:E36"/>
    <mergeCell ref="B23:E23"/>
    <mergeCell ref="B17:E17"/>
    <mergeCell ref="B25:E25"/>
    <mergeCell ref="B26:E26"/>
    <mergeCell ref="B27:E27"/>
    <mergeCell ref="B34:E34"/>
    <mergeCell ref="B31:E31"/>
    <mergeCell ref="B32:E32"/>
    <mergeCell ref="B33:E33"/>
    <mergeCell ref="B29:E29"/>
  </mergeCells>
  <printOptions horizontalCentered="1" gridLines="1"/>
  <pageMargins left="0.23622047244094491" right="0.23622047244094491" top="0.74803149606299213" bottom="0" header="0.31496062992125984" footer="0"/>
  <pageSetup paperSize="9" scale="39" orientation="portrait" r:id="rId1"/>
  <headerFooter>
    <oddHeader>&amp;CREISS</oddHeader>
  </headerFooter>
  <customProperties>
    <customPr name="layoutContexts" r:id="rId2"/>
  </customProperties>
  <drawing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A2FB23-D2FF-407A-8686-9EF0DD65A612}">
  <sheetPr codeName="Sheet23">
    <tabColor theme="7" tint="0.39997558519241921"/>
  </sheetPr>
  <dimension ref="A1:X151"/>
  <sheetViews>
    <sheetView showZeros="0" view="pageBreakPreview" zoomScale="40" zoomScaleNormal="100" zoomScaleSheetLayoutView="40" workbookViewId="0">
      <selection activeCell="CG61" sqref="CG61"/>
    </sheetView>
  </sheetViews>
  <sheetFormatPr defaultColWidth="6" defaultRowHeight="12.75" customHeight="1" x14ac:dyDescent="0.25"/>
  <cols>
    <col min="1" max="1" width="11.453125" style="1" customWidth="1"/>
    <col min="2" max="2" width="9.81640625" style="1" customWidth="1"/>
    <col min="3" max="3" width="5.81640625" style="1" customWidth="1"/>
    <col min="4" max="4" width="6.453125" style="1" customWidth="1"/>
    <col min="5" max="5" width="11.81640625" style="1" customWidth="1"/>
    <col min="6" max="8" width="5.453125" style="1" customWidth="1"/>
    <col min="9" max="9" width="11.453125" style="1" customWidth="1"/>
    <col min="10" max="12" width="4.81640625" style="1" customWidth="1"/>
    <col min="13" max="13" width="11.453125" style="1" customWidth="1"/>
    <col min="14" max="14" width="9.81640625" style="1" customWidth="1"/>
    <col min="15" max="16" width="8.453125" style="1" customWidth="1"/>
    <col min="17" max="17" width="13.453125" style="1" customWidth="1"/>
    <col min="18" max="20" width="5.453125" style="1" customWidth="1"/>
    <col min="21" max="21" width="11.453125" style="1" customWidth="1"/>
    <col min="22" max="24" width="4.81640625" style="1" customWidth="1"/>
    <col min="25" max="28" width="6" style="1" customWidth="1"/>
    <col min="29" max="16384" width="6" style="1"/>
  </cols>
  <sheetData>
    <row r="1" spans="1:24" ht="13.75" customHeight="1" x14ac:dyDescent="0.25">
      <c r="A1" s="315"/>
      <c r="B1" s="316"/>
      <c r="C1" s="311" t="s">
        <v>312</v>
      </c>
      <c r="D1" s="312"/>
      <c r="E1" s="312"/>
      <c r="F1" s="312"/>
      <c r="G1" s="312"/>
      <c r="H1" s="312"/>
      <c r="I1" s="312"/>
      <c r="J1" s="312"/>
      <c r="K1" s="312"/>
      <c r="L1" s="312"/>
      <c r="M1" s="312"/>
      <c r="N1" s="312"/>
      <c r="O1" s="312"/>
      <c r="P1" s="312"/>
      <c r="Q1" s="312"/>
      <c r="R1" s="312"/>
      <c r="S1" s="312"/>
      <c r="T1" s="312"/>
      <c r="U1" s="312"/>
      <c r="V1" s="312"/>
      <c r="W1" s="312"/>
      <c r="X1" s="312"/>
    </row>
    <row r="2" spans="1:24" ht="14.5" customHeight="1" x14ac:dyDescent="0.25">
      <c r="A2" s="317"/>
      <c r="B2" s="318"/>
      <c r="C2" s="313"/>
      <c r="D2" s="314"/>
      <c r="E2" s="314"/>
      <c r="F2" s="314"/>
      <c r="G2" s="314"/>
      <c r="H2" s="314"/>
      <c r="I2" s="314"/>
      <c r="J2" s="314"/>
      <c r="K2" s="314"/>
      <c r="L2" s="314"/>
      <c r="M2" s="314"/>
      <c r="N2" s="314"/>
      <c r="O2" s="314"/>
      <c r="P2" s="314"/>
      <c r="Q2" s="314"/>
      <c r="R2" s="314"/>
      <c r="S2" s="314"/>
      <c r="T2" s="314"/>
      <c r="U2" s="314"/>
      <c r="V2" s="314"/>
      <c r="W2" s="314"/>
      <c r="X2" s="314"/>
    </row>
    <row r="3" spans="1:24" ht="13.75" hidden="1" customHeight="1" x14ac:dyDescent="0.35">
      <c r="A3" s="37" t="s">
        <v>48</v>
      </c>
      <c r="B3" s="298" t="str">
        <f>'DESIGN FRONT SHEET'!B3:C3</f>
        <v>MCLAREN SEASON 3</v>
      </c>
      <c r="C3" s="298"/>
      <c r="D3" s="299"/>
      <c r="E3" s="37" t="s">
        <v>49</v>
      </c>
      <c r="F3" s="298" t="str">
        <f>'DESIGN FRONT SHEET'!E3:E3</f>
        <v>UNAVAILABLE</v>
      </c>
      <c r="G3" s="304"/>
      <c r="H3" s="305"/>
      <c r="I3" s="37" t="s">
        <v>50</v>
      </c>
      <c r="J3" s="492" t="str">
        <f>'DESIGN FRONT SHEET'!G3</f>
        <v>FRAN</v>
      </c>
      <c r="K3" s="493"/>
      <c r="L3" s="493"/>
      <c r="M3" s="493"/>
      <c r="N3" s="493"/>
      <c r="O3" s="493"/>
      <c r="P3" s="493"/>
      <c r="Q3" s="493"/>
      <c r="R3" s="493"/>
      <c r="S3" s="493"/>
      <c r="T3" s="493"/>
      <c r="U3" s="493"/>
      <c r="V3" s="493"/>
      <c r="W3" s="493"/>
      <c r="X3" s="494"/>
    </row>
    <row r="4" spans="1:24" ht="13.75" hidden="1" customHeight="1" x14ac:dyDescent="0.35">
      <c r="A4" s="37" t="s">
        <v>51</v>
      </c>
      <c r="B4" s="298" t="str">
        <f>'DESIGN FRONT SHEET'!B4:C4</f>
        <v>DEXOR</v>
      </c>
      <c r="C4" s="298"/>
      <c r="D4" s="299"/>
      <c r="E4" s="37" t="s">
        <v>52</v>
      </c>
      <c r="F4" s="298" t="str">
        <f>'DESIGN FRONT SHEET'!E4:E4</f>
        <v>VIETNAM</v>
      </c>
      <c r="G4" s="304"/>
      <c r="H4" s="305"/>
      <c r="I4" s="37" t="s">
        <v>53</v>
      </c>
      <c r="J4" s="492" t="str">
        <f>'DESIGN FRONT SHEET'!G4</f>
        <v>CHARLOTTE</v>
      </c>
      <c r="K4" s="493"/>
      <c r="L4" s="493"/>
      <c r="M4" s="493"/>
      <c r="N4" s="493"/>
      <c r="O4" s="493"/>
      <c r="P4" s="493"/>
      <c r="Q4" s="493"/>
      <c r="R4" s="493"/>
      <c r="S4" s="493"/>
      <c r="T4" s="493"/>
      <c r="U4" s="493"/>
      <c r="V4" s="493"/>
      <c r="W4" s="493"/>
      <c r="X4" s="494"/>
    </row>
    <row r="5" spans="1:24" ht="13.75" hidden="1" customHeight="1" x14ac:dyDescent="0.35">
      <c r="A5" s="37" t="s">
        <v>54</v>
      </c>
      <c r="B5" s="298" t="str">
        <f>'DESIGN FRONT SHEET'!B5:C5</f>
        <v>SHORT SLEEVE CONTRST T-SHIRT</v>
      </c>
      <c r="C5" s="298"/>
      <c r="D5" s="299"/>
      <c r="E5" s="37" t="s">
        <v>55</v>
      </c>
      <c r="F5" s="298" t="str">
        <f>'DESIGN FRONT SHEET'!E5:E5</f>
        <v>PALACE SAMPLE - FACTORY REFERENCE</v>
      </c>
      <c r="G5" s="304"/>
      <c r="H5" s="305"/>
      <c r="I5" s="37" t="s">
        <v>56</v>
      </c>
      <c r="J5" s="495">
        <v>0</v>
      </c>
      <c r="K5" s="496"/>
      <c r="L5" s="496"/>
      <c r="M5" s="496"/>
      <c r="N5" s="496"/>
      <c r="O5" s="496"/>
      <c r="P5" s="496"/>
      <c r="Q5" s="496"/>
      <c r="R5" s="496"/>
      <c r="S5" s="496"/>
      <c r="T5" s="496"/>
      <c r="U5" s="496"/>
      <c r="V5" s="496"/>
      <c r="W5" s="496"/>
      <c r="X5" s="497"/>
    </row>
    <row r="6" spans="1:24" ht="13.75" customHeight="1" x14ac:dyDescent="0.25">
      <c r="A6" s="435" t="s">
        <v>116</v>
      </c>
      <c r="B6" s="435"/>
      <c r="C6" s="435"/>
      <c r="D6" s="435"/>
      <c r="E6" s="435"/>
      <c r="F6" s="435"/>
      <c r="G6" s="435"/>
      <c r="H6" s="435"/>
      <c r="I6" s="435"/>
      <c r="J6" s="435"/>
      <c r="K6" s="435"/>
      <c r="L6" s="435"/>
      <c r="M6" s="435"/>
      <c r="N6" s="435"/>
      <c r="O6" s="435"/>
      <c r="P6" s="435"/>
      <c r="Q6" s="435"/>
      <c r="R6" s="435"/>
      <c r="S6" s="435"/>
      <c r="T6" s="435"/>
      <c r="U6" s="435"/>
      <c r="V6" s="435"/>
      <c r="W6" s="435"/>
      <c r="X6" s="435"/>
    </row>
    <row r="7" spans="1:24" ht="12.75" customHeight="1" x14ac:dyDescent="0.35">
      <c r="A7" s="243"/>
      <c r="B7" s="243"/>
      <c r="C7" s="243"/>
      <c r="D7" s="243"/>
      <c r="E7" s="243"/>
      <c r="F7" s="243"/>
      <c r="G7" s="243"/>
      <c r="H7" s="243"/>
      <c r="I7" s="243"/>
      <c r="J7" s="243"/>
      <c r="K7" s="243"/>
      <c r="L7" s="243"/>
      <c r="M7" s="244"/>
      <c r="N7" s="244"/>
      <c r="O7" s="244"/>
      <c r="P7" s="244"/>
      <c r="Q7" s="244"/>
      <c r="R7" s="244"/>
      <c r="S7" s="244"/>
      <c r="T7" s="244"/>
      <c r="U7" s="244"/>
      <c r="V7" s="244"/>
      <c r="W7" s="244"/>
      <c r="X7" s="244"/>
    </row>
    <row r="8" spans="1:24" ht="12.75" customHeight="1" x14ac:dyDescent="0.35">
      <c r="A8" s="243"/>
      <c r="B8" s="243"/>
      <c r="C8" s="243"/>
      <c r="D8" s="243"/>
      <c r="E8" s="243"/>
      <c r="F8" s="243"/>
      <c r="G8" s="243"/>
      <c r="H8" s="243"/>
      <c r="I8" s="243"/>
      <c r="J8" s="243"/>
      <c r="K8" s="243"/>
      <c r="L8" s="243"/>
      <c r="M8" s="244"/>
      <c r="N8" s="244"/>
      <c r="O8" s="244"/>
      <c r="P8" s="244"/>
      <c r="Q8" s="244"/>
      <c r="R8" s="244"/>
      <c r="S8" s="244"/>
      <c r="T8" s="244"/>
      <c r="U8" s="244"/>
      <c r="V8" s="244"/>
      <c r="W8" s="244"/>
      <c r="X8" s="244"/>
    </row>
    <row r="9" spans="1:24" ht="12.75" customHeight="1" x14ac:dyDescent="0.35">
      <c r="A9" s="243"/>
      <c r="B9" s="243"/>
      <c r="C9" s="243"/>
      <c r="D9" s="243"/>
      <c r="E9" s="243"/>
      <c r="F9" s="243"/>
      <c r="G9" s="243"/>
      <c r="H9" s="243"/>
      <c r="I9" s="243"/>
      <c r="J9" s="243"/>
      <c r="K9" s="243"/>
      <c r="L9" s="243"/>
      <c r="M9" s="244"/>
      <c r="N9" s="244"/>
      <c r="O9" s="244"/>
      <c r="P9" s="244"/>
      <c r="Q9" s="244"/>
      <c r="R9" s="244"/>
      <c r="S9" s="244"/>
      <c r="T9" s="244"/>
      <c r="U9" s="244"/>
      <c r="V9" s="244"/>
      <c r="W9" s="244"/>
      <c r="X9" s="244"/>
    </row>
    <row r="10" spans="1:24" ht="12.75" customHeight="1" x14ac:dyDescent="0.35">
      <c r="A10" s="243"/>
      <c r="B10" s="243"/>
      <c r="C10" s="243"/>
      <c r="D10" s="243"/>
      <c r="E10" s="243"/>
      <c r="F10" s="243"/>
      <c r="G10" s="243"/>
      <c r="H10" s="243"/>
      <c r="I10" s="243"/>
      <c r="J10" s="243"/>
      <c r="K10" s="243"/>
      <c r="L10" s="243"/>
      <c r="M10" s="244"/>
      <c r="N10" s="244"/>
      <c r="O10" s="244"/>
      <c r="P10" s="244"/>
      <c r="Q10" s="244"/>
      <c r="R10" s="244"/>
      <c r="S10" s="244"/>
      <c r="T10" s="244"/>
      <c r="U10" s="244"/>
      <c r="V10" s="244"/>
      <c r="W10" s="244"/>
      <c r="X10" s="244"/>
    </row>
    <row r="11" spans="1:24" ht="12.75" customHeight="1" x14ac:dyDescent="0.35">
      <c r="A11" s="243"/>
      <c r="B11" s="243"/>
      <c r="C11" s="243"/>
      <c r="D11" s="243"/>
      <c r="E11" s="243"/>
      <c r="F11" s="243"/>
      <c r="G11" s="243"/>
      <c r="H11" s="243"/>
      <c r="I11" s="243"/>
      <c r="J11" s="243"/>
      <c r="K11" s="243"/>
      <c r="L11" s="243"/>
      <c r="M11" s="244"/>
      <c r="N11" s="244"/>
      <c r="O11" s="244"/>
      <c r="P11" s="244"/>
      <c r="Q11" s="244"/>
      <c r="R11" s="244"/>
      <c r="S11" s="244"/>
      <c r="T11" s="244"/>
      <c r="U11" s="244"/>
      <c r="V11" s="244"/>
      <c r="W11" s="244"/>
      <c r="X11" s="244"/>
    </row>
    <row r="12" spans="1:24" ht="12.75" customHeight="1" x14ac:dyDescent="0.35">
      <c r="A12" s="243"/>
      <c r="B12" s="243"/>
      <c r="C12" s="243"/>
      <c r="D12" s="243"/>
      <c r="E12" s="243"/>
      <c r="F12" s="243"/>
      <c r="G12" s="243"/>
      <c r="H12" s="243"/>
      <c r="I12" s="243"/>
      <c r="J12" s="243"/>
      <c r="K12" s="243"/>
      <c r="L12" s="243"/>
      <c r="M12" s="244"/>
      <c r="N12" s="244"/>
      <c r="O12" s="244"/>
      <c r="P12" s="244"/>
      <c r="Q12" s="244"/>
      <c r="R12" s="244"/>
      <c r="S12" s="244"/>
      <c r="T12" s="244"/>
      <c r="U12" s="244"/>
      <c r="V12" s="244"/>
      <c r="W12" s="244"/>
      <c r="X12" s="244"/>
    </row>
    <row r="13" spans="1:24" ht="12.75" customHeight="1" x14ac:dyDescent="0.35">
      <c r="A13" s="243"/>
      <c r="B13" s="243"/>
      <c r="C13" s="243"/>
      <c r="D13" s="243"/>
      <c r="E13" s="243"/>
      <c r="F13" s="243"/>
      <c r="G13" s="243"/>
      <c r="H13" s="243"/>
      <c r="I13" s="243"/>
      <c r="J13" s="243"/>
      <c r="K13" s="243"/>
      <c r="L13" s="243"/>
      <c r="M13" s="244"/>
      <c r="N13" s="244"/>
      <c r="O13" s="244"/>
      <c r="P13" s="244"/>
      <c r="Q13" s="244"/>
      <c r="R13" s="244"/>
      <c r="S13" s="244"/>
      <c r="T13" s="244"/>
      <c r="U13" s="244"/>
      <c r="V13" s="244"/>
      <c r="W13" s="244"/>
      <c r="X13" s="244"/>
    </row>
    <row r="14" spans="1:24" ht="12.75" customHeight="1" x14ac:dyDescent="0.35">
      <c r="A14" s="243"/>
      <c r="B14" s="243"/>
      <c r="C14" s="243"/>
      <c r="D14" s="243"/>
      <c r="E14" s="243"/>
      <c r="F14" s="243"/>
      <c r="G14" s="243"/>
      <c r="H14" s="243"/>
      <c r="I14" s="243"/>
      <c r="J14" s="243"/>
      <c r="K14" s="243"/>
      <c r="L14" s="243"/>
      <c r="M14" s="244"/>
      <c r="N14" s="244"/>
      <c r="O14" s="244"/>
      <c r="P14" s="244"/>
      <c r="Q14" s="244"/>
      <c r="R14" s="244"/>
      <c r="S14" s="244"/>
      <c r="T14" s="244"/>
      <c r="U14" s="244"/>
      <c r="V14" s="244"/>
      <c r="W14" s="244"/>
      <c r="X14" s="244"/>
    </row>
    <row r="15" spans="1:24" ht="12.75" customHeight="1" x14ac:dyDescent="0.35">
      <c r="A15" s="243"/>
      <c r="B15" s="243"/>
      <c r="C15" s="243"/>
      <c r="D15" s="243"/>
      <c r="E15" s="243"/>
      <c r="F15" s="243"/>
      <c r="G15" s="243"/>
      <c r="H15" s="243"/>
      <c r="I15" s="243"/>
      <c r="J15" s="243"/>
      <c r="K15" s="243"/>
      <c r="L15" s="243"/>
      <c r="M15" s="244"/>
      <c r="N15" s="244"/>
      <c r="O15" s="244"/>
      <c r="P15" s="244"/>
      <c r="Q15" s="244"/>
      <c r="R15" s="244"/>
      <c r="S15" s="244"/>
      <c r="T15" s="244"/>
      <c r="U15" s="244"/>
      <c r="V15" s="244"/>
      <c r="W15" s="244"/>
      <c r="X15" s="244"/>
    </row>
    <row r="16" spans="1:24" ht="12.75" customHeight="1" x14ac:dyDescent="0.35">
      <c r="A16" s="243"/>
      <c r="B16" s="243"/>
      <c r="C16" s="243"/>
      <c r="D16" s="243"/>
      <c r="E16" s="243"/>
      <c r="F16" s="243"/>
      <c r="G16" s="243"/>
      <c r="H16" s="243"/>
      <c r="I16" s="243"/>
      <c r="J16" s="243"/>
      <c r="K16" s="243"/>
      <c r="L16" s="243"/>
      <c r="M16" s="244"/>
      <c r="N16" s="244"/>
      <c r="O16" s="244"/>
      <c r="P16" s="244"/>
      <c r="Q16" s="244"/>
      <c r="R16" s="244"/>
      <c r="S16" s="244"/>
      <c r="T16" s="244"/>
      <c r="U16" s="244"/>
      <c r="V16" s="244"/>
      <c r="W16" s="244"/>
      <c r="X16" s="244"/>
    </row>
    <row r="17" spans="1:24" ht="12.75" customHeight="1" x14ac:dyDescent="0.35">
      <c r="A17" s="243"/>
      <c r="B17" s="243"/>
      <c r="C17" s="243"/>
      <c r="D17" s="243"/>
      <c r="E17" s="243"/>
      <c r="F17" s="243"/>
      <c r="G17" s="243"/>
      <c r="H17" s="243"/>
      <c r="I17" s="243"/>
      <c r="J17" s="243"/>
      <c r="K17" s="243"/>
      <c r="L17" s="243"/>
      <c r="M17" s="244"/>
      <c r="N17" s="244"/>
      <c r="O17" s="244"/>
      <c r="P17" s="244"/>
      <c r="Q17" s="244"/>
      <c r="R17" s="244"/>
      <c r="S17" s="244"/>
      <c r="T17" s="244"/>
      <c r="U17" s="244"/>
      <c r="V17" s="244"/>
      <c r="W17" s="244"/>
      <c r="X17" s="244"/>
    </row>
    <row r="18" spans="1:24" ht="12.75" customHeight="1" x14ac:dyDescent="0.35">
      <c r="A18" s="243"/>
      <c r="B18" s="243"/>
      <c r="C18" s="243"/>
      <c r="D18" s="243"/>
      <c r="E18" s="243"/>
      <c r="F18" s="243"/>
      <c r="G18" s="243"/>
      <c r="H18" s="243"/>
      <c r="I18" s="243"/>
      <c r="J18" s="243"/>
      <c r="K18" s="243"/>
      <c r="L18" s="243"/>
      <c r="M18" s="244"/>
      <c r="N18" s="244"/>
      <c r="O18" s="244"/>
      <c r="P18" s="244"/>
      <c r="Q18" s="244"/>
      <c r="R18" s="244"/>
      <c r="S18" s="244"/>
      <c r="T18" s="244"/>
      <c r="U18" s="244"/>
      <c r="V18" s="244"/>
      <c r="W18" s="244"/>
      <c r="X18" s="244"/>
    </row>
    <row r="19" spans="1:24" ht="12.75" customHeight="1" x14ac:dyDescent="0.35">
      <c r="A19" s="243"/>
      <c r="B19" s="243"/>
      <c r="C19" s="243"/>
      <c r="D19" s="243"/>
      <c r="E19" s="243"/>
      <c r="F19" s="243"/>
      <c r="G19" s="243"/>
      <c r="H19" s="243"/>
      <c r="I19" s="243"/>
      <c r="J19" s="243"/>
      <c r="K19" s="243"/>
      <c r="L19" s="243"/>
      <c r="M19" s="244"/>
      <c r="N19" s="244"/>
      <c r="O19" s="244"/>
      <c r="P19" s="244"/>
      <c r="Q19" s="244"/>
      <c r="R19" s="244"/>
      <c r="S19" s="244"/>
      <c r="T19" s="244"/>
      <c r="U19" s="244"/>
      <c r="V19" s="244"/>
      <c r="W19" s="244"/>
      <c r="X19" s="244"/>
    </row>
    <row r="20" spans="1:24" ht="12.75" customHeight="1" x14ac:dyDescent="0.35">
      <c r="A20" s="243"/>
      <c r="B20" s="243"/>
      <c r="C20" s="243"/>
      <c r="D20" s="243"/>
      <c r="E20" s="243"/>
      <c r="F20" s="243"/>
      <c r="G20" s="243"/>
      <c r="H20" s="243"/>
      <c r="I20" s="243"/>
      <c r="J20" s="243"/>
      <c r="K20" s="243"/>
      <c r="L20" s="243"/>
      <c r="M20" s="244"/>
      <c r="N20" s="244"/>
      <c r="O20" s="244"/>
      <c r="P20" s="244"/>
      <c r="Q20" s="244"/>
      <c r="R20" s="244"/>
      <c r="S20" s="244"/>
      <c r="T20" s="244"/>
      <c r="U20" s="244"/>
      <c r="V20" s="244"/>
      <c r="W20" s="244"/>
      <c r="X20" s="244"/>
    </row>
    <row r="21" spans="1:24" ht="12.75" customHeight="1" x14ac:dyDescent="0.35">
      <c r="A21" s="243"/>
      <c r="B21" s="243"/>
      <c r="C21" s="243"/>
      <c r="D21" s="243"/>
      <c r="E21" s="243"/>
      <c r="F21" s="243"/>
      <c r="G21" s="243"/>
      <c r="H21" s="243"/>
      <c r="I21" s="243"/>
      <c r="J21" s="243"/>
      <c r="K21" s="243"/>
      <c r="L21" s="243"/>
      <c r="M21" s="244"/>
      <c r="N21" s="244"/>
      <c r="O21" s="244"/>
      <c r="P21" s="244"/>
      <c r="Q21" s="244"/>
      <c r="R21" s="244"/>
      <c r="S21" s="244"/>
      <c r="T21" s="244"/>
      <c r="U21" s="244"/>
      <c r="V21" s="244"/>
      <c r="W21" s="244"/>
      <c r="X21" s="244"/>
    </row>
    <row r="22" spans="1:24" ht="12.75" customHeight="1" x14ac:dyDescent="0.35">
      <c r="A22" s="243"/>
      <c r="B22" s="243"/>
      <c r="C22" s="243"/>
      <c r="D22" s="243"/>
      <c r="E22" s="243"/>
      <c r="F22" s="243"/>
      <c r="G22" s="243"/>
      <c r="H22" s="243"/>
      <c r="I22" s="243"/>
      <c r="J22" s="243"/>
      <c r="K22" s="243"/>
      <c r="L22" s="243"/>
      <c r="M22" s="244"/>
      <c r="N22" s="244"/>
      <c r="O22" s="244"/>
      <c r="P22" s="244"/>
      <c r="Q22" s="244"/>
      <c r="R22" s="244"/>
      <c r="S22" s="244"/>
      <c r="T22" s="244"/>
      <c r="U22" s="244"/>
      <c r="V22" s="244"/>
      <c r="W22" s="244"/>
      <c r="X22" s="244"/>
    </row>
    <row r="23" spans="1:24" ht="12.75" customHeight="1" x14ac:dyDescent="0.35">
      <c r="A23" s="243"/>
      <c r="B23" s="243"/>
      <c r="C23" s="243"/>
      <c r="D23" s="243"/>
      <c r="E23" s="243"/>
      <c r="F23" s="243"/>
      <c r="G23" s="243"/>
      <c r="H23" s="243"/>
      <c r="I23" s="243"/>
      <c r="J23" s="243"/>
      <c r="K23" s="243"/>
      <c r="L23" s="243"/>
      <c r="M23" s="244"/>
      <c r="N23" s="244"/>
      <c r="O23" s="244"/>
      <c r="P23" s="244"/>
      <c r="Q23" s="244"/>
      <c r="R23" s="244"/>
      <c r="S23" s="244"/>
      <c r="T23" s="244"/>
      <c r="U23" s="244"/>
      <c r="V23" s="244"/>
      <c r="W23" s="244"/>
      <c r="X23" s="244"/>
    </row>
    <row r="24" spans="1:24" ht="12.75" customHeight="1" x14ac:dyDescent="0.35">
      <c r="A24" s="243"/>
      <c r="B24" s="243"/>
      <c r="C24" s="243"/>
      <c r="D24" s="243"/>
      <c r="E24" s="243"/>
      <c r="F24" s="243"/>
      <c r="G24" s="243"/>
      <c r="H24" s="243"/>
      <c r="I24" s="243"/>
      <c r="J24" s="243"/>
      <c r="K24" s="243"/>
      <c r="L24" s="243"/>
      <c r="M24" s="244"/>
      <c r="N24" s="244"/>
      <c r="O24" s="244"/>
      <c r="P24" s="244"/>
      <c r="Q24" s="244"/>
      <c r="R24" s="244"/>
      <c r="S24" s="244"/>
      <c r="T24" s="244"/>
      <c r="U24" s="244"/>
      <c r="V24" s="244"/>
      <c r="W24" s="244"/>
      <c r="X24" s="244"/>
    </row>
    <row r="25" spans="1:24" ht="12.75" customHeight="1" x14ac:dyDescent="0.35">
      <c r="A25" s="243"/>
      <c r="B25" s="243"/>
      <c r="C25" s="243"/>
      <c r="D25" s="243"/>
      <c r="E25" s="243"/>
      <c r="F25" s="243"/>
      <c r="G25" s="243"/>
      <c r="H25" s="243"/>
      <c r="I25" s="243"/>
      <c r="J25" s="243"/>
      <c r="K25" s="243"/>
      <c r="L25" s="243"/>
      <c r="M25" s="244"/>
      <c r="N25" s="244"/>
      <c r="O25" s="244"/>
      <c r="P25" s="244"/>
      <c r="Q25" s="244"/>
      <c r="R25" s="244"/>
      <c r="S25" s="244"/>
      <c r="T25" s="244"/>
      <c r="U25" s="244"/>
      <c r="V25" s="244"/>
      <c r="W25" s="244"/>
      <c r="X25" s="244"/>
    </row>
    <row r="26" spans="1:24" ht="12.75" customHeight="1" x14ac:dyDescent="0.35">
      <c r="A26" s="243"/>
      <c r="B26" s="243"/>
      <c r="C26" s="243"/>
      <c r="D26" s="243"/>
      <c r="E26" s="243"/>
      <c r="F26" s="243"/>
      <c r="G26" s="243"/>
      <c r="H26" s="243"/>
      <c r="I26" s="243"/>
      <c r="J26" s="243"/>
      <c r="K26" s="243"/>
      <c r="L26" s="243"/>
      <c r="M26" s="244"/>
      <c r="N26" s="244"/>
      <c r="O26" s="244"/>
      <c r="P26" s="244"/>
      <c r="Q26" s="244"/>
      <c r="R26" s="244"/>
      <c r="S26" s="244"/>
      <c r="T26" s="244"/>
      <c r="U26" s="244"/>
      <c r="V26" s="244"/>
      <c r="W26" s="244"/>
      <c r="X26" s="244"/>
    </row>
    <row r="27" spans="1:24" ht="12.75" customHeight="1" x14ac:dyDescent="0.35">
      <c r="A27" s="243"/>
      <c r="B27" s="243"/>
      <c r="C27" s="243"/>
      <c r="D27" s="243"/>
      <c r="E27" s="243"/>
      <c r="F27" s="243"/>
      <c r="G27" s="243"/>
      <c r="H27" s="243"/>
      <c r="I27" s="243"/>
      <c r="J27" s="243"/>
      <c r="K27" s="243"/>
      <c r="L27" s="243"/>
      <c r="M27" s="244"/>
      <c r="N27" s="244"/>
      <c r="O27" s="244"/>
      <c r="P27" s="244"/>
      <c r="Q27" s="244"/>
      <c r="R27" s="244"/>
      <c r="S27" s="244"/>
      <c r="T27" s="244"/>
      <c r="U27" s="244"/>
      <c r="V27" s="244"/>
      <c r="W27" s="244"/>
      <c r="X27" s="244"/>
    </row>
    <row r="28" spans="1:24" ht="12.75" customHeight="1" x14ac:dyDescent="0.35">
      <c r="A28" s="243"/>
      <c r="B28" s="243"/>
      <c r="C28" s="243"/>
      <c r="D28" s="243"/>
      <c r="E28" s="243"/>
      <c r="F28" s="243"/>
      <c r="G28" s="243"/>
      <c r="H28" s="243"/>
      <c r="I28" s="243"/>
      <c r="J28" s="243"/>
      <c r="K28" s="243"/>
      <c r="L28" s="243"/>
      <c r="M28" s="244"/>
      <c r="N28" s="244"/>
      <c r="O28" s="244"/>
      <c r="P28" s="244"/>
      <c r="Q28" s="244"/>
      <c r="R28" s="244"/>
      <c r="S28" s="244"/>
      <c r="T28" s="244"/>
      <c r="U28" s="244"/>
      <c r="V28" s="244"/>
      <c r="W28" s="244"/>
      <c r="X28" s="244"/>
    </row>
    <row r="29" spans="1:24" ht="12.75" customHeight="1" x14ac:dyDescent="0.35">
      <c r="A29" s="243"/>
      <c r="B29" s="243"/>
      <c r="C29" s="243"/>
      <c r="D29" s="243"/>
      <c r="E29" s="243"/>
      <c r="F29" s="243"/>
      <c r="G29" s="243"/>
      <c r="H29" s="243"/>
      <c r="I29" s="243"/>
      <c r="J29" s="243"/>
      <c r="K29" s="243"/>
      <c r="L29" s="243"/>
      <c r="M29" s="244"/>
      <c r="N29" s="244"/>
      <c r="O29" s="244"/>
      <c r="P29" s="244"/>
      <c r="Q29" s="244"/>
      <c r="R29" s="244"/>
      <c r="S29" s="244"/>
      <c r="T29" s="244"/>
      <c r="U29" s="244"/>
      <c r="V29" s="244"/>
      <c r="W29" s="244"/>
      <c r="X29" s="244"/>
    </row>
    <row r="30" spans="1:24" ht="12.75" customHeight="1" x14ac:dyDescent="0.35">
      <c r="A30" s="243"/>
      <c r="B30" s="243"/>
      <c r="C30" s="243"/>
      <c r="D30" s="243"/>
      <c r="E30" s="243"/>
      <c r="F30" s="243"/>
      <c r="G30" s="243"/>
      <c r="H30" s="243"/>
      <c r="I30" s="243"/>
      <c r="J30" s="243"/>
      <c r="K30" s="243"/>
      <c r="L30" s="243"/>
      <c r="M30" s="244"/>
      <c r="N30" s="244"/>
      <c r="O30" s="244"/>
      <c r="P30" s="244"/>
      <c r="Q30" s="244"/>
      <c r="R30" s="244"/>
      <c r="S30" s="244"/>
      <c r="T30" s="244"/>
      <c r="U30" s="244"/>
      <c r="V30" s="244"/>
      <c r="W30" s="244"/>
      <c r="X30" s="244"/>
    </row>
    <row r="31" spans="1:24" ht="12.75" customHeight="1" x14ac:dyDescent="0.35">
      <c r="A31" s="243"/>
      <c r="B31" s="243"/>
      <c r="C31" s="243"/>
      <c r="D31" s="243"/>
      <c r="E31" s="243"/>
      <c r="F31" s="243"/>
      <c r="G31" s="243"/>
      <c r="H31" s="243"/>
      <c r="I31" s="243"/>
      <c r="J31" s="243"/>
      <c r="K31" s="243"/>
      <c r="L31" s="243"/>
      <c r="M31" s="244"/>
      <c r="N31" s="244"/>
      <c r="O31" s="244"/>
      <c r="P31" s="244"/>
      <c r="Q31" s="244"/>
      <c r="R31" s="244"/>
      <c r="S31" s="244"/>
      <c r="T31" s="244"/>
      <c r="U31" s="244"/>
      <c r="V31" s="244"/>
      <c r="W31" s="244"/>
      <c r="X31" s="244"/>
    </row>
    <row r="32" spans="1:24" ht="12.75" customHeight="1" x14ac:dyDescent="0.35">
      <c r="A32" s="243"/>
      <c r="B32" s="243"/>
      <c r="C32" s="243"/>
      <c r="D32" s="243"/>
      <c r="E32" s="243"/>
      <c r="F32" s="243"/>
      <c r="G32" s="243"/>
      <c r="H32" s="243"/>
      <c r="I32" s="243"/>
      <c r="J32" s="243"/>
      <c r="K32" s="243"/>
      <c r="L32" s="243"/>
      <c r="M32" s="244"/>
      <c r="N32" s="244"/>
      <c r="O32" s="244"/>
      <c r="P32" s="244"/>
      <c r="Q32" s="244"/>
      <c r="R32" s="244"/>
      <c r="S32" s="244"/>
      <c r="T32" s="244"/>
      <c r="U32" s="244"/>
      <c r="V32" s="244"/>
      <c r="W32" s="244"/>
      <c r="X32" s="244"/>
    </row>
    <row r="33" spans="1:24" ht="12.75" customHeight="1" x14ac:dyDescent="0.35">
      <c r="A33" s="243"/>
      <c r="B33" s="243"/>
      <c r="C33" s="243"/>
      <c r="D33" s="243"/>
      <c r="E33" s="243"/>
      <c r="F33" s="243"/>
      <c r="G33" s="243"/>
      <c r="H33" s="243"/>
      <c r="I33" s="243"/>
      <c r="J33" s="243"/>
      <c r="K33" s="243"/>
      <c r="L33" s="243"/>
      <c r="M33" s="244"/>
      <c r="N33" s="244"/>
      <c r="O33" s="244"/>
      <c r="P33" s="244"/>
      <c r="Q33" s="244"/>
      <c r="R33" s="244"/>
      <c r="S33" s="244"/>
      <c r="T33" s="244"/>
      <c r="U33" s="244"/>
      <c r="V33" s="244"/>
      <c r="W33" s="244"/>
      <c r="X33" s="244"/>
    </row>
    <row r="34" spans="1:24" ht="12.75" customHeight="1" x14ac:dyDescent="0.35">
      <c r="A34" s="243"/>
      <c r="B34" s="243"/>
      <c r="C34" s="243"/>
      <c r="D34" s="243"/>
      <c r="E34" s="243"/>
      <c r="F34" s="243"/>
      <c r="G34" s="243"/>
      <c r="H34" s="243"/>
      <c r="I34" s="243"/>
      <c r="J34" s="243"/>
      <c r="K34" s="243"/>
      <c r="L34" s="243"/>
      <c r="M34" s="244"/>
      <c r="N34" s="244"/>
      <c r="O34" s="244"/>
      <c r="P34" s="244"/>
      <c r="Q34" s="244"/>
      <c r="R34" s="244"/>
      <c r="S34" s="244"/>
      <c r="T34" s="244"/>
      <c r="U34" s="244"/>
      <c r="V34" s="244"/>
      <c r="W34" s="244"/>
      <c r="X34" s="244"/>
    </row>
    <row r="35" spans="1:24" ht="12.75" customHeight="1" x14ac:dyDescent="0.35">
      <c r="A35" s="243"/>
      <c r="B35" s="243"/>
      <c r="C35" s="243"/>
      <c r="D35" s="243"/>
      <c r="E35" s="243"/>
      <c r="F35" s="243"/>
      <c r="G35" s="243"/>
      <c r="H35" s="243"/>
      <c r="I35" s="243"/>
      <c r="J35" s="243"/>
      <c r="K35" s="243"/>
      <c r="L35" s="243"/>
      <c r="M35" s="244"/>
      <c r="N35" s="244"/>
      <c r="O35" s="244"/>
      <c r="P35" s="244"/>
      <c r="Q35" s="244"/>
      <c r="R35" s="244"/>
      <c r="S35" s="244"/>
      <c r="T35" s="244"/>
      <c r="U35" s="244"/>
      <c r="V35" s="244"/>
      <c r="W35" s="244"/>
      <c r="X35" s="244"/>
    </row>
    <row r="36" spans="1:24" ht="12.75" customHeight="1" x14ac:dyDescent="0.35">
      <c r="A36" s="243"/>
      <c r="B36" s="243"/>
      <c r="C36" s="243"/>
      <c r="D36" s="243"/>
      <c r="E36" s="243"/>
      <c r="F36" s="243"/>
      <c r="G36" s="243"/>
      <c r="H36" s="243"/>
      <c r="I36" s="243"/>
      <c r="J36" s="243"/>
      <c r="K36" s="243"/>
      <c r="L36" s="243"/>
      <c r="M36" s="244"/>
      <c r="N36" s="244"/>
      <c r="O36" s="244"/>
      <c r="P36" s="244"/>
      <c r="Q36" s="244"/>
      <c r="R36" s="244"/>
      <c r="S36" s="244"/>
      <c r="T36" s="244"/>
      <c r="U36" s="244"/>
      <c r="V36" s="244"/>
      <c r="W36" s="244"/>
      <c r="X36" s="244"/>
    </row>
    <row r="37" spans="1:24" ht="12.75" customHeight="1" x14ac:dyDescent="0.35">
      <c r="A37" s="243"/>
      <c r="B37" s="243"/>
      <c r="C37" s="243"/>
      <c r="D37" s="243"/>
      <c r="E37" s="243"/>
      <c r="F37" s="243"/>
      <c r="G37" s="243"/>
      <c r="H37" s="243"/>
      <c r="I37" s="243"/>
      <c r="J37" s="243"/>
      <c r="K37" s="243"/>
      <c r="L37" s="243"/>
      <c r="M37" s="244"/>
      <c r="N37" s="244"/>
      <c r="O37" s="244"/>
      <c r="P37" s="244"/>
      <c r="Q37" s="244"/>
      <c r="R37" s="244"/>
      <c r="S37" s="244"/>
      <c r="T37" s="244"/>
      <c r="U37" s="244"/>
      <c r="V37" s="244"/>
      <c r="W37" s="244"/>
      <c r="X37" s="244"/>
    </row>
    <row r="38" spans="1:24" ht="12.75" customHeight="1" x14ac:dyDescent="0.35">
      <c r="A38" s="243"/>
      <c r="B38" s="243"/>
      <c r="C38" s="243"/>
      <c r="D38" s="243"/>
      <c r="E38" s="243"/>
      <c r="F38" s="243"/>
      <c r="G38" s="243"/>
      <c r="H38" s="243"/>
      <c r="I38" s="243"/>
      <c r="J38" s="243"/>
      <c r="K38" s="243"/>
      <c r="L38" s="243"/>
      <c r="M38" s="244"/>
      <c r="N38" s="244"/>
      <c r="O38" s="244"/>
      <c r="P38" s="244"/>
      <c r="Q38" s="244"/>
      <c r="R38" s="244"/>
      <c r="S38" s="244"/>
      <c r="T38" s="244"/>
      <c r="U38" s="244"/>
      <c r="V38" s="244"/>
      <c r="W38" s="244"/>
      <c r="X38" s="244"/>
    </row>
    <row r="39" spans="1:24" ht="12.75" customHeight="1" x14ac:dyDescent="0.35">
      <c r="A39" s="243"/>
      <c r="B39" s="243"/>
      <c r="C39" s="243"/>
      <c r="D39" s="243"/>
      <c r="E39" s="243"/>
      <c r="F39" s="243"/>
      <c r="G39" s="243"/>
      <c r="H39" s="243"/>
      <c r="I39" s="243"/>
      <c r="J39" s="243"/>
      <c r="K39" s="243"/>
      <c r="L39" s="243"/>
      <c r="M39" s="244"/>
      <c r="N39" s="244"/>
      <c r="O39" s="244"/>
      <c r="P39" s="244"/>
      <c r="Q39" s="244"/>
      <c r="R39" s="244"/>
      <c r="S39" s="244"/>
      <c r="T39" s="244"/>
      <c r="U39" s="244"/>
      <c r="V39" s="244"/>
      <c r="W39" s="244"/>
      <c r="X39" s="244"/>
    </row>
    <row r="40" spans="1:24" ht="12.75" customHeight="1" x14ac:dyDescent="0.35">
      <c r="A40" s="243"/>
      <c r="B40" s="243"/>
      <c r="C40" s="243"/>
      <c r="D40" s="243"/>
      <c r="E40" s="243"/>
      <c r="F40" s="243"/>
      <c r="G40" s="243"/>
      <c r="H40" s="243"/>
      <c r="I40" s="243"/>
      <c r="J40" s="243"/>
      <c r="K40" s="243"/>
      <c r="L40" s="243"/>
      <c r="M40" s="244"/>
      <c r="N40" s="244"/>
      <c r="O40" s="244"/>
      <c r="P40" s="244"/>
      <c r="Q40" s="244"/>
      <c r="R40" s="244"/>
      <c r="S40" s="244"/>
      <c r="T40" s="244"/>
      <c r="U40" s="244"/>
      <c r="V40" s="244"/>
      <c r="W40" s="244"/>
      <c r="X40" s="244"/>
    </row>
    <row r="41" spans="1:24" ht="12.75" customHeight="1" x14ac:dyDescent="0.35">
      <c r="A41" s="243"/>
      <c r="B41" s="243"/>
      <c r="C41" s="243"/>
      <c r="D41" s="243"/>
      <c r="E41" s="243"/>
      <c r="F41" s="243"/>
      <c r="G41" s="243"/>
      <c r="H41" s="243"/>
      <c r="I41" s="243"/>
      <c r="J41" s="243"/>
      <c r="K41" s="243"/>
      <c r="L41" s="243"/>
      <c r="M41" s="244"/>
      <c r="N41" s="244"/>
      <c r="O41" s="244"/>
      <c r="P41" s="244"/>
      <c r="Q41" s="244"/>
      <c r="R41" s="244"/>
      <c r="S41" s="244"/>
      <c r="T41" s="244"/>
      <c r="U41" s="244"/>
      <c r="V41" s="244"/>
      <c r="W41" s="244"/>
      <c r="X41" s="244"/>
    </row>
    <row r="42" spans="1:24" ht="12.75" customHeight="1" x14ac:dyDescent="0.35">
      <c r="A42" s="243"/>
      <c r="B42" s="243"/>
      <c r="C42" s="243"/>
      <c r="D42" s="243"/>
      <c r="E42" s="243"/>
      <c r="F42" s="243"/>
      <c r="G42" s="243"/>
      <c r="H42" s="243"/>
      <c r="I42" s="243"/>
      <c r="J42" s="243"/>
      <c r="K42" s="243"/>
      <c r="L42" s="243"/>
      <c r="M42" s="244"/>
      <c r="N42" s="244"/>
      <c r="O42" s="244"/>
      <c r="P42" s="244"/>
      <c r="Q42" s="244"/>
      <c r="R42" s="244"/>
      <c r="S42" s="244"/>
      <c r="T42" s="244"/>
      <c r="U42" s="244"/>
      <c r="V42" s="244"/>
      <c r="W42" s="244"/>
      <c r="X42" s="244"/>
    </row>
    <row r="43" spans="1:24" ht="12.75" customHeight="1" x14ac:dyDescent="0.35">
      <c r="A43" s="243"/>
      <c r="B43" s="243"/>
      <c r="C43" s="243"/>
      <c r="D43" s="243"/>
      <c r="E43" s="243"/>
      <c r="F43" s="243"/>
      <c r="G43" s="243"/>
      <c r="H43" s="243"/>
      <c r="I43" s="243"/>
      <c r="J43" s="243"/>
      <c r="K43" s="243"/>
      <c r="L43" s="243"/>
      <c r="M43" s="244"/>
      <c r="N43" s="244"/>
      <c r="O43" s="244"/>
      <c r="P43" s="244"/>
      <c r="Q43" s="244"/>
      <c r="R43" s="244"/>
      <c r="S43" s="244"/>
      <c r="T43" s="244"/>
      <c r="U43" s="244"/>
      <c r="V43" s="244"/>
      <c r="W43" s="244"/>
      <c r="X43" s="244"/>
    </row>
    <row r="44" spans="1:24" ht="12.75" customHeight="1" x14ac:dyDescent="0.35">
      <c r="A44" s="243"/>
      <c r="B44" s="243"/>
      <c r="C44" s="243"/>
      <c r="D44" s="243"/>
      <c r="E44" s="243"/>
      <c r="F44" s="243"/>
      <c r="G44" s="243"/>
      <c r="H44" s="243"/>
      <c r="I44" s="243"/>
      <c r="J44" s="243"/>
      <c r="K44" s="243"/>
      <c r="L44" s="243"/>
      <c r="M44" s="244"/>
      <c r="N44" s="244"/>
      <c r="O44" s="244"/>
      <c r="P44" s="244"/>
      <c r="Q44" s="244"/>
      <c r="R44" s="244"/>
      <c r="S44" s="244"/>
      <c r="T44" s="244"/>
      <c r="U44" s="244"/>
      <c r="V44" s="244"/>
      <c r="W44" s="244"/>
      <c r="X44" s="244"/>
    </row>
    <row r="45" spans="1:24" ht="12.75" customHeight="1" x14ac:dyDescent="0.35">
      <c r="A45" s="243"/>
      <c r="B45" s="243"/>
      <c r="C45" s="243"/>
      <c r="D45" s="243"/>
      <c r="E45" s="243"/>
      <c r="F45" s="243"/>
      <c r="G45" s="243"/>
      <c r="H45" s="243"/>
      <c r="I45" s="243"/>
      <c r="J45" s="243"/>
      <c r="K45" s="243"/>
      <c r="L45" s="243"/>
      <c r="M45" s="244"/>
      <c r="N45" s="244"/>
      <c r="O45" s="244"/>
      <c r="P45" s="244"/>
      <c r="Q45" s="244"/>
      <c r="R45" s="244"/>
      <c r="S45" s="244"/>
      <c r="T45" s="244"/>
      <c r="U45" s="244"/>
      <c r="V45" s="244"/>
      <c r="W45" s="244"/>
      <c r="X45" s="244"/>
    </row>
    <row r="46" spans="1:24" ht="12.75" customHeight="1" x14ac:dyDescent="0.35">
      <c r="A46" s="243"/>
      <c r="B46" s="243"/>
      <c r="C46" s="243"/>
      <c r="D46" s="243"/>
      <c r="E46" s="243"/>
      <c r="F46" s="243"/>
      <c r="G46" s="243"/>
      <c r="H46" s="243"/>
      <c r="I46" s="243"/>
      <c r="J46" s="243"/>
      <c r="K46" s="243"/>
      <c r="L46" s="243"/>
      <c r="M46" s="244"/>
      <c r="N46" s="244"/>
      <c r="O46" s="244"/>
      <c r="P46" s="244"/>
      <c r="Q46" s="244"/>
      <c r="R46" s="244"/>
      <c r="S46" s="244"/>
      <c r="T46" s="244"/>
      <c r="U46" s="244"/>
      <c r="V46" s="244"/>
      <c r="W46" s="244"/>
      <c r="X46" s="244"/>
    </row>
    <row r="47" spans="1:24" ht="12.75" customHeight="1" x14ac:dyDescent="0.35">
      <c r="A47" s="243"/>
      <c r="B47" s="243"/>
      <c r="C47" s="243"/>
      <c r="D47" s="243"/>
      <c r="E47" s="243"/>
      <c r="F47" s="243"/>
      <c r="G47" s="243"/>
      <c r="H47" s="243"/>
      <c r="I47" s="243"/>
      <c r="J47" s="243"/>
      <c r="K47" s="243"/>
      <c r="L47" s="243"/>
      <c r="M47" s="244"/>
      <c r="N47" s="244"/>
      <c r="O47" s="244"/>
      <c r="P47" s="244"/>
      <c r="Q47" s="244"/>
      <c r="R47" s="244"/>
      <c r="S47" s="244"/>
      <c r="T47" s="244"/>
      <c r="U47" s="244"/>
      <c r="V47" s="244"/>
      <c r="W47" s="244"/>
      <c r="X47" s="244"/>
    </row>
    <row r="48" spans="1:24" ht="12.75" customHeight="1" x14ac:dyDescent="0.35">
      <c r="A48" s="243"/>
      <c r="B48" s="243"/>
      <c r="C48" s="243"/>
      <c r="D48" s="243"/>
      <c r="E48" s="243"/>
      <c r="F48" s="243"/>
      <c r="G48" s="243"/>
      <c r="H48" s="243"/>
      <c r="I48" s="243"/>
      <c r="J48" s="243"/>
      <c r="K48" s="243"/>
      <c r="L48" s="243"/>
      <c r="M48" s="244"/>
      <c r="N48" s="244"/>
      <c r="O48" s="244"/>
      <c r="P48" s="244"/>
      <c r="Q48" s="244"/>
      <c r="R48" s="244"/>
      <c r="S48" s="244"/>
      <c r="T48" s="244"/>
      <c r="U48" s="244"/>
      <c r="V48" s="244"/>
      <c r="W48" s="244"/>
      <c r="X48" s="244"/>
    </row>
    <row r="49" spans="1:24" ht="12.75" customHeight="1" x14ac:dyDescent="0.35">
      <c r="A49" s="243"/>
      <c r="B49" s="243"/>
      <c r="C49" s="243"/>
      <c r="D49" s="243"/>
      <c r="E49" s="243"/>
      <c r="F49" s="243"/>
      <c r="G49" s="243"/>
      <c r="H49" s="243"/>
      <c r="I49" s="243"/>
      <c r="J49" s="243"/>
      <c r="K49" s="243"/>
      <c r="L49" s="243"/>
      <c r="M49" s="244"/>
      <c r="N49" s="244"/>
      <c r="O49" s="244"/>
      <c r="P49" s="244"/>
      <c r="Q49" s="244"/>
      <c r="R49" s="244"/>
      <c r="S49" s="244"/>
      <c r="T49" s="244"/>
      <c r="U49" s="244"/>
      <c r="V49" s="244"/>
      <c r="W49" s="244"/>
      <c r="X49" s="244"/>
    </row>
    <row r="50" spans="1:24" ht="12.75" customHeight="1" x14ac:dyDescent="0.35">
      <c r="A50" s="243"/>
      <c r="B50" s="243"/>
      <c r="C50" s="243"/>
      <c r="D50" s="243"/>
      <c r="E50" s="243"/>
      <c r="F50" s="243"/>
      <c r="G50" s="243"/>
      <c r="H50" s="243"/>
      <c r="I50" s="243"/>
      <c r="J50" s="243"/>
      <c r="K50" s="243"/>
      <c r="L50" s="243"/>
      <c r="M50" s="244"/>
      <c r="N50" s="244"/>
      <c r="O50" s="244"/>
      <c r="P50" s="244"/>
      <c r="Q50" s="244"/>
      <c r="R50" s="244"/>
      <c r="S50" s="244"/>
      <c r="T50" s="244"/>
      <c r="U50" s="244"/>
      <c r="V50" s="244"/>
      <c r="W50" s="244"/>
      <c r="X50" s="244"/>
    </row>
    <row r="51" spans="1:24" ht="12.75" customHeight="1" x14ac:dyDescent="0.35">
      <c r="A51" s="243"/>
      <c r="B51" s="243"/>
      <c r="C51" s="243"/>
      <c r="D51" s="243"/>
      <c r="E51" s="243"/>
      <c r="F51" s="243"/>
      <c r="G51" s="243"/>
      <c r="H51" s="243"/>
      <c r="I51" s="243"/>
      <c r="J51" s="243"/>
      <c r="K51" s="243"/>
      <c r="L51" s="243"/>
      <c r="M51" s="244"/>
      <c r="N51" s="244"/>
      <c r="O51" s="244"/>
      <c r="P51" s="244"/>
      <c r="Q51" s="244"/>
      <c r="R51" s="244"/>
      <c r="S51" s="244"/>
      <c r="T51" s="244"/>
      <c r="U51" s="244"/>
      <c r="V51" s="244"/>
      <c r="W51" s="244"/>
      <c r="X51" s="244"/>
    </row>
    <row r="52" spans="1:24" ht="12.75" customHeight="1" x14ac:dyDescent="0.35">
      <c r="A52" s="243"/>
      <c r="B52" s="243"/>
      <c r="C52" s="243"/>
      <c r="D52" s="243"/>
      <c r="E52" s="243"/>
      <c r="F52" s="243"/>
      <c r="G52" s="243"/>
      <c r="H52" s="243"/>
      <c r="I52" s="243"/>
      <c r="J52" s="243"/>
      <c r="K52" s="243"/>
      <c r="L52" s="243"/>
      <c r="M52" s="244"/>
      <c r="N52" s="244"/>
      <c r="O52" s="244"/>
      <c r="P52" s="244"/>
      <c r="Q52" s="244"/>
      <c r="R52" s="244"/>
      <c r="S52" s="244"/>
      <c r="T52" s="244"/>
      <c r="U52" s="244"/>
      <c r="V52" s="244"/>
      <c r="W52" s="244"/>
      <c r="X52" s="244"/>
    </row>
    <row r="53" spans="1:24" ht="12.75" customHeight="1" x14ac:dyDescent="0.25">
      <c r="A53" s="245"/>
      <c r="B53" s="245"/>
      <c r="C53" s="245"/>
      <c r="D53" s="245"/>
      <c r="E53" s="245"/>
      <c r="F53" s="245"/>
      <c r="G53" s="245"/>
      <c r="H53" s="245"/>
      <c r="I53" s="245"/>
      <c r="J53" s="245"/>
      <c r="K53" s="245"/>
      <c r="L53" s="245"/>
      <c r="M53" s="245"/>
      <c r="N53" s="245"/>
      <c r="O53" s="245"/>
      <c r="P53" s="245"/>
      <c r="Q53" s="245"/>
      <c r="R53" s="245"/>
      <c r="S53" s="245"/>
      <c r="T53" s="245"/>
      <c r="U53" s="245"/>
      <c r="V53" s="245"/>
      <c r="W53" s="245"/>
      <c r="X53" s="245"/>
    </row>
    <row r="54" spans="1:24" ht="12.75" customHeight="1" x14ac:dyDescent="0.25">
      <c r="A54" s="245"/>
      <c r="B54" s="245"/>
      <c r="C54" s="245"/>
      <c r="D54" s="245"/>
      <c r="E54" s="245"/>
      <c r="F54" s="245"/>
      <c r="G54" s="245"/>
      <c r="H54" s="245"/>
      <c r="I54" s="245"/>
      <c r="J54" s="245"/>
      <c r="K54" s="245"/>
      <c r="L54" s="245"/>
      <c r="M54" s="245"/>
      <c r="N54" s="245"/>
      <c r="O54" s="245"/>
      <c r="P54" s="245"/>
      <c r="Q54" s="245"/>
      <c r="R54" s="245"/>
      <c r="S54" s="245"/>
      <c r="T54" s="245"/>
      <c r="U54" s="245"/>
      <c r="V54" s="245"/>
      <c r="W54" s="245"/>
      <c r="X54" s="245"/>
    </row>
    <row r="55" spans="1:24" ht="12.75" customHeight="1" x14ac:dyDescent="0.25">
      <c r="A55" s="245"/>
      <c r="B55" s="245"/>
      <c r="C55" s="245"/>
      <c r="D55" s="245"/>
      <c r="E55" s="245"/>
      <c r="F55" s="245"/>
      <c r="G55" s="245"/>
      <c r="H55" s="245"/>
      <c r="I55" s="245"/>
      <c r="J55" s="245"/>
      <c r="K55" s="245"/>
      <c r="L55" s="245"/>
      <c r="M55" s="245"/>
      <c r="N55" s="245"/>
      <c r="O55" s="245"/>
      <c r="P55" s="245"/>
      <c r="Q55" s="245"/>
      <c r="R55" s="245"/>
      <c r="S55" s="245"/>
      <c r="T55" s="245"/>
      <c r="U55" s="245"/>
      <c r="V55" s="245"/>
      <c r="W55" s="245"/>
      <c r="X55" s="245"/>
    </row>
    <row r="56" spans="1:24" ht="12.75" customHeight="1" x14ac:dyDescent="0.35">
      <c r="A56" s="244"/>
      <c r="B56" s="244"/>
      <c r="C56" s="244"/>
      <c r="D56" s="244"/>
      <c r="E56" s="244"/>
      <c r="F56" s="244"/>
      <c r="G56" s="244"/>
      <c r="H56" s="244"/>
      <c r="I56" s="244"/>
      <c r="J56" s="244"/>
      <c r="K56" s="244"/>
      <c r="L56" s="244"/>
      <c r="M56" s="244"/>
      <c r="N56" s="244"/>
      <c r="O56" s="244"/>
      <c r="P56" s="244"/>
      <c r="Q56" s="244"/>
      <c r="R56" s="244"/>
      <c r="S56" s="244"/>
      <c r="T56" s="244"/>
      <c r="U56" s="244"/>
      <c r="V56" s="244"/>
      <c r="W56" s="244"/>
      <c r="X56" s="244"/>
    </row>
    <row r="57" spans="1:24" ht="12.75" customHeight="1" x14ac:dyDescent="0.25">
      <c r="A57" s="26"/>
      <c r="B57" s="26"/>
      <c r="C57" s="26"/>
      <c r="D57" s="26"/>
      <c r="E57" s="26"/>
      <c r="F57" s="26"/>
      <c r="G57" s="26"/>
      <c r="H57" s="26"/>
      <c r="I57" s="26"/>
      <c r="J57" s="26"/>
      <c r="K57" s="26"/>
      <c r="L57" s="26"/>
      <c r="M57" s="26"/>
      <c r="N57" s="26"/>
      <c r="O57" s="26"/>
      <c r="P57" s="26"/>
      <c r="Q57" s="26"/>
      <c r="R57" s="26"/>
      <c r="S57" s="26"/>
      <c r="T57" s="26"/>
      <c r="U57" s="26"/>
      <c r="V57" s="26"/>
      <c r="W57" s="26"/>
      <c r="X57" s="26"/>
    </row>
    <row r="58" spans="1:24" ht="12.75" customHeight="1" x14ac:dyDescent="0.25">
      <c r="A58" s="26"/>
      <c r="B58" s="26"/>
      <c r="C58" s="26"/>
      <c r="D58" s="26"/>
      <c r="E58" s="26"/>
      <c r="F58" s="26"/>
      <c r="G58" s="26"/>
      <c r="H58" s="26"/>
      <c r="I58" s="26"/>
      <c r="J58" s="26"/>
      <c r="K58" s="26"/>
      <c r="L58" s="26"/>
      <c r="M58" s="26"/>
      <c r="N58" s="26"/>
      <c r="O58" s="26"/>
      <c r="P58" s="26"/>
      <c r="Q58" s="26"/>
      <c r="R58" s="26"/>
      <c r="S58" s="26"/>
      <c r="T58" s="26"/>
      <c r="U58" s="26"/>
      <c r="V58" s="26"/>
      <c r="W58" s="26"/>
      <c r="X58" s="26"/>
    </row>
    <row r="59" spans="1:24" ht="12.75" customHeight="1" x14ac:dyDescent="0.25">
      <c r="A59" s="26"/>
      <c r="B59" s="26"/>
      <c r="C59" s="26"/>
      <c r="D59" s="26"/>
      <c r="E59" s="26"/>
      <c r="F59" s="26"/>
      <c r="G59" s="26"/>
      <c r="H59" s="26"/>
      <c r="I59" s="26"/>
      <c r="J59" s="26"/>
      <c r="K59" s="26"/>
      <c r="L59" s="26"/>
      <c r="M59" s="26"/>
      <c r="N59" s="26"/>
      <c r="O59" s="26"/>
      <c r="P59" s="26"/>
      <c r="Q59" s="26"/>
      <c r="R59" s="26"/>
      <c r="S59" s="26"/>
      <c r="T59" s="26"/>
      <c r="U59" s="26"/>
      <c r="V59" s="26"/>
      <c r="W59" s="26"/>
      <c r="X59" s="26"/>
    </row>
    <row r="60" spans="1:24" ht="12.75" customHeight="1" x14ac:dyDescent="0.25">
      <c r="A60" s="26"/>
      <c r="B60" s="26"/>
      <c r="C60" s="26"/>
      <c r="D60" s="26"/>
      <c r="E60" s="26"/>
      <c r="F60" s="26"/>
      <c r="G60" s="26"/>
      <c r="H60" s="26"/>
      <c r="I60" s="26"/>
      <c r="J60" s="26"/>
      <c r="K60" s="26"/>
      <c r="L60" s="26"/>
      <c r="M60" s="26"/>
      <c r="N60" s="26"/>
      <c r="O60" s="26"/>
      <c r="P60" s="26"/>
      <c r="Q60" s="26"/>
      <c r="R60" s="26"/>
      <c r="S60" s="26"/>
      <c r="T60" s="26"/>
      <c r="U60" s="26"/>
      <c r="V60" s="26"/>
      <c r="W60" s="26"/>
      <c r="X60" s="26"/>
    </row>
    <row r="61" spans="1:24" ht="12.75" customHeight="1" x14ac:dyDescent="0.25">
      <c r="A61" s="26"/>
      <c r="B61" s="26"/>
      <c r="C61" s="26"/>
      <c r="D61" s="26"/>
      <c r="E61" s="26"/>
      <c r="F61" s="26"/>
      <c r="G61" s="26"/>
      <c r="H61" s="26"/>
      <c r="I61" s="26"/>
      <c r="J61" s="26"/>
      <c r="K61" s="26"/>
      <c r="L61" s="26"/>
      <c r="M61" s="26"/>
      <c r="N61" s="26"/>
      <c r="O61" s="26"/>
      <c r="P61" s="26"/>
      <c r="Q61" s="26"/>
      <c r="R61" s="26"/>
      <c r="S61" s="26"/>
      <c r="T61" s="26"/>
      <c r="U61" s="26"/>
      <c r="V61" s="26"/>
      <c r="W61" s="26"/>
      <c r="X61" s="26"/>
    </row>
    <row r="62" spans="1:24" ht="12.75" customHeight="1" x14ac:dyDescent="0.25">
      <c r="A62" s="26"/>
      <c r="B62" s="26"/>
      <c r="C62" s="26"/>
      <c r="D62" s="26"/>
      <c r="E62" s="26"/>
      <c r="F62" s="26"/>
      <c r="G62" s="26"/>
      <c r="H62" s="26"/>
      <c r="I62" s="26"/>
      <c r="J62" s="26"/>
      <c r="K62" s="26"/>
      <c r="L62" s="26"/>
      <c r="M62" s="26"/>
      <c r="N62" s="26"/>
      <c r="O62" s="26"/>
      <c r="P62" s="26"/>
      <c r="Q62" s="26"/>
      <c r="R62" s="26"/>
      <c r="S62" s="26"/>
      <c r="T62" s="26"/>
      <c r="U62" s="26"/>
      <c r="V62" s="26"/>
      <c r="W62" s="26"/>
      <c r="X62" s="26"/>
    </row>
    <row r="63" spans="1:24" ht="12.75" customHeight="1" x14ac:dyDescent="0.25">
      <c r="A63" s="26"/>
      <c r="B63" s="26"/>
      <c r="C63" s="26"/>
      <c r="D63" s="26"/>
      <c r="E63" s="26"/>
      <c r="F63" s="26"/>
      <c r="G63" s="26"/>
      <c r="H63" s="26"/>
      <c r="I63" s="26"/>
      <c r="J63" s="26"/>
      <c r="K63" s="26"/>
      <c r="L63" s="26"/>
      <c r="M63" s="26"/>
      <c r="N63" s="26"/>
      <c r="O63" s="26"/>
      <c r="P63" s="26"/>
      <c r="Q63" s="26"/>
      <c r="R63" s="26"/>
      <c r="S63" s="26"/>
      <c r="T63" s="26"/>
      <c r="U63" s="26"/>
      <c r="V63" s="26"/>
      <c r="W63" s="26"/>
      <c r="X63" s="26"/>
    </row>
    <row r="64" spans="1:24" ht="12.75" customHeight="1" x14ac:dyDescent="0.25">
      <c r="A64" s="26"/>
      <c r="B64" s="26"/>
      <c r="C64" s="26"/>
      <c r="D64" s="26"/>
      <c r="E64" s="26"/>
      <c r="F64" s="26"/>
      <c r="G64" s="26"/>
      <c r="H64" s="26"/>
      <c r="I64" s="26"/>
      <c r="J64" s="26"/>
      <c r="K64" s="26"/>
      <c r="L64" s="26"/>
      <c r="M64" s="26"/>
      <c r="N64" s="26"/>
      <c r="O64" s="26"/>
      <c r="P64" s="26"/>
      <c r="Q64" s="26"/>
      <c r="R64" s="26"/>
      <c r="S64" s="26"/>
      <c r="T64" s="26"/>
      <c r="U64" s="26"/>
      <c r="V64" s="26"/>
      <c r="W64" s="26"/>
      <c r="X64" s="26"/>
    </row>
    <row r="65" spans="1:24" ht="12.75" customHeight="1" x14ac:dyDescent="0.25">
      <c r="A65" s="26"/>
      <c r="B65" s="26"/>
      <c r="C65" s="26"/>
      <c r="D65" s="26"/>
      <c r="E65" s="26"/>
      <c r="F65" s="26"/>
      <c r="G65" s="26"/>
      <c r="H65" s="26"/>
      <c r="I65" s="26"/>
      <c r="J65" s="26"/>
      <c r="K65" s="26"/>
      <c r="L65" s="26"/>
      <c r="M65" s="26"/>
      <c r="N65" s="26"/>
      <c r="O65" s="26"/>
      <c r="P65" s="26"/>
      <c r="Q65" s="26"/>
      <c r="R65" s="26"/>
      <c r="S65" s="26"/>
      <c r="T65" s="26"/>
      <c r="U65" s="26"/>
      <c r="V65" s="26"/>
      <c r="W65" s="26"/>
      <c r="X65" s="26"/>
    </row>
    <row r="66" spans="1:24" ht="12.75" customHeight="1" x14ac:dyDescent="0.25">
      <c r="A66" s="26"/>
      <c r="B66" s="26"/>
      <c r="C66" s="26"/>
      <c r="D66" s="26"/>
      <c r="E66" s="26"/>
      <c r="F66" s="26"/>
      <c r="G66" s="26"/>
      <c r="H66" s="26"/>
      <c r="I66" s="26"/>
      <c r="J66" s="26"/>
      <c r="K66" s="26"/>
      <c r="L66" s="26"/>
      <c r="M66" s="26"/>
      <c r="N66" s="26"/>
      <c r="O66" s="26"/>
      <c r="P66" s="26"/>
      <c r="Q66" s="26"/>
      <c r="R66" s="26"/>
      <c r="S66" s="26"/>
      <c r="T66" s="26"/>
      <c r="U66" s="26"/>
      <c r="V66" s="26"/>
      <c r="W66" s="26"/>
      <c r="X66" s="26"/>
    </row>
    <row r="67" spans="1:24" ht="12.75" customHeight="1" x14ac:dyDescent="0.25">
      <c r="A67" s="26"/>
      <c r="B67" s="26"/>
      <c r="C67" s="26"/>
      <c r="D67" s="26"/>
      <c r="E67" s="26"/>
      <c r="F67" s="26"/>
      <c r="G67" s="26"/>
      <c r="H67" s="26"/>
      <c r="I67" s="26"/>
      <c r="J67" s="26"/>
      <c r="K67" s="26"/>
      <c r="L67" s="26"/>
      <c r="M67" s="26"/>
      <c r="N67" s="26"/>
      <c r="O67" s="26"/>
      <c r="P67" s="26"/>
      <c r="Q67" s="26"/>
      <c r="R67" s="26"/>
      <c r="S67" s="26"/>
      <c r="T67" s="26"/>
      <c r="U67" s="26"/>
      <c r="V67" s="26"/>
      <c r="W67" s="26"/>
      <c r="X67" s="26"/>
    </row>
    <row r="68" spans="1:24" ht="12.75" customHeight="1" x14ac:dyDescent="0.25">
      <c r="A68" s="26"/>
      <c r="B68" s="26"/>
      <c r="C68" s="26"/>
      <c r="D68" s="26"/>
      <c r="E68" s="26"/>
      <c r="F68" s="26"/>
      <c r="G68" s="26"/>
      <c r="H68" s="26"/>
      <c r="I68" s="26"/>
      <c r="J68" s="26"/>
      <c r="K68" s="26"/>
      <c r="L68" s="26"/>
      <c r="M68" s="26"/>
      <c r="N68" s="26"/>
      <c r="O68" s="26"/>
      <c r="P68" s="26"/>
      <c r="Q68" s="26"/>
      <c r="R68" s="26"/>
      <c r="S68" s="26"/>
      <c r="T68" s="26"/>
      <c r="U68" s="26"/>
      <c r="V68" s="26"/>
      <c r="W68" s="26"/>
      <c r="X68" s="26"/>
    </row>
    <row r="69" spans="1:24" ht="12.75" customHeight="1" x14ac:dyDescent="0.25">
      <c r="A69" s="26"/>
      <c r="B69" s="26"/>
      <c r="C69" s="26"/>
      <c r="D69" s="26"/>
      <c r="E69" s="26"/>
      <c r="F69" s="26"/>
      <c r="G69" s="26"/>
      <c r="H69" s="26"/>
      <c r="I69" s="26"/>
      <c r="J69" s="26"/>
      <c r="K69" s="26"/>
      <c r="L69" s="26"/>
      <c r="M69" s="26"/>
      <c r="N69" s="26"/>
      <c r="O69" s="26"/>
      <c r="P69" s="26"/>
      <c r="Q69" s="26"/>
      <c r="R69" s="26"/>
      <c r="S69" s="26"/>
      <c r="T69" s="26"/>
      <c r="U69" s="26"/>
      <c r="V69" s="26"/>
      <c r="W69" s="26"/>
      <c r="X69" s="26"/>
    </row>
    <row r="70" spans="1:24" ht="12.75" customHeight="1" x14ac:dyDescent="0.25">
      <c r="A70" s="26"/>
      <c r="B70" s="26"/>
      <c r="C70" s="26"/>
      <c r="D70" s="26"/>
      <c r="E70" s="26"/>
      <c r="F70" s="26"/>
      <c r="G70" s="26"/>
      <c r="H70" s="26"/>
      <c r="I70" s="26"/>
      <c r="J70" s="26"/>
      <c r="K70" s="26"/>
      <c r="L70" s="26"/>
      <c r="M70" s="26"/>
      <c r="N70" s="26"/>
      <c r="O70" s="26"/>
      <c r="P70" s="26"/>
      <c r="Q70" s="26"/>
      <c r="R70" s="26"/>
      <c r="S70" s="26"/>
      <c r="T70" s="26"/>
      <c r="U70" s="26"/>
      <c r="V70" s="26"/>
      <c r="W70" s="26"/>
      <c r="X70" s="26"/>
    </row>
    <row r="71" spans="1:24" ht="12.75" customHeight="1" x14ac:dyDescent="0.25">
      <c r="A71" s="26"/>
      <c r="B71" s="26"/>
      <c r="C71" s="26"/>
      <c r="D71" s="26"/>
      <c r="E71" s="26"/>
      <c r="F71" s="26"/>
      <c r="G71" s="26"/>
      <c r="H71" s="26"/>
      <c r="I71" s="26"/>
      <c r="J71" s="26"/>
      <c r="K71" s="26"/>
      <c r="L71" s="26"/>
      <c r="M71" s="26"/>
      <c r="N71" s="26"/>
      <c r="O71" s="26"/>
      <c r="P71" s="26"/>
      <c r="Q71" s="26"/>
      <c r="R71" s="26"/>
      <c r="S71" s="26"/>
      <c r="T71" s="26"/>
      <c r="U71" s="26"/>
      <c r="V71" s="26"/>
      <c r="W71" s="26"/>
      <c r="X71" s="26"/>
    </row>
    <row r="72" spans="1:24" ht="12.75" customHeight="1" x14ac:dyDescent="0.25">
      <c r="A72" s="26"/>
      <c r="B72" s="26"/>
      <c r="C72" s="26"/>
      <c r="D72" s="26"/>
      <c r="E72" s="26"/>
      <c r="F72" s="26"/>
      <c r="G72" s="26"/>
      <c r="H72" s="26"/>
      <c r="I72" s="26"/>
      <c r="J72" s="26"/>
      <c r="K72" s="26"/>
      <c r="L72" s="26"/>
      <c r="M72" s="26"/>
      <c r="N72" s="26"/>
      <c r="O72" s="26"/>
      <c r="P72" s="26"/>
      <c r="Q72" s="26"/>
      <c r="R72" s="26"/>
      <c r="S72" s="26"/>
      <c r="T72" s="26"/>
      <c r="U72" s="26"/>
      <c r="V72" s="26"/>
      <c r="W72" s="26"/>
      <c r="X72" s="26"/>
    </row>
    <row r="73" spans="1:24" ht="12.75" customHeight="1" x14ac:dyDescent="0.25">
      <c r="A73" s="26"/>
      <c r="B73" s="26"/>
      <c r="C73" s="26"/>
      <c r="D73" s="26"/>
      <c r="E73" s="26"/>
      <c r="F73" s="26"/>
      <c r="G73" s="26"/>
      <c r="H73" s="26"/>
      <c r="I73" s="26"/>
      <c r="J73" s="26"/>
      <c r="K73" s="26"/>
      <c r="L73" s="26"/>
      <c r="M73" s="26"/>
      <c r="N73" s="26"/>
      <c r="O73" s="26"/>
      <c r="P73" s="26"/>
      <c r="Q73" s="26"/>
      <c r="R73" s="26"/>
      <c r="S73" s="26"/>
      <c r="T73" s="26"/>
      <c r="U73" s="26"/>
      <c r="V73" s="26"/>
      <c r="W73" s="26"/>
      <c r="X73" s="26"/>
    </row>
    <row r="74" spans="1:24" ht="12.75" customHeight="1" x14ac:dyDescent="0.25">
      <c r="A74" s="26"/>
      <c r="B74" s="26"/>
      <c r="C74" s="26"/>
      <c r="D74" s="26"/>
      <c r="E74" s="26"/>
      <c r="F74" s="26"/>
      <c r="G74" s="26"/>
      <c r="H74" s="26"/>
      <c r="I74" s="26"/>
      <c r="J74" s="26"/>
      <c r="K74" s="26"/>
      <c r="L74" s="26"/>
      <c r="M74" s="26"/>
      <c r="N74" s="26"/>
      <c r="O74" s="26"/>
      <c r="P74" s="26"/>
      <c r="Q74" s="26"/>
      <c r="R74" s="26"/>
      <c r="S74" s="26"/>
      <c r="T74" s="26"/>
      <c r="U74" s="26"/>
      <c r="V74" s="26"/>
      <c r="W74" s="26"/>
      <c r="X74" s="26"/>
    </row>
    <row r="75" spans="1:24" ht="12.75" customHeight="1" x14ac:dyDescent="0.25">
      <c r="A75" s="26"/>
      <c r="B75" s="26"/>
      <c r="C75" s="26"/>
      <c r="D75" s="26"/>
      <c r="E75" s="26"/>
      <c r="F75" s="26"/>
      <c r="G75" s="26"/>
      <c r="H75" s="26"/>
      <c r="I75" s="26"/>
      <c r="J75" s="26"/>
      <c r="K75" s="26"/>
      <c r="L75" s="26"/>
      <c r="M75" s="26"/>
      <c r="N75" s="26"/>
      <c r="O75" s="26"/>
      <c r="P75" s="26"/>
      <c r="Q75" s="26"/>
      <c r="R75" s="26"/>
      <c r="S75" s="26"/>
      <c r="T75" s="26"/>
      <c r="U75" s="26"/>
      <c r="V75" s="26"/>
      <c r="W75" s="26"/>
      <c r="X75" s="26"/>
    </row>
    <row r="76" spans="1:24" ht="12.75" customHeight="1" x14ac:dyDescent="0.25">
      <c r="A76" s="26"/>
      <c r="B76" s="26"/>
      <c r="C76" s="26"/>
      <c r="D76" s="26"/>
      <c r="E76" s="26"/>
      <c r="F76" s="26"/>
      <c r="G76" s="26"/>
      <c r="H76" s="26"/>
      <c r="I76" s="26"/>
      <c r="J76" s="26"/>
      <c r="K76" s="26"/>
      <c r="L76" s="26"/>
      <c r="M76" s="26"/>
      <c r="N76" s="26"/>
      <c r="O76" s="26"/>
      <c r="P76" s="26"/>
      <c r="Q76" s="26"/>
      <c r="R76" s="26"/>
      <c r="S76" s="26"/>
      <c r="T76" s="26"/>
      <c r="U76" s="26"/>
      <c r="V76" s="26"/>
      <c r="W76" s="26"/>
      <c r="X76" s="26"/>
    </row>
    <row r="77" spans="1:24" ht="12.75" customHeight="1" x14ac:dyDescent="0.25">
      <c r="A77" s="26"/>
      <c r="B77" s="26"/>
      <c r="C77" s="26"/>
      <c r="D77" s="26"/>
      <c r="E77" s="26"/>
      <c r="F77" s="26"/>
      <c r="G77" s="26"/>
      <c r="H77" s="26"/>
      <c r="I77" s="26"/>
      <c r="J77" s="26"/>
      <c r="K77" s="26"/>
      <c r="L77" s="26"/>
      <c r="M77" s="26"/>
      <c r="N77" s="26"/>
      <c r="O77" s="26"/>
      <c r="P77" s="26"/>
      <c r="Q77" s="26"/>
      <c r="R77" s="26"/>
      <c r="S77" s="26"/>
      <c r="T77" s="26"/>
      <c r="U77" s="26"/>
      <c r="V77" s="26"/>
      <c r="W77" s="26"/>
      <c r="X77" s="26"/>
    </row>
    <row r="78" spans="1:24" ht="12.75" customHeight="1" x14ac:dyDescent="0.25">
      <c r="A78" s="26"/>
      <c r="B78" s="26"/>
      <c r="C78" s="26"/>
      <c r="D78" s="26"/>
      <c r="E78" s="26"/>
      <c r="F78" s="26"/>
      <c r="G78" s="26"/>
      <c r="H78" s="26"/>
      <c r="I78" s="26"/>
      <c r="J78" s="26"/>
      <c r="K78" s="26"/>
      <c r="L78" s="26"/>
      <c r="M78" s="26"/>
      <c r="N78" s="26"/>
      <c r="O78" s="26"/>
      <c r="P78" s="26"/>
      <c r="Q78" s="26"/>
      <c r="R78" s="26"/>
      <c r="S78" s="26"/>
      <c r="T78" s="26"/>
      <c r="U78" s="26"/>
      <c r="V78" s="26"/>
      <c r="W78" s="26"/>
      <c r="X78" s="26"/>
    </row>
    <row r="79" spans="1:24" ht="12.75" customHeight="1" x14ac:dyDescent="0.25">
      <c r="A79" s="26"/>
      <c r="B79" s="26"/>
      <c r="C79" s="26"/>
      <c r="D79" s="26"/>
      <c r="E79" s="26"/>
      <c r="F79" s="26"/>
      <c r="G79" s="26"/>
      <c r="H79" s="26"/>
      <c r="I79" s="26"/>
      <c r="J79" s="26"/>
      <c r="K79" s="26"/>
      <c r="L79" s="26"/>
      <c r="M79" s="26"/>
      <c r="N79" s="26"/>
      <c r="O79" s="26"/>
      <c r="P79" s="26"/>
      <c r="Q79" s="26"/>
      <c r="R79" s="26"/>
      <c r="S79" s="26"/>
      <c r="T79" s="26"/>
      <c r="U79" s="26"/>
      <c r="V79" s="26"/>
      <c r="W79" s="26"/>
      <c r="X79" s="26"/>
    </row>
    <row r="80" spans="1:24" ht="12.75" customHeight="1" x14ac:dyDescent="0.25">
      <c r="A80" s="26"/>
      <c r="B80" s="26"/>
      <c r="C80" s="26"/>
      <c r="D80" s="26"/>
      <c r="E80" s="26"/>
      <c r="F80" s="26"/>
      <c r="G80" s="26"/>
      <c r="H80" s="26"/>
      <c r="I80" s="26"/>
      <c r="J80" s="26"/>
      <c r="K80" s="26"/>
      <c r="L80" s="26"/>
      <c r="M80" s="26"/>
      <c r="N80" s="26"/>
      <c r="O80" s="26"/>
      <c r="P80" s="26"/>
      <c r="Q80" s="26"/>
      <c r="R80" s="26"/>
      <c r="S80" s="26"/>
      <c r="T80" s="26"/>
      <c r="U80" s="26"/>
      <c r="V80" s="26"/>
      <c r="W80" s="26"/>
      <c r="X80" s="26"/>
    </row>
    <row r="81" spans="1:24" ht="12.75" customHeight="1" x14ac:dyDescent="0.25">
      <c r="A81" s="26"/>
      <c r="B81" s="26"/>
      <c r="C81" s="26"/>
      <c r="D81" s="26"/>
      <c r="E81" s="26"/>
      <c r="F81" s="26"/>
      <c r="G81" s="26"/>
      <c r="H81" s="26"/>
      <c r="I81" s="26"/>
      <c r="J81" s="26"/>
      <c r="K81" s="26"/>
      <c r="L81" s="26"/>
      <c r="M81" s="26"/>
      <c r="N81" s="26"/>
      <c r="O81" s="26"/>
      <c r="P81" s="26"/>
      <c r="Q81" s="26"/>
      <c r="R81" s="26"/>
      <c r="S81" s="26"/>
      <c r="T81" s="26"/>
      <c r="U81" s="26"/>
      <c r="V81" s="26"/>
      <c r="W81" s="26"/>
      <c r="X81" s="26"/>
    </row>
    <row r="82" spans="1:24" ht="12.75" customHeight="1" x14ac:dyDescent="0.25">
      <c r="A82" s="26"/>
      <c r="B82" s="26"/>
      <c r="C82" s="26"/>
      <c r="D82" s="26"/>
      <c r="E82" s="26"/>
      <c r="F82" s="26"/>
      <c r="G82" s="26"/>
      <c r="H82" s="26"/>
      <c r="I82" s="26"/>
      <c r="J82" s="26"/>
      <c r="K82" s="26"/>
      <c r="L82" s="26"/>
      <c r="M82" s="26"/>
      <c r="N82" s="26"/>
      <c r="O82" s="26"/>
      <c r="P82" s="26"/>
      <c r="Q82" s="26"/>
      <c r="R82" s="26"/>
      <c r="S82" s="26"/>
      <c r="T82" s="26"/>
      <c r="U82" s="26"/>
      <c r="V82" s="26"/>
      <c r="W82" s="26"/>
      <c r="X82" s="26"/>
    </row>
    <row r="83" spans="1:24" ht="12.75" customHeight="1" x14ac:dyDescent="0.25">
      <c r="A83" s="26"/>
      <c r="B83" s="26"/>
      <c r="C83" s="26"/>
      <c r="D83" s="26"/>
      <c r="E83" s="26"/>
      <c r="F83" s="26"/>
      <c r="G83" s="26"/>
      <c r="H83" s="26"/>
      <c r="I83" s="26"/>
      <c r="J83" s="26"/>
      <c r="K83" s="26"/>
      <c r="L83" s="26"/>
      <c r="M83" s="26"/>
      <c r="N83" s="26"/>
      <c r="O83" s="26"/>
      <c r="P83" s="26"/>
      <c r="Q83" s="26"/>
      <c r="R83" s="26"/>
      <c r="S83" s="26"/>
      <c r="T83" s="26"/>
      <c r="U83" s="26"/>
      <c r="V83" s="26"/>
      <c r="W83" s="26"/>
      <c r="X83" s="26"/>
    </row>
    <row r="84" spans="1:24" ht="12.75" customHeight="1" x14ac:dyDescent="0.25">
      <c r="A84" s="26"/>
      <c r="B84" s="26"/>
      <c r="C84" s="26"/>
      <c r="D84" s="26"/>
      <c r="E84" s="26"/>
      <c r="F84" s="26"/>
      <c r="G84" s="26"/>
      <c r="H84" s="26"/>
      <c r="I84" s="26"/>
      <c r="J84" s="26"/>
      <c r="K84" s="26"/>
      <c r="L84" s="26"/>
      <c r="M84" s="26"/>
      <c r="N84" s="26"/>
      <c r="O84" s="26"/>
      <c r="P84" s="26"/>
      <c r="Q84" s="26"/>
      <c r="R84" s="26"/>
      <c r="S84" s="26"/>
      <c r="T84" s="26"/>
      <c r="U84" s="26"/>
      <c r="V84" s="26"/>
      <c r="W84" s="26"/>
      <c r="X84" s="26"/>
    </row>
    <row r="85" spans="1:24" ht="12.75" customHeight="1" x14ac:dyDescent="0.25">
      <c r="A85" s="26"/>
      <c r="B85" s="26"/>
      <c r="C85" s="26"/>
      <c r="D85" s="26"/>
      <c r="E85" s="26"/>
      <c r="F85" s="26"/>
      <c r="G85" s="26"/>
      <c r="H85" s="26"/>
      <c r="I85" s="26"/>
      <c r="J85" s="26"/>
      <c r="K85" s="26"/>
      <c r="L85" s="26"/>
      <c r="M85" s="26"/>
      <c r="N85" s="26"/>
      <c r="O85" s="26"/>
      <c r="P85" s="26"/>
      <c r="Q85" s="26"/>
      <c r="R85" s="26"/>
      <c r="S85" s="26"/>
      <c r="T85" s="26"/>
      <c r="U85" s="26"/>
      <c r="V85" s="26"/>
      <c r="W85" s="26"/>
      <c r="X85" s="26"/>
    </row>
    <row r="86" spans="1:24" ht="12.75" customHeight="1" x14ac:dyDescent="0.25">
      <c r="A86" s="26"/>
      <c r="B86" s="26"/>
      <c r="C86" s="26"/>
      <c r="D86" s="26"/>
      <c r="E86" s="26"/>
      <c r="F86" s="26"/>
      <c r="G86" s="26"/>
      <c r="H86" s="26"/>
      <c r="I86" s="26"/>
      <c r="J86" s="26"/>
      <c r="K86" s="26"/>
      <c r="L86" s="26"/>
      <c r="M86" s="26"/>
      <c r="N86" s="26"/>
      <c r="O86" s="26"/>
      <c r="P86" s="26"/>
      <c r="Q86" s="26"/>
      <c r="R86" s="26"/>
      <c r="S86" s="26"/>
      <c r="T86" s="26"/>
      <c r="U86" s="26"/>
      <c r="V86" s="26"/>
      <c r="W86" s="26"/>
      <c r="X86" s="26"/>
    </row>
    <row r="87" spans="1:24" ht="12.75" customHeight="1" x14ac:dyDescent="0.25">
      <c r="A87" s="26"/>
      <c r="B87" s="26"/>
      <c r="C87" s="26"/>
      <c r="D87" s="26"/>
      <c r="E87" s="26"/>
      <c r="F87" s="26"/>
      <c r="G87" s="26"/>
      <c r="H87" s="26"/>
      <c r="I87" s="26"/>
      <c r="J87" s="26"/>
      <c r="K87" s="26"/>
      <c r="L87" s="26"/>
      <c r="M87" s="26"/>
      <c r="N87" s="26"/>
      <c r="O87" s="26"/>
      <c r="P87" s="26"/>
      <c r="Q87" s="26"/>
      <c r="R87" s="26"/>
      <c r="S87" s="26"/>
      <c r="T87" s="26"/>
      <c r="U87" s="26"/>
      <c r="V87" s="26"/>
      <c r="W87" s="26"/>
      <c r="X87" s="26"/>
    </row>
    <row r="88" spans="1:24" ht="12.75" customHeight="1" x14ac:dyDescent="0.25">
      <c r="A88" s="26"/>
      <c r="B88" s="26"/>
      <c r="C88" s="26"/>
      <c r="D88" s="26"/>
      <c r="E88" s="26"/>
      <c r="F88" s="26"/>
      <c r="G88" s="26"/>
      <c r="H88" s="26"/>
      <c r="I88" s="26"/>
      <c r="J88" s="26"/>
      <c r="K88" s="26"/>
      <c r="L88" s="26"/>
      <c r="M88" s="26"/>
      <c r="N88" s="26"/>
      <c r="O88" s="26"/>
      <c r="P88" s="26"/>
      <c r="Q88" s="26"/>
      <c r="R88" s="26"/>
      <c r="S88" s="26"/>
      <c r="T88" s="26"/>
      <c r="U88" s="26"/>
      <c r="V88" s="26"/>
      <c r="W88" s="26"/>
      <c r="X88" s="26"/>
    </row>
    <row r="89" spans="1:24" ht="12.75" customHeight="1" x14ac:dyDescent="0.25">
      <c r="A89" s="26"/>
      <c r="B89" s="26"/>
      <c r="C89" s="26"/>
      <c r="D89" s="26"/>
      <c r="E89" s="26"/>
      <c r="F89" s="26"/>
      <c r="G89" s="26"/>
      <c r="H89" s="26"/>
      <c r="I89" s="26"/>
      <c r="J89" s="26"/>
      <c r="K89" s="26"/>
      <c r="L89" s="26"/>
      <c r="M89" s="26"/>
      <c r="N89" s="26"/>
      <c r="O89" s="26"/>
      <c r="P89" s="26"/>
      <c r="Q89" s="26"/>
      <c r="R89" s="26"/>
      <c r="S89" s="26"/>
      <c r="T89" s="26"/>
      <c r="U89" s="26"/>
      <c r="V89" s="26"/>
      <c r="W89" s="26"/>
      <c r="X89" s="26"/>
    </row>
    <row r="90" spans="1:24" ht="12.75" customHeight="1" x14ac:dyDescent="0.25">
      <c r="A90" s="26"/>
      <c r="B90" s="26"/>
      <c r="C90" s="26"/>
      <c r="D90" s="26"/>
      <c r="E90" s="26"/>
      <c r="F90" s="26"/>
      <c r="G90" s="26"/>
      <c r="H90" s="26"/>
      <c r="I90" s="26"/>
      <c r="J90" s="26"/>
      <c r="K90" s="26"/>
      <c r="L90" s="26"/>
      <c r="M90" s="26"/>
      <c r="N90" s="26"/>
      <c r="O90" s="26"/>
      <c r="P90" s="26"/>
      <c r="Q90" s="26"/>
      <c r="R90" s="26"/>
      <c r="S90" s="26"/>
      <c r="T90" s="26"/>
      <c r="U90" s="26"/>
      <c r="V90" s="26"/>
      <c r="W90" s="26"/>
      <c r="X90" s="26"/>
    </row>
    <row r="91" spans="1:24" ht="12.75" customHeight="1" x14ac:dyDescent="0.25">
      <c r="A91" s="26"/>
      <c r="B91" s="26"/>
      <c r="C91" s="26"/>
      <c r="D91" s="26"/>
      <c r="E91" s="26"/>
      <c r="F91" s="26"/>
      <c r="G91" s="26"/>
      <c r="H91" s="26"/>
      <c r="I91" s="26"/>
      <c r="J91" s="26"/>
      <c r="K91" s="26"/>
      <c r="L91" s="26"/>
      <c r="M91" s="26"/>
      <c r="N91" s="26"/>
      <c r="O91" s="26"/>
      <c r="P91" s="26"/>
      <c r="Q91" s="26"/>
      <c r="R91" s="26"/>
      <c r="S91" s="26"/>
      <c r="T91" s="26"/>
      <c r="U91" s="26"/>
      <c r="V91" s="26"/>
      <c r="W91" s="26"/>
      <c r="X91" s="26"/>
    </row>
    <row r="92" spans="1:24" ht="12.75" customHeight="1" x14ac:dyDescent="0.25">
      <c r="A92" s="26"/>
      <c r="B92" s="26"/>
      <c r="C92" s="26"/>
      <c r="D92" s="26"/>
      <c r="E92" s="26"/>
      <c r="F92" s="26"/>
      <c r="G92" s="26"/>
      <c r="H92" s="26"/>
      <c r="I92" s="26"/>
      <c r="J92" s="26"/>
      <c r="K92" s="26"/>
      <c r="L92" s="26"/>
      <c r="M92" s="26"/>
      <c r="N92" s="26"/>
      <c r="O92" s="26"/>
      <c r="P92" s="26"/>
      <c r="Q92" s="26"/>
      <c r="R92" s="26"/>
      <c r="S92" s="26"/>
      <c r="T92" s="26"/>
      <c r="U92" s="26"/>
      <c r="V92" s="26"/>
      <c r="W92" s="26"/>
      <c r="X92" s="26"/>
    </row>
    <row r="93" spans="1:24" ht="12.75" customHeight="1" x14ac:dyDescent="0.25">
      <c r="A93" s="26"/>
      <c r="B93" s="26"/>
      <c r="C93" s="26"/>
      <c r="D93" s="26"/>
      <c r="E93" s="26"/>
      <c r="F93" s="26"/>
      <c r="G93" s="26"/>
      <c r="H93" s="26"/>
      <c r="I93" s="26"/>
      <c r="J93" s="26"/>
      <c r="K93" s="26"/>
      <c r="L93" s="26"/>
      <c r="M93" s="26"/>
      <c r="N93" s="26"/>
      <c r="O93" s="26"/>
      <c r="P93" s="26"/>
      <c r="Q93" s="26"/>
      <c r="R93" s="26"/>
      <c r="S93" s="26"/>
      <c r="T93" s="26"/>
      <c r="U93" s="26"/>
      <c r="V93" s="26"/>
      <c r="W93" s="26"/>
      <c r="X93" s="26"/>
    </row>
    <row r="94" spans="1:24" ht="12.75" customHeight="1" x14ac:dyDescent="0.25">
      <c r="A94" s="25"/>
      <c r="B94" s="25"/>
      <c r="C94" s="25"/>
      <c r="D94" s="25"/>
      <c r="E94" s="25"/>
      <c r="F94" s="25"/>
      <c r="G94" s="25"/>
      <c r="H94" s="25"/>
      <c r="I94" s="25"/>
      <c r="J94" s="25"/>
      <c r="K94" s="25"/>
      <c r="L94" s="25"/>
      <c r="M94" s="25"/>
      <c r="N94" s="25"/>
      <c r="O94" s="25"/>
      <c r="P94" s="25"/>
      <c r="Q94" s="25"/>
      <c r="R94" s="25"/>
      <c r="S94" s="25"/>
      <c r="T94" s="25"/>
      <c r="U94" s="25"/>
      <c r="V94" s="25"/>
      <c r="W94" s="25"/>
      <c r="X94" s="25"/>
    </row>
    <row r="95" spans="1:24" ht="12.75" customHeight="1" x14ac:dyDescent="0.25">
      <c r="A95" s="25"/>
      <c r="B95" s="25"/>
      <c r="C95" s="25"/>
      <c r="D95" s="25"/>
      <c r="E95" s="25"/>
      <c r="F95" s="25"/>
      <c r="G95" s="25"/>
      <c r="H95" s="25"/>
      <c r="I95" s="25"/>
      <c r="J95" s="25"/>
      <c r="K95" s="25"/>
      <c r="L95" s="25"/>
      <c r="M95" s="25"/>
      <c r="N95" s="25"/>
      <c r="O95" s="25"/>
      <c r="P95" s="25"/>
      <c r="Q95" s="25"/>
      <c r="R95" s="25"/>
      <c r="S95" s="25"/>
      <c r="T95" s="25"/>
      <c r="U95" s="25"/>
      <c r="V95" s="25"/>
      <c r="W95" s="25"/>
      <c r="X95" s="25"/>
    </row>
    <row r="96" spans="1:24" ht="12.75" customHeight="1" x14ac:dyDescent="0.25">
      <c r="A96" s="26"/>
      <c r="B96" s="26"/>
      <c r="C96" s="26"/>
      <c r="D96" s="26"/>
      <c r="E96" s="26"/>
      <c r="F96" s="26"/>
      <c r="G96" s="26"/>
      <c r="H96" s="26"/>
      <c r="I96" s="26"/>
      <c r="J96" s="26"/>
      <c r="K96" s="26"/>
      <c r="L96" s="26"/>
      <c r="M96" s="26"/>
      <c r="N96" s="26"/>
      <c r="O96" s="26"/>
      <c r="P96" s="26"/>
      <c r="Q96" s="26"/>
      <c r="R96" s="26"/>
      <c r="S96" s="26"/>
      <c r="T96" s="26"/>
      <c r="U96" s="26"/>
      <c r="V96" s="26"/>
      <c r="W96" s="26"/>
      <c r="X96" s="26"/>
    </row>
    <row r="97" spans="1:24" ht="12.75" customHeight="1" x14ac:dyDescent="0.25">
      <c r="A97" s="26"/>
      <c r="B97" s="26"/>
      <c r="C97" s="26"/>
      <c r="D97" s="26"/>
      <c r="E97" s="26"/>
      <c r="F97" s="26"/>
      <c r="G97" s="26"/>
      <c r="H97" s="26"/>
      <c r="I97" s="26"/>
      <c r="J97" s="26"/>
      <c r="K97" s="26"/>
      <c r="L97" s="26"/>
      <c r="M97" s="26"/>
      <c r="N97" s="26"/>
      <c r="O97" s="26"/>
      <c r="P97" s="26"/>
      <c r="Q97" s="26"/>
      <c r="R97" s="26"/>
      <c r="S97" s="26"/>
      <c r="T97" s="26"/>
      <c r="U97" s="26"/>
      <c r="V97" s="26"/>
      <c r="W97" s="26"/>
      <c r="X97" s="26"/>
    </row>
    <row r="98" spans="1:24" ht="12.75" customHeight="1" x14ac:dyDescent="0.25">
      <c r="A98" s="26"/>
      <c r="B98" s="26"/>
      <c r="C98" s="26"/>
      <c r="D98" s="26"/>
      <c r="E98" s="26"/>
      <c r="F98" s="26"/>
      <c r="G98" s="26"/>
      <c r="H98" s="26"/>
      <c r="I98" s="26"/>
      <c r="J98" s="26"/>
      <c r="K98" s="26"/>
      <c r="L98" s="26"/>
      <c r="M98" s="26"/>
      <c r="N98" s="26"/>
      <c r="O98" s="26"/>
      <c r="P98" s="26"/>
      <c r="Q98" s="26"/>
      <c r="R98" s="26"/>
      <c r="S98" s="26"/>
      <c r="T98" s="26"/>
      <c r="U98" s="26"/>
      <c r="V98" s="26"/>
      <c r="W98" s="26"/>
      <c r="X98" s="26"/>
    </row>
    <row r="99" spans="1:24" ht="12.75" customHeight="1" x14ac:dyDescent="0.25">
      <c r="A99" s="26"/>
      <c r="B99" s="26"/>
      <c r="C99" s="26"/>
      <c r="D99" s="26"/>
      <c r="E99" s="26"/>
      <c r="F99" s="26"/>
      <c r="G99" s="26"/>
      <c r="H99" s="26"/>
      <c r="I99" s="26"/>
      <c r="J99" s="26"/>
      <c r="K99" s="26"/>
      <c r="L99" s="26"/>
      <c r="M99" s="26"/>
      <c r="N99" s="26"/>
      <c r="O99" s="26"/>
      <c r="P99" s="26"/>
      <c r="Q99" s="26"/>
      <c r="R99" s="26"/>
      <c r="S99" s="26"/>
      <c r="T99" s="26"/>
      <c r="U99" s="26"/>
      <c r="V99" s="26"/>
      <c r="W99" s="26"/>
      <c r="X99" s="26"/>
    </row>
    <row r="100" spans="1:24" ht="12.75" customHeight="1" x14ac:dyDescent="0.25">
      <c r="A100" s="26"/>
      <c r="B100" s="26"/>
      <c r="C100" s="26"/>
      <c r="D100" s="26"/>
      <c r="E100" s="26"/>
      <c r="F100" s="26"/>
      <c r="G100" s="26"/>
      <c r="H100" s="26"/>
      <c r="I100" s="26"/>
      <c r="J100" s="26"/>
      <c r="K100" s="26"/>
      <c r="L100" s="26"/>
      <c r="M100" s="26"/>
      <c r="N100" s="26"/>
      <c r="O100" s="26"/>
      <c r="P100" s="26"/>
      <c r="Q100" s="26"/>
      <c r="R100" s="26"/>
      <c r="S100" s="26"/>
      <c r="T100" s="26"/>
      <c r="U100" s="26"/>
      <c r="V100" s="26"/>
      <c r="W100" s="26"/>
      <c r="X100" s="26"/>
    </row>
    <row r="101" spans="1:24" ht="12.75" customHeight="1" x14ac:dyDescent="0.25">
      <c r="A101" s="26"/>
      <c r="B101" s="26"/>
      <c r="C101" s="26"/>
      <c r="D101" s="26"/>
      <c r="E101" s="26"/>
      <c r="F101" s="26"/>
      <c r="G101" s="26"/>
      <c r="H101" s="26"/>
      <c r="I101" s="26"/>
      <c r="J101" s="26"/>
      <c r="K101" s="26"/>
      <c r="L101" s="26"/>
      <c r="M101" s="26"/>
      <c r="N101" s="26"/>
      <c r="O101" s="26"/>
      <c r="P101" s="26"/>
      <c r="Q101" s="26"/>
      <c r="R101" s="26"/>
      <c r="S101" s="26"/>
      <c r="T101" s="26"/>
      <c r="U101" s="26"/>
      <c r="V101" s="26"/>
      <c r="W101" s="26"/>
      <c r="X101" s="26"/>
    </row>
    <row r="102" spans="1:24" ht="12.75" customHeight="1" x14ac:dyDescent="0.25">
      <c r="A102" s="26"/>
      <c r="B102" s="26"/>
      <c r="C102" s="26"/>
      <c r="D102" s="26"/>
      <c r="E102" s="26"/>
      <c r="F102" s="26"/>
      <c r="G102" s="26"/>
      <c r="H102" s="26"/>
      <c r="I102" s="26"/>
      <c r="J102" s="26"/>
      <c r="K102" s="26"/>
      <c r="L102" s="26"/>
      <c r="M102" s="26"/>
      <c r="N102" s="26"/>
      <c r="O102" s="26"/>
      <c r="P102" s="26"/>
      <c r="Q102" s="26"/>
      <c r="R102" s="26"/>
      <c r="S102" s="26"/>
      <c r="T102" s="26"/>
      <c r="U102" s="26"/>
      <c r="V102" s="26"/>
      <c r="W102" s="26"/>
      <c r="X102" s="26"/>
    </row>
    <row r="103" spans="1:24" ht="12.75" customHeight="1" x14ac:dyDescent="0.25">
      <c r="A103" s="26"/>
      <c r="B103" s="26"/>
      <c r="C103" s="26"/>
      <c r="D103" s="26"/>
      <c r="E103" s="26"/>
      <c r="F103" s="26"/>
      <c r="G103" s="26"/>
      <c r="H103" s="26"/>
      <c r="I103" s="26"/>
      <c r="J103" s="26"/>
      <c r="K103" s="26"/>
      <c r="L103" s="26"/>
      <c r="M103" s="26"/>
      <c r="N103" s="26"/>
      <c r="O103" s="26"/>
      <c r="P103" s="26"/>
      <c r="Q103" s="26"/>
      <c r="R103" s="26"/>
      <c r="S103" s="26"/>
      <c r="T103" s="26"/>
      <c r="U103" s="26"/>
      <c r="V103" s="26"/>
      <c r="W103" s="26"/>
      <c r="X103" s="26"/>
    </row>
    <row r="104" spans="1:24" ht="12.75" customHeight="1" x14ac:dyDescent="0.25">
      <c r="A104" s="26"/>
      <c r="B104" s="26"/>
      <c r="C104" s="26"/>
      <c r="D104" s="26"/>
      <c r="E104" s="26"/>
      <c r="F104" s="26"/>
      <c r="G104" s="26"/>
      <c r="H104" s="26"/>
      <c r="I104" s="26"/>
      <c r="J104" s="26"/>
      <c r="K104" s="26"/>
      <c r="L104" s="26"/>
      <c r="M104" s="26"/>
      <c r="N104" s="26"/>
      <c r="O104" s="26"/>
      <c r="P104" s="26"/>
      <c r="Q104" s="26"/>
      <c r="R104" s="26"/>
      <c r="S104" s="26"/>
      <c r="T104" s="26"/>
      <c r="U104" s="26"/>
      <c r="V104" s="26"/>
      <c r="W104" s="26"/>
      <c r="X104" s="26"/>
    </row>
    <row r="105" spans="1:24" ht="12.75" customHeight="1" x14ac:dyDescent="0.25">
      <c r="A105" s="26"/>
      <c r="B105" s="26"/>
      <c r="C105" s="26"/>
      <c r="D105" s="26"/>
      <c r="E105" s="26"/>
      <c r="F105" s="26"/>
      <c r="G105" s="26"/>
      <c r="H105" s="26"/>
      <c r="I105" s="26"/>
      <c r="J105" s="26"/>
      <c r="K105" s="26"/>
      <c r="L105" s="26"/>
      <c r="M105" s="26"/>
      <c r="N105" s="26"/>
      <c r="O105" s="26"/>
      <c r="P105" s="26"/>
      <c r="Q105" s="26"/>
      <c r="R105" s="26"/>
      <c r="S105" s="26"/>
      <c r="T105" s="26"/>
      <c r="U105" s="26"/>
      <c r="V105" s="26"/>
      <c r="W105" s="26"/>
      <c r="X105" s="26"/>
    </row>
    <row r="106" spans="1:24" ht="12.75" customHeight="1" x14ac:dyDescent="0.25">
      <c r="A106" s="26"/>
      <c r="B106" s="26"/>
      <c r="C106" s="26"/>
      <c r="D106" s="26"/>
      <c r="E106" s="26"/>
      <c r="F106" s="26"/>
      <c r="G106" s="26"/>
      <c r="H106" s="26"/>
      <c r="I106" s="26"/>
      <c r="J106" s="26"/>
      <c r="K106" s="26"/>
      <c r="L106" s="26"/>
      <c r="M106" s="26"/>
      <c r="N106" s="26"/>
      <c r="O106" s="26"/>
      <c r="P106" s="26"/>
      <c r="Q106" s="26"/>
      <c r="R106" s="26"/>
      <c r="S106" s="26"/>
      <c r="T106" s="26"/>
      <c r="U106" s="26"/>
      <c r="V106" s="26"/>
      <c r="W106" s="26"/>
      <c r="X106" s="26"/>
    </row>
    <row r="107" spans="1:24" ht="12.75" customHeight="1" x14ac:dyDescent="0.25">
      <c r="A107" s="26"/>
      <c r="B107" s="26"/>
      <c r="C107" s="26"/>
      <c r="D107" s="26"/>
      <c r="E107" s="26"/>
      <c r="F107" s="26"/>
      <c r="G107" s="26"/>
      <c r="H107" s="26"/>
      <c r="I107" s="26"/>
      <c r="J107" s="26"/>
      <c r="K107" s="26"/>
      <c r="L107" s="26"/>
      <c r="M107" s="26"/>
      <c r="N107" s="26"/>
      <c r="O107" s="26"/>
      <c r="P107" s="26"/>
      <c r="Q107" s="26"/>
      <c r="R107" s="26"/>
      <c r="S107" s="26"/>
      <c r="T107" s="26"/>
      <c r="U107" s="26"/>
      <c r="V107" s="26"/>
      <c r="W107" s="26"/>
      <c r="X107" s="26"/>
    </row>
    <row r="108" spans="1:24" ht="12.75" customHeight="1" x14ac:dyDescent="0.25">
      <c r="A108" s="26"/>
      <c r="B108" s="26"/>
      <c r="C108" s="26"/>
      <c r="D108" s="26"/>
      <c r="E108" s="26"/>
      <c r="F108" s="26"/>
      <c r="G108" s="26"/>
      <c r="H108" s="26"/>
      <c r="I108" s="26"/>
      <c r="J108" s="26"/>
      <c r="K108" s="26"/>
      <c r="L108" s="26"/>
      <c r="M108" s="26"/>
      <c r="N108" s="26"/>
      <c r="O108" s="26"/>
      <c r="P108" s="26"/>
      <c r="Q108" s="26"/>
      <c r="R108" s="26"/>
      <c r="S108" s="26"/>
      <c r="T108" s="26"/>
      <c r="U108" s="26"/>
      <c r="V108" s="26"/>
      <c r="W108" s="26"/>
      <c r="X108" s="26"/>
    </row>
    <row r="109" spans="1:24" ht="12.75" customHeight="1" x14ac:dyDescent="0.25">
      <c r="A109" s="26"/>
      <c r="B109" s="26"/>
      <c r="C109" s="26"/>
      <c r="D109" s="26"/>
      <c r="E109" s="26"/>
      <c r="F109" s="26"/>
      <c r="G109" s="26"/>
      <c r="H109" s="26"/>
      <c r="I109" s="26"/>
      <c r="J109" s="26"/>
      <c r="K109" s="26"/>
      <c r="L109" s="26"/>
      <c r="M109" s="26"/>
      <c r="N109" s="26"/>
      <c r="O109" s="26"/>
      <c r="P109" s="26"/>
      <c r="Q109" s="26"/>
      <c r="R109" s="26"/>
      <c r="S109" s="26"/>
      <c r="T109" s="26"/>
      <c r="U109" s="26"/>
      <c r="V109" s="26"/>
      <c r="W109" s="26"/>
      <c r="X109" s="26"/>
    </row>
    <row r="110" spans="1:24" ht="12.75" customHeight="1" x14ac:dyDescent="0.25">
      <c r="A110" s="26"/>
      <c r="B110" s="26"/>
      <c r="C110" s="26"/>
      <c r="D110" s="26"/>
      <c r="E110" s="26"/>
      <c r="F110" s="26"/>
      <c r="G110" s="26"/>
      <c r="H110" s="26"/>
      <c r="I110" s="26"/>
      <c r="J110" s="26"/>
      <c r="K110" s="26"/>
      <c r="L110" s="26"/>
      <c r="M110" s="26"/>
      <c r="N110" s="26"/>
      <c r="O110" s="26"/>
      <c r="P110" s="26"/>
      <c r="Q110" s="26"/>
      <c r="R110" s="26"/>
      <c r="S110" s="26"/>
      <c r="T110" s="26"/>
      <c r="U110" s="26"/>
      <c r="V110" s="26"/>
      <c r="W110" s="26"/>
      <c r="X110" s="26"/>
    </row>
    <row r="111" spans="1:24" ht="12.75" customHeight="1" x14ac:dyDescent="0.25">
      <c r="A111" s="26"/>
      <c r="B111" s="26"/>
      <c r="C111" s="26"/>
      <c r="D111" s="26"/>
      <c r="E111" s="26"/>
      <c r="F111" s="26"/>
      <c r="G111" s="26"/>
      <c r="H111" s="26"/>
      <c r="I111" s="26"/>
      <c r="J111" s="26"/>
      <c r="K111" s="26"/>
      <c r="L111" s="26"/>
      <c r="M111" s="26"/>
      <c r="N111" s="26"/>
      <c r="O111" s="26"/>
      <c r="P111" s="26"/>
      <c r="Q111" s="26"/>
      <c r="R111" s="26"/>
      <c r="S111" s="26"/>
      <c r="T111" s="26"/>
      <c r="U111" s="26"/>
      <c r="V111" s="26"/>
      <c r="W111" s="26"/>
      <c r="X111" s="26"/>
    </row>
    <row r="112" spans="1:24" ht="12.75" customHeight="1" x14ac:dyDescent="0.25">
      <c r="A112" s="26"/>
      <c r="B112" s="26"/>
      <c r="C112" s="26"/>
      <c r="D112" s="26"/>
      <c r="E112" s="26"/>
      <c r="F112" s="26"/>
      <c r="G112" s="26"/>
      <c r="H112" s="26"/>
      <c r="I112" s="26"/>
      <c r="J112" s="26"/>
      <c r="K112" s="26"/>
      <c r="L112" s="26"/>
      <c r="M112" s="26"/>
      <c r="N112" s="26"/>
      <c r="O112" s="26"/>
      <c r="P112" s="26"/>
      <c r="Q112" s="26"/>
      <c r="R112" s="26"/>
      <c r="S112" s="26"/>
      <c r="T112" s="26"/>
      <c r="U112" s="26"/>
      <c r="V112" s="26"/>
      <c r="W112" s="26"/>
      <c r="X112" s="26"/>
    </row>
    <row r="113" spans="1:24" ht="12.75" customHeight="1" x14ac:dyDescent="0.25">
      <c r="A113" s="26"/>
      <c r="B113" s="26"/>
      <c r="C113" s="26"/>
      <c r="D113" s="26"/>
      <c r="E113" s="26"/>
      <c r="F113" s="26"/>
      <c r="G113" s="26"/>
      <c r="H113" s="26"/>
      <c r="I113" s="26"/>
      <c r="J113" s="26"/>
      <c r="K113" s="26"/>
      <c r="L113" s="26"/>
      <c r="M113" s="26"/>
      <c r="N113" s="26"/>
      <c r="O113" s="26"/>
      <c r="P113" s="26"/>
      <c r="Q113" s="26"/>
      <c r="R113" s="26"/>
      <c r="S113" s="26"/>
      <c r="T113" s="26"/>
      <c r="U113" s="26"/>
      <c r="V113" s="26"/>
      <c r="W113" s="26"/>
      <c r="X113" s="26"/>
    </row>
    <row r="114" spans="1:24" ht="12.75" customHeight="1" x14ac:dyDescent="0.25">
      <c r="A114" s="26"/>
      <c r="B114" s="26"/>
      <c r="C114" s="26"/>
      <c r="D114" s="26"/>
      <c r="E114" s="26"/>
      <c r="F114" s="26"/>
      <c r="G114" s="26"/>
      <c r="H114" s="26"/>
      <c r="I114" s="26"/>
      <c r="J114" s="26"/>
      <c r="K114" s="26"/>
      <c r="L114" s="26"/>
      <c r="M114" s="26"/>
      <c r="N114" s="26"/>
      <c r="O114" s="26"/>
      <c r="P114" s="26"/>
      <c r="Q114" s="26"/>
      <c r="R114" s="26"/>
      <c r="S114" s="26"/>
      <c r="T114" s="26"/>
      <c r="U114" s="26"/>
      <c r="V114" s="26"/>
      <c r="W114" s="26"/>
      <c r="X114" s="26"/>
    </row>
    <row r="115" spans="1:24" ht="12.75" customHeight="1" x14ac:dyDescent="0.25">
      <c r="A115" s="26"/>
      <c r="B115" s="26"/>
      <c r="C115" s="26"/>
      <c r="D115" s="26"/>
      <c r="E115" s="26"/>
      <c r="F115" s="26"/>
      <c r="G115" s="26"/>
      <c r="H115" s="26"/>
      <c r="I115" s="26"/>
      <c r="J115" s="26"/>
      <c r="K115" s="26"/>
      <c r="L115" s="26"/>
      <c r="M115" s="26"/>
      <c r="N115" s="26"/>
      <c r="O115" s="26"/>
      <c r="P115" s="26"/>
      <c r="Q115" s="26"/>
      <c r="R115" s="26"/>
      <c r="S115" s="26"/>
      <c r="T115" s="26"/>
      <c r="U115" s="26"/>
      <c r="V115" s="26"/>
      <c r="W115" s="26"/>
      <c r="X115" s="26"/>
    </row>
    <row r="116" spans="1:24" ht="12.75" customHeight="1" x14ac:dyDescent="0.25">
      <c r="A116" s="26"/>
      <c r="B116" s="26"/>
      <c r="C116" s="26"/>
      <c r="D116" s="26"/>
      <c r="E116" s="26"/>
      <c r="F116" s="26"/>
      <c r="G116" s="26"/>
      <c r="H116" s="26"/>
      <c r="I116" s="26"/>
      <c r="J116" s="26"/>
      <c r="K116" s="26"/>
      <c r="L116" s="26"/>
      <c r="M116" s="26"/>
      <c r="N116" s="26"/>
      <c r="O116" s="26"/>
      <c r="P116" s="26"/>
      <c r="Q116" s="26"/>
      <c r="R116" s="26"/>
      <c r="S116" s="26"/>
      <c r="T116" s="26"/>
      <c r="U116" s="26"/>
      <c r="V116" s="26"/>
      <c r="W116" s="26"/>
      <c r="X116" s="26"/>
    </row>
    <row r="117" spans="1:24" ht="12.75" customHeight="1" x14ac:dyDescent="0.25">
      <c r="A117" s="26"/>
      <c r="B117" s="26"/>
      <c r="C117" s="26"/>
      <c r="D117" s="26"/>
      <c r="E117" s="26"/>
      <c r="F117" s="26"/>
      <c r="G117" s="26"/>
      <c r="H117" s="26"/>
      <c r="I117" s="26"/>
      <c r="J117" s="26"/>
      <c r="K117" s="26"/>
      <c r="L117" s="26"/>
      <c r="M117" s="26"/>
      <c r="N117" s="26"/>
      <c r="O117" s="26"/>
      <c r="P117" s="26"/>
      <c r="Q117" s="26"/>
      <c r="R117" s="26"/>
      <c r="S117" s="26"/>
      <c r="T117" s="26"/>
      <c r="U117" s="26"/>
      <c r="V117" s="26"/>
      <c r="W117" s="26"/>
      <c r="X117" s="26"/>
    </row>
    <row r="118" spans="1:24" ht="12.75" customHeight="1" x14ac:dyDescent="0.25">
      <c r="A118" s="26"/>
      <c r="B118" s="26"/>
      <c r="C118" s="26"/>
      <c r="D118" s="26"/>
      <c r="E118" s="26"/>
      <c r="F118" s="26"/>
      <c r="G118" s="26"/>
      <c r="H118" s="26"/>
      <c r="I118" s="26"/>
      <c r="J118" s="26"/>
      <c r="K118" s="26"/>
      <c r="L118" s="26"/>
      <c r="M118" s="26"/>
      <c r="N118" s="26"/>
      <c r="O118" s="26"/>
      <c r="P118" s="26"/>
      <c r="Q118" s="26"/>
      <c r="R118" s="26"/>
      <c r="S118" s="26"/>
      <c r="T118" s="26"/>
      <c r="U118" s="26"/>
      <c r="V118" s="26"/>
      <c r="W118" s="26"/>
      <c r="X118" s="26"/>
    </row>
    <row r="119" spans="1:24" ht="12.75" customHeight="1" x14ac:dyDescent="0.25">
      <c r="A119" s="26"/>
      <c r="B119" s="26"/>
      <c r="C119" s="26"/>
      <c r="D119" s="26"/>
      <c r="E119" s="26"/>
      <c r="F119" s="26"/>
      <c r="G119" s="26"/>
      <c r="H119" s="26"/>
      <c r="I119" s="26"/>
      <c r="J119" s="26"/>
      <c r="K119" s="26"/>
      <c r="L119" s="26"/>
      <c r="M119" s="26"/>
      <c r="N119" s="26"/>
      <c r="O119" s="26"/>
      <c r="P119" s="26"/>
      <c r="Q119" s="26"/>
      <c r="R119" s="26"/>
      <c r="S119" s="26"/>
      <c r="T119" s="26"/>
      <c r="U119" s="26"/>
      <c r="V119" s="26"/>
      <c r="W119" s="26"/>
      <c r="X119" s="26"/>
    </row>
    <row r="120" spans="1:24" ht="12.75" customHeight="1" x14ac:dyDescent="0.25">
      <c r="A120" s="26"/>
      <c r="B120" s="26"/>
      <c r="C120" s="26"/>
      <c r="D120" s="26"/>
      <c r="E120" s="26"/>
      <c r="F120" s="26"/>
      <c r="G120" s="26"/>
      <c r="H120" s="26"/>
      <c r="I120" s="26"/>
      <c r="J120" s="26"/>
      <c r="K120" s="26"/>
      <c r="L120" s="26"/>
      <c r="M120" s="26"/>
      <c r="N120" s="26"/>
      <c r="O120" s="26"/>
      <c r="P120" s="26"/>
      <c r="Q120" s="26"/>
      <c r="R120" s="26"/>
      <c r="S120" s="26"/>
      <c r="T120" s="26"/>
      <c r="U120" s="26"/>
      <c r="V120" s="26"/>
      <c r="W120" s="26"/>
      <c r="X120" s="26"/>
    </row>
    <row r="121" spans="1:24" ht="12.75" customHeight="1" x14ac:dyDescent="0.25">
      <c r="A121" s="26"/>
      <c r="B121" s="26"/>
      <c r="C121" s="26"/>
      <c r="D121" s="26"/>
      <c r="E121" s="26"/>
      <c r="F121" s="26"/>
      <c r="G121" s="26"/>
      <c r="H121" s="26"/>
      <c r="I121" s="26"/>
      <c r="J121" s="26"/>
      <c r="K121" s="26"/>
      <c r="L121" s="26"/>
      <c r="M121" s="26"/>
      <c r="N121" s="26"/>
      <c r="O121" s="26"/>
      <c r="P121" s="26"/>
      <c r="Q121" s="26"/>
      <c r="R121" s="26"/>
      <c r="S121" s="26"/>
      <c r="T121" s="26"/>
      <c r="U121" s="26"/>
      <c r="V121" s="26"/>
      <c r="W121" s="26"/>
      <c r="X121" s="26"/>
    </row>
    <row r="122" spans="1:24" ht="12.75" customHeight="1" x14ac:dyDescent="0.25">
      <c r="A122" s="26"/>
      <c r="B122" s="26"/>
      <c r="C122" s="26"/>
      <c r="D122" s="26"/>
      <c r="E122" s="26"/>
      <c r="F122" s="26"/>
      <c r="G122" s="26"/>
      <c r="H122" s="26"/>
      <c r="I122" s="26"/>
      <c r="J122" s="26"/>
      <c r="K122" s="26"/>
      <c r="L122" s="26"/>
      <c r="M122" s="26"/>
      <c r="N122" s="26"/>
      <c r="O122" s="26"/>
      <c r="P122" s="26"/>
      <c r="Q122" s="26"/>
      <c r="R122" s="26"/>
      <c r="S122" s="26"/>
      <c r="T122" s="26"/>
      <c r="U122" s="26"/>
      <c r="V122" s="26"/>
      <c r="W122" s="26"/>
      <c r="X122" s="26"/>
    </row>
    <row r="123" spans="1:24" ht="12.75" customHeight="1" x14ac:dyDescent="0.25">
      <c r="A123" s="26"/>
      <c r="B123" s="26"/>
      <c r="C123" s="26"/>
      <c r="D123" s="26"/>
      <c r="E123" s="26"/>
      <c r="F123" s="26"/>
      <c r="G123" s="26"/>
      <c r="H123" s="26"/>
      <c r="I123" s="26"/>
      <c r="J123" s="26"/>
      <c r="K123" s="26"/>
      <c r="L123" s="26"/>
      <c r="M123" s="26"/>
      <c r="N123" s="26"/>
      <c r="O123" s="26"/>
      <c r="P123" s="26"/>
      <c r="Q123" s="26"/>
      <c r="R123" s="26"/>
      <c r="S123" s="26"/>
      <c r="T123" s="26"/>
      <c r="U123" s="26"/>
      <c r="V123" s="26"/>
      <c r="W123" s="26"/>
      <c r="X123" s="26"/>
    </row>
    <row r="124" spans="1:24" ht="12.75" customHeight="1" x14ac:dyDescent="0.25">
      <c r="A124" s="26"/>
      <c r="B124" s="26"/>
      <c r="C124" s="26"/>
      <c r="D124" s="26"/>
      <c r="E124" s="26"/>
      <c r="F124" s="26"/>
      <c r="G124" s="26"/>
      <c r="H124" s="26"/>
      <c r="I124" s="26"/>
      <c r="J124" s="26"/>
      <c r="K124" s="26"/>
      <c r="L124" s="26"/>
      <c r="M124" s="26"/>
      <c r="N124" s="26"/>
      <c r="O124" s="26"/>
      <c r="P124" s="26"/>
      <c r="Q124" s="26"/>
      <c r="R124" s="26"/>
      <c r="S124" s="26"/>
      <c r="T124" s="26"/>
      <c r="U124" s="26"/>
      <c r="V124" s="26"/>
      <c r="W124" s="26"/>
      <c r="X124" s="26"/>
    </row>
    <row r="125" spans="1:24" ht="12.75" customHeight="1" x14ac:dyDescent="0.25">
      <c r="A125" s="26"/>
      <c r="B125" s="26"/>
      <c r="C125" s="26"/>
      <c r="D125" s="26"/>
      <c r="E125" s="26"/>
      <c r="F125" s="26"/>
      <c r="G125" s="26"/>
      <c r="H125" s="26"/>
      <c r="I125" s="26"/>
      <c r="J125" s="26"/>
      <c r="K125" s="26"/>
      <c r="L125" s="26"/>
      <c r="M125" s="26"/>
      <c r="N125" s="26"/>
      <c r="O125" s="26"/>
      <c r="P125" s="26"/>
      <c r="Q125" s="26"/>
      <c r="R125" s="26"/>
      <c r="S125" s="26"/>
      <c r="T125" s="26"/>
      <c r="U125" s="26"/>
      <c r="V125" s="26"/>
      <c r="W125" s="26"/>
      <c r="X125" s="26"/>
    </row>
    <row r="126" spans="1:24" ht="12.75" customHeight="1" x14ac:dyDescent="0.25">
      <c r="A126" s="26"/>
      <c r="B126" s="26"/>
      <c r="C126" s="26"/>
      <c r="D126" s="26"/>
      <c r="E126" s="26"/>
      <c r="F126" s="26"/>
      <c r="G126" s="26"/>
      <c r="H126" s="26"/>
      <c r="I126" s="26"/>
      <c r="J126" s="26"/>
      <c r="K126" s="26"/>
      <c r="L126" s="26"/>
      <c r="M126" s="26"/>
      <c r="N126" s="26"/>
      <c r="O126" s="26"/>
      <c r="P126" s="26"/>
      <c r="Q126" s="26"/>
      <c r="R126" s="26"/>
      <c r="S126" s="26"/>
      <c r="T126" s="26"/>
      <c r="U126" s="26"/>
      <c r="V126" s="26"/>
      <c r="W126" s="26"/>
      <c r="X126" s="26"/>
    </row>
    <row r="127" spans="1:24" ht="12.75" customHeight="1" x14ac:dyDescent="0.25">
      <c r="A127" s="26"/>
      <c r="B127" s="26"/>
      <c r="C127" s="26"/>
      <c r="D127" s="26"/>
      <c r="E127" s="26"/>
      <c r="F127" s="26"/>
      <c r="G127" s="26"/>
      <c r="H127" s="26"/>
      <c r="I127" s="26"/>
      <c r="J127" s="26"/>
      <c r="K127" s="26"/>
      <c r="L127" s="26"/>
      <c r="M127" s="26"/>
      <c r="N127" s="26"/>
      <c r="O127" s="26"/>
      <c r="P127" s="26"/>
      <c r="Q127" s="26"/>
      <c r="R127" s="26"/>
      <c r="S127" s="26"/>
      <c r="T127" s="26"/>
      <c r="U127" s="26"/>
      <c r="V127" s="26"/>
      <c r="W127" s="26"/>
      <c r="X127" s="26"/>
    </row>
    <row r="128" spans="1:24" ht="12.75" customHeight="1" x14ac:dyDescent="0.25">
      <c r="A128" s="26"/>
      <c r="B128" s="26"/>
      <c r="C128" s="26"/>
      <c r="D128" s="26"/>
      <c r="E128" s="26"/>
      <c r="F128" s="26"/>
      <c r="G128" s="26"/>
      <c r="H128" s="26"/>
      <c r="I128" s="26"/>
      <c r="J128" s="26"/>
      <c r="K128" s="26"/>
      <c r="L128" s="26"/>
      <c r="M128" s="26"/>
      <c r="N128" s="26"/>
      <c r="O128" s="26"/>
      <c r="P128" s="26"/>
      <c r="Q128" s="26"/>
      <c r="R128" s="26"/>
      <c r="S128" s="26"/>
      <c r="T128" s="26"/>
      <c r="U128" s="26"/>
      <c r="V128" s="26"/>
      <c r="W128" s="26"/>
      <c r="X128" s="26"/>
    </row>
    <row r="129" spans="1:24" ht="12.75" customHeight="1" x14ac:dyDescent="0.25">
      <c r="A129" s="26"/>
      <c r="B129" s="26"/>
      <c r="C129" s="26"/>
      <c r="D129" s="26"/>
      <c r="E129" s="26"/>
      <c r="F129" s="26"/>
      <c r="G129" s="26"/>
      <c r="H129" s="26"/>
      <c r="I129" s="26"/>
      <c r="J129" s="26"/>
      <c r="K129" s="26"/>
      <c r="L129" s="26"/>
      <c r="M129" s="26"/>
      <c r="N129" s="26"/>
      <c r="O129" s="26"/>
      <c r="P129" s="26"/>
      <c r="Q129" s="26"/>
      <c r="R129" s="26"/>
      <c r="S129" s="26"/>
      <c r="T129" s="26"/>
      <c r="U129" s="26"/>
      <c r="V129" s="26"/>
      <c r="W129" s="26"/>
      <c r="X129" s="26"/>
    </row>
    <row r="130" spans="1:24" ht="12.75" customHeight="1" x14ac:dyDescent="0.25">
      <c r="A130" s="26"/>
      <c r="B130" s="26"/>
      <c r="C130" s="26"/>
      <c r="D130" s="26"/>
      <c r="E130" s="26"/>
      <c r="F130" s="26"/>
      <c r="G130" s="26"/>
      <c r="H130" s="26"/>
      <c r="I130" s="26"/>
      <c r="J130" s="26"/>
      <c r="K130" s="26"/>
      <c r="L130" s="26"/>
      <c r="M130" s="26"/>
      <c r="N130" s="26"/>
      <c r="O130" s="26"/>
      <c r="P130" s="26"/>
      <c r="Q130" s="26"/>
      <c r="R130" s="26"/>
      <c r="S130" s="26"/>
      <c r="T130" s="26"/>
      <c r="U130" s="26"/>
      <c r="V130" s="26"/>
      <c r="W130" s="26"/>
      <c r="X130" s="26"/>
    </row>
    <row r="131" spans="1:24" ht="12.75" customHeight="1" x14ac:dyDescent="0.25">
      <c r="A131" s="26"/>
      <c r="B131" s="26"/>
      <c r="C131" s="26"/>
      <c r="D131" s="26"/>
      <c r="E131" s="26"/>
      <c r="F131" s="26"/>
      <c r="G131" s="26"/>
      <c r="H131" s="26"/>
      <c r="I131" s="26"/>
      <c r="J131" s="26"/>
      <c r="K131" s="26"/>
      <c r="L131" s="26"/>
      <c r="M131" s="26"/>
      <c r="N131" s="26"/>
      <c r="O131" s="26"/>
      <c r="P131" s="26"/>
      <c r="Q131" s="26"/>
      <c r="R131" s="26"/>
      <c r="S131" s="26"/>
      <c r="T131" s="26"/>
      <c r="U131" s="26"/>
      <c r="V131" s="26"/>
      <c r="W131" s="26"/>
      <c r="X131" s="26"/>
    </row>
    <row r="132" spans="1:24" ht="12.75" customHeight="1" x14ac:dyDescent="0.25">
      <c r="A132" s="26"/>
      <c r="B132" s="26"/>
      <c r="C132" s="26"/>
      <c r="D132" s="26"/>
      <c r="E132" s="26"/>
      <c r="F132" s="26"/>
      <c r="G132" s="26"/>
      <c r="H132" s="26"/>
      <c r="I132" s="26"/>
      <c r="J132" s="26"/>
      <c r="K132" s="26"/>
      <c r="L132" s="26"/>
      <c r="M132" s="26"/>
      <c r="N132" s="26"/>
      <c r="O132" s="26"/>
      <c r="P132" s="26"/>
      <c r="Q132" s="26"/>
      <c r="R132" s="26"/>
      <c r="S132" s="26"/>
      <c r="T132" s="26"/>
      <c r="U132" s="26"/>
      <c r="V132" s="26"/>
      <c r="W132" s="26"/>
      <c r="X132" s="26"/>
    </row>
    <row r="133" spans="1:24" ht="12.75" customHeight="1" x14ac:dyDescent="0.25">
      <c r="A133" s="26"/>
      <c r="B133" s="26"/>
      <c r="C133" s="26"/>
      <c r="D133" s="26"/>
      <c r="E133" s="26"/>
      <c r="F133" s="26"/>
      <c r="G133" s="26"/>
      <c r="H133" s="26"/>
      <c r="I133" s="26"/>
      <c r="J133" s="26"/>
      <c r="K133" s="26"/>
      <c r="L133" s="26"/>
      <c r="M133" s="26"/>
      <c r="N133" s="26"/>
      <c r="O133" s="26"/>
      <c r="P133" s="26"/>
      <c r="Q133" s="26"/>
      <c r="R133" s="26"/>
      <c r="S133" s="26"/>
      <c r="T133" s="26"/>
      <c r="U133" s="26"/>
      <c r="V133" s="26"/>
      <c r="W133" s="26"/>
      <c r="X133" s="26"/>
    </row>
    <row r="134" spans="1:24" ht="12.75" customHeight="1" x14ac:dyDescent="0.25">
      <c r="A134" s="26"/>
      <c r="B134" s="26"/>
      <c r="C134" s="26"/>
      <c r="D134" s="26"/>
      <c r="E134" s="26"/>
      <c r="F134" s="26"/>
      <c r="G134" s="26"/>
      <c r="H134" s="26"/>
      <c r="I134" s="26"/>
      <c r="J134" s="26"/>
      <c r="K134" s="26"/>
      <c r="L134" s="26"/>
      <c r="M134" s="26"/>
      <c r="N134" s="26"/>
      <c r="O134" s="26"/>
      <c r="P134" s="26"/>
      <c r="Q134" s="26"/>
      <c r="R134" s="26"/>
      <c r="S134" s="26"/>
      <c r="T134" s="26"/>
      <c r="U134" s="26"/>
      <c r="V134" s="26"/>
      <c r="W134" s="26"/>
      <c r="X134" s="26"/>
    </row>
    <row r="135" spans="1:24" ht="12.75" customHeight="1" x14ac:dyDescent="0.25">
      <c r="A135" s="26"/>
      <c r="B135" s="26"/>
      <c r="C135" s="26"/>
      <c r="D135" s="26"/>
      <c r="E135" s="26"/>
      <c r="F135" s="26"/>
      <c r="G135" s="26"/>
      <c r="H135" s="26"/>
      <c r="I135" s="26"/>
      <c r="J135" s="26"/>
      <c r="K135" s="26"/>
      <c r="L135" s="26"/>
      <c r="M135" s="26"/>
      <c r="N135" s="26"/>
      <c r="O135" s="26"/>
      <c r="P135" s="26"/>
      <c r="Q135" s="26"/>
      <c r="R135" s="26"/>
      <c r="S135" s="26"/>
      <c r="T135" s="26"/>
      <c r="U135" s="26"/>
      <c r="V135" s="26"/>
      <c r="W135" s="26"/>
      <c r="X135" s="26"/>
    </row>
    <row r="136" spans="1:24" ht="12.75" customHeight="1" x14ac:dyDescent="0.25">
      <c r="A136" s="26"/>
      <c r="B136" s="26"/>
      <c r="C136" s="26"/>
      <c r="D136" s="26"/>
      <c r="E136" s="26"/>
      <c r="F136" s="26"/>
      <c r="G136" s="26"/>
      <c r="H136" s="26"/>
      <c r="I136" s="26"/>
      <c r="J136" s="26"/>
      <c r="K136" s="26"/>
      <c r="L136" s="26"/>
      <c r="M136" s="26"/>
      <c r="N136" s="26"/>
      <c r="O136" s="26"/>
      <c r="P136" s="26"/>
      <c r="Q136" s="26"/>
      <c r="R136" s="26"/>
      <c r="S136" s="26"/>
      <c r="T136" s="26"/>
      <c r="U136" s="26"/>
      <c r="V136" s="26"/>
      <c r="W136" s="26"/>
      <c r="X136" s="26"/>
    </row>
    <row r="137" spans="1:24" ht="12.75" customHeight="1" x14ac:dyDescent="0.25">
      <c r="A137" s="26"/>
      <c r="B137" s="26"/>
      <c r="C137" s="26"/>
      <c r="D137" s="26"/>
      <c r="E137" s="26"/>
      <c r="F137" s="26"/>
      <c r="G137" s="26"/>
      <c r="H137" s="26"/>
      <c r="I137" s="26"/>
      <c r="J137" s="26"/>
      <c r="K137" s="26"/>
      <c r="L137" s="26"/>
      <c r="M137" s="26"/>
      <c r="N137" s="26"/>
      <c r="O137" s="26"/>
      <c r="P137" s="26"/>
      <c r="Q137" s="26"/>
      <c r="R137" s="26"/>
      <c r="S137" s="26"/>
      <c r="T137" s="26"/>
      <c r="U137" s="26"/>
      <c r="V137" s="26"/>
      <c r="W137" s="26"/>
      <c r="X137" s="26"/>
    </row>
    <row r="138" spans="1:24" ht="12.75" customHeight="1" x14ac:dyDescent="0.25">
      <c r="A138" s="26"/>
      <c r="B138" s="26"/>
      <c r="C138" s="26"/>
      <c r="D138" s="26"/>
      <c r="E138" s="26"/>
      <c r="F138" s="26"/>
      <c r="G138" s="26"/>
      <c r="H138" s="26"/>
      <c r="I138" s="26"/>
      <c r="J138" s="26"/>
      <c r="K138" s="26"/>
      <c r="L138" s="26"/>
      <c r="M138" s="26"/>
      <c r="N138" s="26"/>
      <c r="O138" s="26"/>
      <c r="P138" s="26"/>
      <c r="Q138" s="26"/>
      <c r="R138" s="26"/>
      <c r="S138" s="26"/>
      <c r="T138" s="26"/>
      <c r="U138" s="26"/>
      <c r="V138" s="26"/>
      <c r="W138" s="26"/>
      <c r="X138" s="26"/>
    </row>
    <row r="139" spans="1:24" ht="12.75" customHeight="1" x14ac:dyDescent="0.25">
      <c r="A139" s="26"/>
      <c r="B139" s="26"/>
      <c r="C139" s="26"/>
      <c r="D139" s="26"/>
      <c r="E139" s="26"/>
      <c r="F139" s="26"/>
      <c r="G139" s="26"/>
      <c r="H139" s="26"/>
      <c r="I139" s="26"/>
      <c r="J139" s="26"/>
      <c r="K139" s="26"/>
      <c r="L139" s="26"/>
      <c r="M139" s="26"/>
      <c r="N139" s="26"/>
      <c r="O139" s="26"/>
      <c r="P139" s="26"/>
      <c r="Q139" s="26"/>
      <c r="R139" s="26"/>
      <c r="S139" s="26"/>
      <c r="T139" s="26"/>
      <c r="U139" s="26"/>
      <c r="V139" s="26"/>
      <c r="W139" s="26"/>
      <c r="X139" s="26"/>
    </row>
    <row r="140" spans="1:24" ht="12.75" customHeight="1" x14ac:dyDescent="0.25">
      <c r="A140" s="26"/>
      <c r="B140" s="26"/>
      <c r="C140" s="26"/>
      <c r="D140" s="26"/>
      <c r="E140" s="26"/>
      <c r="F140" s="26"/>
      <c r="G140" s="26"/>
      <c r="H140" s="26"/>
      <c r="I140" s="26"/>
      <c r="J140" s="26"/>
      <c r="K140" s="26"/>
      <c r="L140" s="26"/>
      <c r="M140" s="26"/>
      <c r="N140" s="26"/>
      <c r="O140" s="26"/>
      <c r="P140" s="26"/>
      <c r="Q140" s="26"/>
      <c r="R140" s="26"/>
      <c r="S140" s="26"/>
      <c r="T140" s="26"/>
      <c r="U140" s="26"/>
      <c r="V140" s="26"/>
      <c r="W140" s="26"/>
      <c r="X140" s="26"/>
    </row>
    <row r="141" spans="1:24" ht="12.75" customHeight="1" x14ac:dyDescent="0.25">
      <c r="A141" s="26"/>
      <c r="B141" s="26"/>
      <c r="C141" s="26"/>
      <c r="D141" s="26"/>
      <c r="E141" s="26"/>
      <c r="F141" s="26"/>
      <c r="G141" s="26"/>
      <c r="H141" s="26"/>
      <c r="I141" s="26"/>
      <c r="J141" s="26"/>
      <c r="K141" s="26"/>
      <c r="L141" s="26"/>
      <c r="M141" s="26"/>
      <c r="N141" s="26"/>
      <c r="O141" s="26"/>
      <c r="P141" s="26"/>
      <c r="Q141" s="26"/>
      <c r="R141" s="26"/>
      <c r="S141" s="26"/>
      <c r="T141" s="26"/>
      <c r="U141" s="26"/>
      <c r="V141" s="26"/>
      <c r="W141" s="26"/>
      <c r="X141" s="26"/>
    </row>
    <row r="142" spans="1:24" ht="12.75" customHeight="1" x14ac:dyDescent="0.25">
      <c r="A142" s="26"/>
      <c r="B142" s="26"/>
      <c r="C142" s="26"/>
      <c r="D142" s="26"/>
      <c r="E142" s="26"/>
      <c r="F142" s="26"/>
      <c r="G142" s="26"/>
      <c r="H142" s="26"/>
      <c r="I142" s="26"/>
      <c r="J142" s="26"/>
      <c r="K142" s="26"/>
      <c r="L142" s="26"/>
      <c r="M142" s="26"/>
      <c r="N142" s="26"/>
      <c r="O142" s="26"/>
      <c r="P142" s="26"/>
      <c r="Q142" s="26"/>
      <c r="R142" s="26"/>
      <c r="S142" s="26"/>
      <c r="T142" s="26"/>
      <c r="U142" s="26"/>
      <c r="V142" s="26"/>
      <c r="W142" s="26"/>
      <c r="X142" s="26"/>
    </row>
    <row r="143" spans="1:24" ht="12.75" customHeight="1" x14ac:dyDescent="0.25">
      <c r="A143" s="26"/>
      <c r="B143" s="26"/>
      <c r="C143" s="26"/>
      <c r="D143" s="26"/>
      <c r="E143" s="26"/>
      <c r="F143" s="26"/>
      <c r="G143" s="26"/>
      <c r="H143" s="26"/>
      <c r="I143" s="26"/>
      <c r="J143" s="26"/>
      <c r="K143" s="26"/>
      <c r="L143" s="26"/>
      <c r="M143" s="26"/>
      <c r="N143" s="26"/>
      <c r="O143" s="26"/>
      <c r="P143" s="26"/>
      <c r="Q143" s="26"/>
      <c r="R143" s="26"/>
      <c r="S143" s="26"/>
      <c r="T143" s="26"/>
      <c r="U143" s="26"/>
      <c r="V143" s="26"/>
      <c r="W143" s="26"/>
      <c r="X143" s="26"/>
    </row>
    <row r="144" spans="1:24" ht="12.75" customHeight="1" x14ac:dyDescent="0.25">
      <c r="A144" s="26"/>
      <c r="B144" s="26"/>
      <c r="C144" s="26"/>
      <c r="D144" s="26"/>
      <c r="E144" s="26"/>
      <c r="F144" s="26"/>
      <c r="G144" s="26"/>
      <c r="H144" s="26"/>
      <c r="I144" s="26"/>
      <c r="J144" s="26"/>
      <c r="K144" s="26"/>
      <c r="L144" s="26"/>
      <c r="M144" s="26"/>
      <c r="N144" s="26"/>
      <c r="O144" s="26"/>
      <c r="P144" s="26"/>
      <c r="Q144" s="26"/>
      <c r="R144" s="26"/>
      <c r="S144" s="26"/>
      <c r="T144" s="26"/>
      <c r="U144" s="26"/>
      <c r="V144" s="26"/>
      <c r="W144" s="26"/>
      <c r="X144" s="26"/>
    </row>
    <row r="145" spans="1:24" ht="12.75" customHeight="1" x14ac:dyDescent="0.25">
      <c r="A145" s="26"/>
      <c r="B145" s="26"/>
      <c r="C145" s="26"/>
      <c r="D145" s="26"/>
      <c r="E145" s="26"/>
      <c r="F145" s="26"/>
      <c r="G145" s="26"/>
      <c r="H145" s="26"/>
      <c r="I145" s="26"/>
      <c r="J145" s="26"/>
      <c r="K145" s="26"/>
      <c r="L145" s="26"/>
      <c r="M145" s="26"/>
      <c r="N145" s="26"/>
      <c r="O145" s="26"/>
      <c r="P145" s="26"/>
      <c r="Q145" s="26"/>
      <c r="R145" s="26"/>
      <c r="S145" s="26"/>
      <c r="T145" s="26"/>
      <c r="U145" s="26"/>
      <c r="V145" s="26"/>
      <c r="W145" s="26"/>
      <c r="X145" s="26"/>
    </row>
    <row r="146" spans="1:24" ht="12.75" customHeight="1" x14ac:dyDescent="0.25">
      <c r="A146" s="26"/>
      <c r="B146" s="26"/>
      <c r="C146" s="26"/>
      <c r="D146" s="26"/>
      <c r="E146" s="26"/>
      <c r="F146" s="26"/>
      <c r="G146" s="26"/>
      <c r="H146" s="26"/>
      <c r="I146" s="26"/>
      <c r="J146" s="26"/>
      <c r="K146" s="26"/>
      <c r="L146" s="26"/>
      <c r="M146" s="26"/>
      <c r="N146" s="26"/>
      <c r="O146" s="26"/>
      <c r="P146" s="26"/>
      <c r="Q146" s="26"/>
      <c r="R146" s="26"/>
      <c r="S146" s="26"/>
      <c r="T146" s="26"/>
      <c r="U146" s="26"/>
      <c r="V146" s="26"/>
      <c r="W146" s="26"/>
      <c r="X146" s="26"/>
    </row>
    <row r="147" spans="1:24" ht="12.75" customHeight="1" x14ac:dyDescent="0.25">
      <c r="A147" s="26"/>
      <c r="B147" s="26"/>
      <c r="C147" s="26"/>
      <c r="D147" s="26"/>
      <c r="E147" s="26"/>
      <c r="F147" s="26"/>
      <c r="G147" s="26"/>
      <c r="H147" s="26"/>
      <c r="I147" s="26"/>
      <c r="J147" s="26"/>
      <c r="K147" s="26"/>
      <c r="L147" s="26"/>
      <c r="M147" s="26"/>
      <c r="N147" s="26"/>
      <c r="O147" s="26"/>
      <c r="P147" s="26"/>
      <c r="Q147" s="26"/>
      <c r="R147" s="26"/>
      <c r="S147" s="26"/>
      <c r="T147" s="26"/>
      <c r="U147" s="26"/>
      <c r="V147" s="26"/>
      <c r="W147" s="26"/>
      <c r="X147" s="26"/>
    </row>
    <row r="148" spans="1:24" ht="12.75" customHeight="1" x14ac:dyDescent="0.25">
      <c r="A148" s="26"/>
      <c r="B148" s="26"/>
      <c r="C148" s="26"/>
      <c r="D148" s="26"/>
      <c r="E148" s="26"/>
      <c r="F148" s="26"/>
      <c r="G148" s="26"/>
      <c r="H148" s="26"/>
      <c r="I148" s="26"/>
      <c r="J148" s="26"/>
      <c r="K148" s="26"/>
      <c r="L148" s="26"/>
      <c r="M148" s="26"/>
      <c r="N148" s="26"/>
      <c r="O148" s="26"/>
      <c r="P148" s="26"/>
      <c r="Q148" s="26"/>
      <c r="R148" s="26"/>
      <c r="S148" s="26"/>
      <c r="T148" s="26"/>
      <c r="U148" s="26"/>
      <c r="V148" s="26"/>
      <c r="W148" s="26"/>
      <c r="X148" s="26"/>
    </row>
    <row r="149" spans="1:24" ht="12.75" customHeight="1" x14ac:dyDescent="0.25">
      <c r="A149" s="26"/>
      <c r="B149" s="26"/>
      <c r="C149" s="26"/>
      <c r="D149" s="26"/>
      <c r="E149" s="26"/>
      <c r="F149" s="26"/>
      <c r="G149" s="26"/>
      <c r="H149" s="26"/>
      <c r="I149" s="26"/>
      <c r="J149" s="26"/>
      <c r="K149" s="26"/>
      <c r="L149" s="26"/>
      <c r="M149" s="26"/>
      <c r="N149" s="26"/>
      <c r="O149" s="26"/>
      <c r="P149" s="26"/>
      <c r="Q149" s="26"/>
      <c r="R149" s="26"/>
      <c r="S149" s="26"/>
      <c r="T149" s="26"/>
      <c r="U149" s="26"/>
      <c r="V149" s="26"/>
      <c r="W149" s="26"/>
      <c r="X149" s="26"/>
    </row>
    <row r="150" spans="1:24" ht="12.75" customHeight="1" x14ac:dyDescent="0.25">
      <c r="A150" s="26"/>
      <c r="B150" s="26"/>
      <c r="C150" s="26"/>
      <c r="D150" s="26"/>
      <c r="E150" s="26"/>
      <c r="F150" s="26"/>
      <c r="G150" s="26"/>
      <c r="H150" s="26"/>
      <c r="I150" s="26"/>
      <c r="J150" s="26"/>
      <c r="K150" s="26"/>
      <c r="L150" s="26"/>
      <c r="M150" s="26"/>
      <c r="N150" s="26"/>
      <c r="O150" s="26"/>
      <c r="P150" s="26"/>
      <c r="Q150" s="26"/>
      <c r="R150" s="26"/>
      <c r="S150" s="26"/>
      <c r="T150" s="26"/>
      <c r="U150" s="26"/>
      <c r="V150" s="26"/>
      <c r="W150" s="26"/>
      <c r="X150" s="26"/>
    </row>
    <row r="151" spans="1:24" ht="12.75" customHeight="1" x14ac:dyDescent="0.25">
      <c r="A151" s="26"/>
      <c r="B151" s="26"/>
      <c r="C151" s="26"/>
      <c r="D151" s="26"/>
      <c r="E151" s="26"/>
      <c r="F151" s="26"/>
      <c r="G151" s="26"/>
      <c r="H151" s="26"/>
      <c r="I151" s="26"/>
      <c r="J151" s="26"/>
      <c r="K151" s="26"/>
      <c r="L151" s="26"/>
      <c r="M151" s="26"/>
      <c r="N151" s="26"/>
      <c r="O151" s="26"/>
      <c r="P151" s="26"/>
      <c r="Q151" s="26"/>
      <c r="R151" s="26"/>
      <c r="S151" s="26"/>
      <c r="T151" s="26"/>
      <c r="U151" s="26"/>
      <c r="V151" s="26"/>
      <c r="W151" s="26"/>
      <c r="X151" s="26"/>
    </row>
  </sheetData>
  <mergeCells count="12">
    <mergeCell ref="A6:X6"/>
    <mergeCell ref="J4:X4"/>
    <mergeCell ref="J5:X5"/>
    <mergeCell ref="B5:D5"/>
    <mergeCell ref="F5:H5"/>
    <mergeCell ref="A1:B2"/>
    <mergeCell ref="B3:D3"/>
    <mergeCell ref="F3:H3"/>
    <mergeCell ref="B4:D4"/>
    <mergeCell ref="F4:H4"/>
    <mergeCell ref="C1:X2"/>
    <mergeCell ref="J3:X3"/>
  </mergeCells>
  <printOptions horizontalCentered="1" gridLines="1"/>
  <pageMargins left="0.23622047244094491" right="0.23622047244094491" top="0.74803149606299213" bottom="0" header="0.31496062992125984" footer="0"/>
  <pageSetup paperSize="9" scale="77" orientation="landscape" r:id="rId1"/>
  <headerFooter>
    <oddHeader>&amp;CREISS</oddHeader>
  </headerFooter>
  <customProperties>
    <customPr name="layoutContexts" r:id="rId2"/>
  </customProperties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>
    <tabColor theme="3" tint="0.39997558519241921"/>
  </sheetPr>
  <dimension ref="A1:L109"/>
  <sheetViews>
    <sheetView view="pageBreakPreview" topLeftCell="A12" zoomScale="130" zoomScaleNormal="100" zoomScaleSheetLayoutView="130" workbookViewId="0">
      <selection activeCell="C7" sqref="C7:G7"/>
    </sheetView>
  </sheetViews>
  <sheetFormatPr defaultColWidth="6" defaultRowHeight="12.75" customHeight="1" x14ac:dyDescent="0.25"/>
  <cols>
    <col min="1" max="1" width="13.1796875" style="1" customWidth="1"/>
    <col min="2" max="2" width="10.6328125" style="1" customWidth="1"/>
    <col min="3" max="3" width="11.1796875" style="1" customWidth="1"/>
    <col min="4" max="4" width="10.36328125" style="1" customWidth="1"/>
    <col min="5" max="5" width="17.453125" style="1" customWidth="1"/>
    <col min="6" max="6" width="10.453125" style="1" customWidth="1"/>
    <col min="7" max="7" width="18.1796875" style="1" customWidth="1"/>
    <col min="8" max="8" width="8.1796875" style="1" customWidth="1"/>
    <col min="9" max="9" width="6.453125" style="1" customWidth="1"/>
    <col min="10" max="16384" width="6" style="1"/>
  </cols>
  <sheetData>
    <row r="1" spans="1:12" ht="13.75" customHeight="1" x14ac:dyDescent="0.25">
      <c r="A1" s="296"/>
      <c r="B1" s="296"/>
      <c r="C1" s="297" t="s">
        <v>302</v>
      </c>
      <c r="D1" s="297"/>
      <c r="E1" s="297"/>
      <c r="F1" s="297"/>
      <c r="G1" s="297"/>
    </row>
    <row r="2" spans="1:12" ht="13.75" customHeight="1" x14ac:dyDescent="0.25">
      <c r="A2" s="296"/>
      <c r="B2" s="296"/>
      <c r="C2" s="297"/>
      <c r="D2" s="297"/>
      <c r="E2" s="297"/>
      <c r="F2" s="297"/>
      <c r="G2" s="297"/>
    </row>
    <row r="3" spans="1:12" ht="13.75" customHeight="1" x14ac:dyDescent="0.25">
      <c r="A3" s="37" t="s">
        <v>48</v>
      </c>
      <c r="B3" s="298" t="s">
        <v>352</v>
      </c>
      <c r="C3" s="299"/>
      <c r="D3" s="37" t="s">
        <v>49</v>
      </c>
      <c r="E3" s="85" t="s">
        <v>355</v>
      </c>
      <c r="F3" s="37" t="s">
        <v>50</v>
      </c>
      <c r="G3" s="86" t="s">
        <v>358</v>
      </c>
    </row>
    <row r="4" spans="1:12" ht="13.75" customHeight="1" x14ac:dyDescent="0.25">
      <c r="A4" s="37" t="s">
        <v>51</v>
      </c>
      <c r="B4" s="298" t="s">
        <v>353</v>
      </c>
      <c r="C4" s="299"/>
      <c r="D4" s="37" t="s">
        <v>52</v>
      </c>
      <c r="E4" s="85" t="s">
        <v>356</v>
      </c>
      <c r="F4" s="37" t="s">
        <v>53</v>
      </c>
      <c r="G4" s="86" t="s">
        <v>359</v>
      </c>
    </row>
    <row r="5" spans="1:12" ht="13.75" customHeight="1" x14ac:dyDescent="0.25">
      <c r="A5" s="37" t="s">
        <v>54</v>
      </c>
      <c r="B5" s="298" t="s">
        <v>354</v>
      </c>
      <c r="C5" s="299"/>
      <c r="D5" s="37" t="s">
        <v>193</v>
      </c>
      <c r="E5" s="85" t="s">
        <v>357</v>
      </c>
      <c r="F5" s="37" t="s">
        <v>56</v>
      </c>
      <c r="G5" s="276">
        <v>45915</v>
      </c>
    </row>
    <row r="6" spans="1:12" ht="13.75" customHeight="1" x14ac:dyDescent="0.25">
      <c r="A6" s="289" t="s">
        <v>57</v>
      </c>
      <c r="B6" s="290"/>
      <c r="C6" s="290"/>
      <c r="D6" s="290"/>
      <c r="E6" s="290"/>
      <c r="F6" s="290"/>
      <c r="G6" s="290"/>
    </row>
    <row r="7" spans="1:12" ht="33" customHeight="1" x14ac:dyDescent="0.25">
      <c r="A7" s="291" t="s">
        <v>58</v>
      </c>
      <c r="B7" s="292"/>
      <c r="C7" s="293" t="s">
        <v>377</v>
      </c>
      <c r="D7" s="293"/>
      <c r="E7" s="293"/>
      <c r="F7" s="293"/>
      <c r="G7" s="294"/>
    </row>
    <row r="8" spans="1:12" ht="13.75" customHeight="1" x14ac:dyDescent="0.25">
      <c r="A8" s="291" t="s">
        <v>59</v>
      </c>
      <c r="B8" s="292"/>
      <c r="C8" s="295" t="s">
        <v>360</v>
      </c>
      <c r="D8" s="295"/>
      <c r="E8" s="295"/>
      <c r="F8" s="295"/>
      <c r="G8" s="295"/>
    </row>
    <row r="9" spans="1:12" ht="12.75" customHeight="1" x14ac:dyDescent="0.25">
      <c r="A9" s="287"/>
      <c r="B9" s="287"/>
      <c r="C9" s="287"/>
      <c r="D9" s="287"/>
      <c r="E9" s="287"/>
      <c r="F9" s="287"/>
      <c r="G9" s="287"/>
    </row>
    <row r="10" spans="1:12" ht="12.75" customHeight="1" x14ac:dyDescent="0.25">
      <c r="A10" s="288"/>
      <c r="B10" s="288"/>
      <c r="C10" s="288"/>
      <c r="D10" s="288"/>
      <c r="E10" s="288"/>
      <c r="F10" s="288"/>
      <c r="G10" s="288"/>
    </row>
    <row r="11" spans="1:12" ht="12.75" customHeight="1" x14ac:dyDescent="0.25">
      <c r="A11" s="288"/>
      <c r="B11" s="288"/>
      <c r="C11" s="288"/>
      <c r="D11" s="288"/>
      <c r="E11" s="288"/>
      <c r="F11" s="288"/>
      <c r="G11" s="288"/>
    </row>
    <row r="12" spans="1:12" ht="12.75" customHeight="1" x14ac:dyDescent="0.25">
      <c r="A12" s="288"/>
      <c r="B12" s="288"/>
      <c r="C12" s="288"/>
      <c r="D12" s="288"/>
      <c r="E12" s="288"/>
      <c r="F12" s="288"/>
      <c r="G12" s="288"/>
    </row>
    <row r="13" spans="1:12" ht="12.75" customHeight="1" x14ac:dyDescent="0.25">
      <c r="A13" s="288"/>
      <c r="B13" s="288"/>
      <c r="C13" s="288"/>
      <c r="D13" s="288"/>
      <c r="E13" s="288"/>
      <c r="F13" s="288"/>
      <c r="G13" s="288"/>
    </row>
    <row r="14" spans="1:12" ht="12.75" customHeight="1" x14ac:dyDescent="0.25">
      <c r="A14" s="288"/>
      <c r="B14" s="288"/>
      <c r="C14" s="288"/>
      <c r="D14" s="288"/>
      <c r="E14" s="288"/>
      <c r="F14" s="288"/>
      <c r="G14" s="288"/>
    </row>
    <row r="15" spans="1:12" ht="12.75" customHeight="1" x14ac:dyDescent="0.25">
      <c r="A15" s="288"/>
      <c r="B15" s="288"/>
      <c r="C15" s="288"/>
      <c r="D15" s="288"/>
      <c r="E15" s="288"/>
      <c r="F15" s="288"/>
      <c r="G15" s="288"/>
      <c r="L15" s="10"/>
    </row>
    <row r="16" spans="1:12" ht="12.75" customHeight="1" x14ac:dyDescent="0.25">
      <c r="A16" s="288"/>
      <c r="B16" s="288"/>
      <c r="C16" s="288"/>
      <c r="D16" s="288"/>
      <c r="E16" s="288"/>
      <c r="F16" s="288"/>
      <c r="G16" s="288"/>
    </row>
    <row r="17" spans="1:10" ht="12.75" customHeight="1" x14ac:dyDescent="0.25">
      <c r="A17" s="288"/>
      <c r="B17" s="288"/>
      <c r="C17" s="288"/>
      <c r="D17" s="288"/>
      <c r="E17" s="288"/>
      <c r="F17" s="288"/>
      <c r="G17" s="288"/>
    </row>
    <row r="18" spans="1:10" ht="12.75" customHeight="1" x14ac:dyDescent="0.25">
      <c r="A18" s="288"/>
      <c r="B18" s="288"/>
      <c r="C18" s="288"/>
      <c r="D18" s="288"/>
      <c r="E18" s="288"/>
      <c r="F18" s="288"/>
      <c r="G18" s="288"/>
    </row>
    <row r="19" spans="1:10" ht="12.75" customHeight="1" x14ac:dyDescent="0.25">
      <c r="A19" s="288"/>
      <c r="B19" s="288"/>
      <c r="C19" s="288"/>
      <c r="D19" s="288"/>
      <c r="E19" s="288"/>
      <c r="F19" s="288"/>
      <c r="G19" s="288"/>
    </row>
    <row r="20" spans="1:10" ht="12.75" customHeight="1" x14ac:dyDescent="0.25">
      <c r="A20" s="288"/>
      <c r="B20" s="288"/>
      <c r="C20" s="288"/>
      <c r="D20" s="288"/>
      <c r="E20" s="288"/>
      <c r="F20" s="288"/>
      <c r="G20" s="288"/>
    </row>
    <row r="21" spans="1:10" ht="12.75" customHeight="1" x14ac:dyDescent="0.25">
      <c r="A21" s="288"/>
      <c r="B21" s="288"/>
      <c r="C21" s="288"/>
      <c r="D21" s="288"/>
      <c r="E21" s="288"/>
      <c r="F21" s="288"/>
      <c r="G21" s="288"/>
    </row>
    <row r="22" spans="1:10" ht="12.75" customHeight="1" x14ac:dyDescent="0.35">
      <c r="A22" s="288"/>
      <c r="B22" s="288"/>
      <c r="C22" s="288"/>
      <c r="D22" s="288"/>
      <c r="E22" s="288"/>
      <c r="F22" s="288"/>
      <c r="G22" s="288"/>
      <c r="J22"/>
    </row>
    <row r="23" spans="1:10" ht="12.75" customHeight="1" x14ac:dyDescent="0.25">
      <c r="A23" s="288"/>
      <c r="B23" s="288"/>
      <c r="C23" s="288"/>
      <c r="D23" s="288"/>
      <c r="E23" s="288"/>
      <c r="F23" s="288"/>
      <c r="G23" s="288"/>
    </row>
    <row r="24" spans="1:10" ht="12.75" customHeight="1" x14ac:dyDescent="0.25">
      <c r="A24" s="288"/>
      <c r="B24" s="288"/>
      <c r="C24" s="288"/>
      <c r="D24" s="288"/>
      <c r="E24" s="288"/>
      <c r="F24" s="288"/>
      <c r="G24" s="288"/>
    </row>
    <row r="25" spans="1:10" ht="12.75" customHeight="1" x14ac:dyDescent="0.25">
      <c r="A25" s="288"/>
      <c r="B25" s="288"/>
      <c r="C25" s="288"/>
      <c r="D25" s="288"/>
      <c r="E25" s="288"/>
      <c r="F25" s="288"/>
      <c r="G25" s="288"/>
    </row>
    <row r="26" spans="1:10" ht="12.75" customHeight="1" x14ac:dyDescent="0.25">
      <c r="A26" s="288"/>
      <c r="B26" s="288"/>
      <c r="C26" s="288"/>
      <c r="D26" s="288"/>
      <c r="E26" s="288"/>
      <c r="F26" s="288"/>
      <c r="G26" s="288"/>
    </row>
    <row r="27" spans="1:10" ht="12.75" customHeight="1" x14ac:dyDescent="0.25">
      <c r="A27" s="288"/>
      <c r="B27" s="288"/>
      <c r="C27" s="288"/>
      <c r="D27" s="288"/>
      <c r="E27" s="288"/>
      <c r="F27" s="288"/>
      <c r="G27" s="288"/>
    </row>
    <row r="28" spans="1:10" ht="12.75" customHeight="1" x14ac:dyDescent="0.25">
      <c r="A28" s="288"/>
      <c r="B28" s="288"/>
      <c r="C28" s="288"/>
      <c r="D28" s="288"/>
      <c r="E28" s="288"/>
      <c r="F28" s="288"/>
      <c r="G28" s="288"/>
    </row>
    <row r="29" spans="1:10" ht="12.75" customHeight="1" x14ac:dyDescent="0.25">
      <c r="A29" s="288"/>
      <c r="B29" s="288"/>
      <c r="C29" s="288"/>
      <c r="D29" s="288"/>
      <c r="E29" s="288"/>
      <c r="F29" s="288"/>
      <c r="G29" s="288"/>
    </row>
    <row r="30" spans="1:10" ht="12.75" customHeight="1" x14ac:dyDescent="0.25">
      <c r="A30" s="288"/>
      <c r="B30" s="288"/>
      <c r="C30" s="288"/>
      <c r="D30" s="288"/>
      <c r="E30" s="288"/>
      <c r="F30" s="288"/>
      <c r="G30" s="288"/>
    </row>
    <row r="31" spans="1:10" ht="12.75" customHeight="1" x14ac:dyDescent="0.25">
      <c r="A31" s="288"/>
      <c r="B31" s="288"/>
      <c r="C31" s="288"/>
      <c r="D31" s="288"/>
      <c r="E31" s="288"/>
      <c r="F31" s="288"/>
      <c r="G31" s="288"/>
    </row>
    <row r="32" spans="1:10" ht="12.75" customHeight="1" x14ac:dyDescent="0.25">
      <c r="A32" s="288"/>
      <c r="B32" s="288"/>
      <c r="C32" s="288"/>
      <c r="D32" s="288"/>
      <c r="E32" s="288"/>
      <c r="F32" s="288"/>
      <c r="G32" s="288"/>
    </row>
    <row r="33" spans="1:7" ht="12.75" customHeight="1" x14ac:dyDescent="0.25">
      <c r="A33" s="288"/>
      <c r="B33" s="288"/>
      <c r="C33" s="288"/>
      <c r="D33" s="288"/>
      <c r="E33" s="288"/>
      <c r="F33" s="288"/>
      <c r="G33" s="288"/>
    </row>
    <row r="34" spans="1:7" ht="12.75" customHeight="1" x14ac:dyDescent="0.25">
      <c r="A34" s="288"/>
      <c r="B34" s="288"/>
      <c r="C34" s="288"/>
      <c r="D34" s="288"/>
      <c r="E34" s="288"/>
      <c r="F34" s="288"/>
      <c r="G34" s="288"/>
    </row>
    <row r="35" spans="1:7" ht="12.75" customHeight="1" x14ac:dyDescent="0.25">
      <c r="A35" s="288"/>
      <c r="B35" s="288"/>
      <c r="C35" s="288"/>
      <c r="D35" s="288"/>
      <c r="E35" s="288"/>
      <c r="F35" s="288"/>
      <c r="G35" s="288"/>
    </row>
    <row r="36" spans="1:7" ht="12.75" customHeight="1" x14ac:dyDescent="0.25">
      <c r="A36" s="288"/>
      <c r="B36" s="288"/>
      <c r="C36" s="288"/>
      <c r="D36" s="288"/>
      <c r="E36" s="288"/>
      <c r="F36" s="288"/>
      <c r="G36" s="288"/>
    </row>
    <row r="37" spans="1:7" ht="12.75" customHeight="1" x14ac:dyDescent="0.25">
      <c r="A37" s="288"/>
      <c r="B37" s="288"/>
      <c r="C37" s="288"/>
      <c r="D37" s="288"/>
      <c r="E37" s="288"/>
      <c r="F37" s="288"/>
      <c r="G37" s="288"/>
    </row>
    <row r="38" spans="1:7" ht="12.75" customHeight="1" x14ac:dyDescent="0.25">
      <c r="A38" s="288"/>
      <c r="B38" s="288"/>
      <c r="C38" s="288"/>
      <c r="D38" s="288"/>
      <c r="E38" s="288"/>
      <c r="F38" s="288"/>
      <c r="G38" s="288"/>
    </row>
    <row r="39" spans="1:7" ht="12.75" customHeight="1" x14ac:dyDescent="0.25">
      <c r="A39" s="288"/>
      <c r="B39" s="288"/>
      <c r="C39" s="288"/>
      <c r="D39" s="288"/>
      <c r="E39" s="288"/>
      <c r="F39" s="288"/>
      <c r="G39" s="288"/>
    </row>
    <row r="40" spans="1:7" ht="12.75" customHeight="1" x14ac:dyDescent="0.25">
      <c r="A40" s="288"/>
      <c r="B40" s="288"/>
      <c r="C40" s="288"/>
      <c r="D40" s="288"/>
      <c r="E40" s="288"/>
      <c r="F40" s="288"/>
      <c r="G40" s="288"/>
    </row>
    <row r="41" spans="1:7" ht="12.75" customHeight="1" x14ac:dyDescent="0.25">
      <c r="A41" s="288"/>
      <c r="B41" s="288"/>
      <c r="C41" s="288"/>
      <c r="D41" s="288"/>
      <c r="E41" s="288"/>
      <c r="F41" s="288"/>
      <c r="G41" s="288"/>
    </row>
    <row r="42" spans="1:7" ht="12.75" customHeight="1" x14ac:dyDescent="0.25">
      <c r="A42" s="288"/>
      <c r="B42" s="288"/>
      <c r="C42" s="288"/>
      <c r="D42" s="288"/>
      <c r="E42" s="288"/>
      <c r="F42" s="288"/>
      <c r="G42" s="288"/>
    </row>
    <row r="43" spans="1:7" ht="12.75" customHeight="1" x14ac:dyDescent="0.25">
      <c r="A43" s="288"/>
      <c r="B43" s="288"/>
      <c r="C43" s="288"/>
      <c r="D43" s="288"/>
      <c r="E43" s="288"/>
      <c r="F43" s="288"/>
      <c r="G43" s="288"/>
    </row>
    <row r="44" spans="1:7" ht="12.75" customHeight="1" x14ac:dyDescent="0.25">
      <c r="A44" s="288"/>
      <c r="B44" s="288"/>
      <c r="C44" s="288"/>
      <c r="D44" s="288"/>
      <c r="E44" s="288"/>
      <c r="F44" s="288"/>
      <c r="G44" s="288"/>
    </row>
    <row r="45" spans="1:7" ht="12.75" customHeight="1" x14ac:dyDescent="0.25">
      <c r="A45" s="288"/>
      <c r="B45" s="288"/>
      <c r="C45" s="288"/>
      <c r="D45" s="288"/>
      <c r="E45" s="288"/>
      <c r="F45" s="288"/>
      <c r="G45" s="288"/>
    </row>
    <row r="46" spans="1:7" ht="12.75" customHeight="1" x14ac:dyDescent="0.25">
      <c r="A46" s="288"/>
      <c r="B46" s="288"/>
      <c r="C46" s="288"/>
      <c r="D46" s="288"/>
      <c r="E46" s="288"/>
      <c r="F46" s="288"/>
      <c r="G46" s="288"/>
    </row>
    <row r="47" spans="1:7" ht="12.75" customHeight="1" x14ac:dyDescent="0.25">
      <c r="A47" s="288"/>
      <c r="B47" s="288"/>
      <c r="C47" s="288"/>
      <c r="D47" s="288"/>
      <c r="E47" s="288"/>
      <c r="F47" s="288"/>
      <c r="G47" s="288"/>
    </row>
    <row r="48" spans="1:7" ht="12.75" customHeight="1" x14ac:dyDescent="0.25">
      <c r="A48" s="288"/>
      <c r="B48" s="288"/>
      <c r="C48" s="288"/>
      <c r="D48" s="288"/>
      <c r="E48" s="288"/>
      <c r="F48" s="288"/>
      <c r="G48" s="288"/>
    </row>
    <row r="49" spans="1:7" ht="12.75" customHeight="1" x14ac:dyDescent="0.25">
      <c r="A49" s="288"/>
      <c r="B49" s="288"/>
      <c r="C49" s="288"/>
      <c r="D49" s="288"/>
      <c r="E49" s="288"/>
      <c r="F49" s="288"/>
      <c r="G49" s="288"/>
    </row>
    <row r="50" spans="1:7" ht="16.5" customHeight="1" x14ac:dyDescent="0.25">
      <c r="A50" s="288"/>
      <c r="B50" s="288"/>
      <c r="C50" s="288"/>
      <c r="D50" s="288"/>
      <c r="E50" s="288"/>
      <c r="F50" s="288"/>
      <c r="G50" s="288"/>
    </row>
    <row r="51" spans="1:7" ht="12.75" customHeight="1" x14ac:dyDescent="0.25">
      <c r="A51" s="288"/>
      <c r="B51" s="288"/>
      <c r="C51" s="288"/>
      <c r="D51" s="288"/>
      <c r="E51" s="288"/>
      <c r="F51" s="288"/>
      <c r="G51" s="288"/>
    </row>
    <row r="52" spans="1:7" ht="12.75" customHeight="1" x14ac:dyDescent="0.25">
      <c r="A52" s="288"/>
      <c r="B52" s="288"/>
      <c r="C52" s="288"/>
      <c r="D52" s="288"/>
      <c r="E52" s="288"/>
      <c r="F52" s="288"/>
      <c r="G52" s="288"/>
    </row>
    <row r="53" spans="1:7" ht="12.75" customHeight="1" x14ac:dyDescent="0.25">
      <c r="A53" s="288"/>
      <c r="B53" s="288"/>
      <c r="C53" s="288"/>
      <c r="D53" s="288"/>
      <c r="E53" s="288"/>
      <c r="F53" s="288"/>
      <c r="G53" s="288"/>
    </row>
    <row r="54" spans="1:7" ht="12.75" customHeight="1" x14ac:dyDescent="0.25">
      <c r="A54" s="288"/>
      <c r="B54" s="288"/>
      <c r="C54" s="288"/>
      <c r="D54" s="288"/>
      <c r="E54" s="288"/>
      <c r="F54" s="288"/>
      <c r="G54" s="288"/>
    </row>
    <row r="55" spans="1:7" ht="12.75" customHeight="1" x14ac:dyDescent="0.25">
      <c r="A55" s="288"/>
      <c r="B55" s="288"/>
      <c r="C55" s="288"/>
      <c r="D55" s="288"/>
      <c r="E55" s="288"/>
      <c r="F55" s="288"/>
      <c r="G55" s="288"/>
    </row>
    <row r="56" spans="1:7" ht="12.75" customHeight="1" x14ac:dyDescent="0.25">
      <c r="A56" s="288"/>
      <c r="B56" s="288"/>
      <c r="C56" s="288"/>
      <c r="D56" s="288"/>
      <c r="E56" s="288"/>
      <c r="F56" s="288"/>
      <c r="G56" s="288"/>
    </row>
    <row r="57" spans="1:7" ht="12.75" customHeight="1" x14ac:dyDescent="0.25">
      <c r="A57" s="251"/>
      <c r="B57" s="251"/>
      <c r="C57" s="251"/>
      <c r="D57" s="251"/>
      <c r="E57" s="251"/>
      <c r="F57" s="251"/>
      <c r="G57" s="251"/>
    </row>
    <row r="58" spans="1:7" ht="12.75" customHeight="1" x14ac:dyDescent="0.25">
      <c r="A58" s="251"/>
      <c r="B58" s="251"/>
      <c r="C58" s="251"/>
      <c r="D58" s="251"/>
      <c r="E58" s="251"/>
      <c r="F58" s="251"/>
      <c r="G58" s="251"/>
    </row>
    <row r="59" spans="1:7" ht="12.75" customHeight="1" x14ac:dyDescent="0.25">
      <c r="A59" s="251"/>
      <c r="B59" s="251"/>
      <c r="C59" s="251"/>
      <c r="D59" s="251"/>
      <c r="E59" s="251"/>
      <c r="F59" s="251"/>
      <c r="G59" s="251"/>
    </row>
    <row r="60" spans="1:7" ht="12.75" customHeight="1" x14ac:dyDescent="0.25">
      <c r="A60" s="251"/>
      <c r="B60" s="251"/>
      <c r="C60" s="251"/>
      <c r="D60" s="251"/>
      <c r="E60" s="251"/>
      <c r="F60" s="251"/>
      <c r="G60" s="251"/>
    </row>
    <row r="61" spans="1:7" ht="12.75" customHeight="1" x14ac:dyDescent="0.25">
      <c r="A61" s="9"/>
      <c r="B61" s="9"/>
      <c r="C61" s="9"/>
      <c r="D61" s="9"/>
      <c r="E61" s="9"/>
      <c r="F61" s="9"/>
      <c r="G61" s="9"/>
    </row>
    <row r="62" spans="1:7" ht="12.75" customHeight="1" x14ac:dyDescent="0.25">
      <c r="A62" s="9"/>
      <c r="B62" s="9"/>
      <c r="C62" s="9"/>
      <c r="D62" s="9"/>
      <c r="E62" s="9"/>
      <c r="F62" s="9"/>
      <c r="G62" s="9"/>
    </row>
    <row r="63" spans="1:7" ht="12.75" customHeight="1" x14ac:dyDescent="0.25">
      <c r="A63" s="9"/>
      <c r="B63" s="9"/>
      <c r="C63" s="9"/>
      <c r="D63" s="9"/>
      <c r="E63" s="9"/>
      <c r="F63" s="9"/>
      <c r="G63" s="9"/>
    </row>
    <row r="64" spans="1:7" ht="12.75" customHeight="1" x14ac:dyDescent="0.25">
      <c r="A64" s="9"/>
      <c r="B64" s="9"/>
      <c r="C64" s="9"/>
      <c r="D64" s="9"/>
      <c r="E64" s="9"/>
      <c r="F64" s="9"/>
      <c r="G64" s="9"/>
    </row>
    <row r="65" spans="1:7" ht="12.75" customHeight="1" x14ac:dyDescent="0.25">
      <c r="A65" s="9"/>
      <c r="B65" s="9"/>
      <c r="C65" s="9"/>
      <c r="D65" s="9"/>
      <c r="E65" s="9"/>
      <c r="F65" s="9"/>
      <c r="G65" s="9"/>
    </row>
    <row r="66" spans="1:7" ht="12.75" customHeight="1" x14ac:dyDescent="0.25">
      <c r="A66" s="9"/>
      <c r="B66" s="9"/>
      <c r="C66" s="9"/>
      <c r="D66" s="9"/>
      <c r="E66" s="9"/>
      <c r="F66" s="9"/>
      <c r="G66" s="9"/>
    </row>
    <row r="67" spans="1:7" ht="12.75" customHeight="1" x14ac:dyDescent="0.25">
      <c r="A67" s="9"/>
      <c r="B67" s="9"/>
      <c r="C67" s="9"/>
      <c r="D67" s="9"/>
      <c r="E67" s="9"/>
      <c r="F67" s="9"/>
      <c r="G67" s="9"/>
    </row>
    <row r="68" spans="1:7" ht="12.75" customHeight="1" x14ac:dyDescent="0.25">
      <c r="A68" s="9"/>
      <c r="B68" s="9"/>
      <c r="C68" s="9"/>
      <c r="D68" s="9"/>
      <c r="E68" s="9"/>
      <c r="F68" s="9"/>
      <c r="G68" s="9"/>
    </row>
    <row r="69" spans="1:7" ht="12.75" customHeight="1" x14ac:dyDescent="0.25">
      <c r="A69" s="9"/>
      <c r="B69" s="9"/>
      <c r="C69" s="9"/>
      <c r="D69" s="9"/>
      <c r="E69" s="9"/>
      <c r="F69" s="9"/>
      <c r="G69" s="9"/>
    </row>
    <row r="70" spans="1:7" ht="12.75" customHeight="1" x14ac:dyDescent="0.25">
      <c r="A70" s="9"/>
      <c r="B70" s="9"/>
      <c r="C70" s="9"/>
      <c r="D70" s="9"/>
      <c r="E70" s="9"/>
      <c r="F70" s="9"/>
      <c r="G70" s="9"/>
    </row>
    <row r="71" spans="1:7" ht="12.75" customHeight="1" x14ac:dyDescent="0.25">
      <c r="A71" s="9"/>
      <c r="B71" s="9"/>
      <c r="C71" s="9"/>
      <c r="D71" s="9"/>
      <c r="E71" s="9"/>
      <c r="F71" s="9"/>
      <c r="G71" s="9"/>
    </row>
    <row r="72" spans="1:7" ht="12.75" customHeight="1" x14ac:dyDescent="0.25">
      <c r="A72" s="9"/>
      <c r="B72" s="9"/>
      <c r="C72" s="9"/>
      <c r="D72" s="9"/>
      <c r="E72" s="9"/>
      <c r="F72" s="9"/>
      <c r="G72" s="9"/>
    </row>
    <row r="73" spans="1:7" ht="12.75" customHeight="1" x14ac:dyDescent="0.25">
      <c r="A73" s="9"/>
      <c r="B73" s="9"/>
      <c r="C73" s="9"/>
      <c r="D73" s="9"/>
      <c r="E73" s="9"/>
      <c r="F73" s="9"/>
      <c r="G73" s="9"/>
    </row>
    <row r="74" spans="1:7" ht="12.75" customHeight="1" x14ac:dyDescent="0.25">
      <c r="A74" s="9"/>
      <c r="B74" s="9"/>
      <c r="C74" s="9"/>
      <c r="D74" s="9"/>
      <c r="E74" s="9"/>
      <c r="F74" s="9"/>
      <c r="G74" s="9"/>
    </row>
    <row r="75" spans="1:7" ht="12.75" customHeight="1" x14ac:dyDescent="0.25">
      <c r="A75" s="9"/>
      <c r="B75" s="9"/>
      <c r="C75" s="9"/>
      <c r="D75" s="9"/>
      <c r="E75" s="9"/>
      <c r="F75" s="9"/>
      <c r="G75" s="9"/>
    </row>
    <row r="76" spans="1:7" ht="12.75" customHeight="1" x14ac:dyDescent="0.25">
      <c r="A76" s="9"/>
      <c r="B76" s="9"/>
      <c r="C76" s="9"/>
      <c r="D76" s="9"/>
      <c r="E76" s="9"/>
      <c r="F76" s="9"/>
      <c r="G76" s="9"/>
    </row>
    <row r="77" spans="1:7" ht="12.75" customHeight="1" x14ac:dyDescent="0.25">
      <c r="A77" s="9"/>
      <c r="B77" s="9"/>
      <c r="C77" s="9"/>
      <c r="D77" s="9"/>
      <c r="E77" s="9"/>
      <c r="F77" s="9"/>
      <c r="G77" s="9"/>
    </row>
    <row r="78" spans="1:7" ht="12.75" customHeight="1" x14ac:dyDescent="0.25">
      <c r="A78" s="9"/>
      <c r="B78" s="9"/>
      <c r="C78" s="9"/>
      <c r="D78" s="9"/>
      <c r="E78" s="9"/>
      <c r="F78" s="9"/>
      <c r="G78" s="9"/>
    </row>
    <row r="79" spans="1:7" ht="12.75" customHeight="1" x14ac:dyDescent="0.25">
      <c r="A79" s="9"/>
      <c r="B79" s="9"/>
      <c r="C79" s="9"/>
      <c r="D79" s="9"/>
      <c r="E79" s="9"/>
      <c r="F79" s="9"/>
      <c r="G79" s="9"/>
    </row>
    <row r="80" spans="1:7" ht="12.75" customHeight="1" x14ac:dyDescent="0.25">
      <c r="A80" s="9"/>
      <c r="B80" s="9"/>
      <c r="C80" s="9"/>
      <c r="D80" s="9"/>
      <c r="E80" s="9"/>
      <c r="F80" s="9"/>
      <c r="G80" s="9"/>
    </row>
    <row r="81" spans="1:7" ht="12.75" customHeight="1" x14ac:dyDescent="0.25">
      <c r="A81" s="9"/>
      <c r="B81" s="9"/>
      <c r="C81" s="9"/>
      <c r="D81" s="9"/>
      <c r="E81" s="9"/>
      <c r="F81" s="9"/>
      <c r="G81" s="9"/>
    </row>
    <row r="82" spans="1:7" ht="12.75" customHeight="1" x14ac:dyDescent="0.25">
      <c r="A82" s="9"/>
      <c r="B82" s="9"/>
      <c r="C82" s="9"/>
      <c r="D82" s="9"/>
      <c r="E82" s="9"/>
      <c r="F82" s="9"/>
      <c r="G82" s="9"/>
    </row>
    <row r="83" spans="1:7" ht="12.75" customHeight="1" x14ac:dyDescent="0.25">
      <c r="A83" s="9"/>
      <c r="B83" s="9"/>
      <c r="C83" s="9"/>
      <c r="D83" s="9"/>
      <c r="E83" s="9"/>
      <c r="F83" s="9"/>
      <c r="G83" s="9"/>
    </row>
    <row r="84" spans="1:7" ht="12.75" customHeight="1" x14ac:dyDescent="0.25">
      <c r="A84" s="9"/>
      <c r="B84" s="9"/>
      <c r="C84" s="9"/>
      <c r="D84" s="9"/>
      <c r="E84" s="9"/>
      <c r="F84" s="9"/>
      <c r="G84" s="9"/>
    </row>
    <row r="85" spans="1:7" ht="12.75" customHeight="1" x14ac:dyDescent="0.25">
      <c r="A85" s="9"/>
      <c r="B85" s="9"/>
      <c r="C85" s="9"/>
      <c r="D85" s="9"/>
      <c r="E85" s="9"/>
      <c r="F85" s="9"/>
      <c r="G85" s="9"/>
    </row>
    <row r="86" spans="1:7" ht="12.75" customHeight="1" x14ac:dyDescent="0.25">
      <c r="A86" s="9"/>
      <c r="B86" s="9"/>
      <c r="C86" s="9"/>
      <c r="D86" s="9"/>
      <c r="E86" s="9"/>
      <c r="F86" s="9"/>
      <c r="G86" s="9"/>
    </row>
    <row r="87" spans="1:7" ht="12.75" customHeight="1" x14ac:dyDescent="0.25">
      <c r="A87" s="9"/>
      <c r="B87" s="9"/>
      <c r="C87" s="9"/>
      <c r="D87" s="9"/>
      <c r="E87" s="9"/>
      <c r="F87" s="9"/>
      <c r="G87" s="9"/>
    </row>
    <row r="88" spans="1:7" ht="12.75" customHeight="1" x14ac:dyDescent="0.25">
      <c r="A88" s="9"/>
      <c r="B88" s="9"/>
      <c r="C88" s="9"/>
      <c r="D88" s="9"/>
      <c r="E88" s="9"/>
      <c r="F88" s="9"/>
      <c r="G88" s="9"/>
    </row>
    <row r="89" spans="1:7" ht="12.75" customHeight="1" x14ac:dyDescent="0.25">
      <c r="A89" s="9"/>
      <c r="B89" s="9"/>
      <c r="C89" s="9"/>
      <c r="D89" s="9"/>
      <c r="E89" s="9"/>
      <c r="F89" s="9"/>
      <c r="G89" s="9"/>
    </row>
    <row r="90" spans="1:7" ht="12.75" customHeight="1" x14ac:dyDescent="0.25">
      <c r="A90" s="9"/>
      <c r="B90" s="9"/>
      <c r="C90" s="9"/>
      <c r="D90" s="9"/>
      <c r="E90" s="9"/>
      <c r="F90" s="9"/>
      <c r="G90" s="9"/>
    </row>
    <row r="91" spans="1:7" ht="12.75" customHeight="1" x14ac:dyDescent="0.25">
      <c r="A91" s="9"/>
      <c r="B91" s="9"/>
      <c r="C91" s="9"/>
      <c r="D91" s="9"/>
      <c r="E91" s="9"/>
      <c r="F91" s="9"/>
      <c r="G91" s="9"/>
    </row>
    <row r="92" spans="1:7" ht="12.75" customHeight="1" x14ac:dyDescent="0.25">
      <c r="A92" s="9"/>
      <c r="B92" s="9"/>
      <c r="C92" s="9"/>
      <c r="D92" s="9"/>
      <c r="E92" s="9"/>
      <c r="F92" s="9"/>
      <c r="G92" s="9"/>
    </row>
    <row r="93" spans="1:7" ht="12.75" customHeight="1" x14ac:dyDescent="0.25">
      <c r="A93" s="9"/>
      <c r="B93" s="9"/>
      <c r="C93" s="9"/>
      <c r="D93" s="9"/>
      <c r="E93" s="9"/>
      <c r="F93" s="9"/>
      <c r="G93" s="9"/>
    </row>
    <row r="94" spans="1:7" ht="12.75" customHeight="1" x14ac:dyDescent="0.25">
      <c r="A94" s="9"/>
      <c r="B94" s="9"/>
      <c r="C94" s="9"/>
      <c r="D94" s="9"/>
      <c r="E94" s="9"/>
      <c r="F94" s="9"/>
      <c r="G94" s="9"/>
    </row>
    <row r="95" spans="1:7" ht="12.75" customHeight="1" x14ac:dyDescent="0.25">
      <c r="A95" s="9"/>
      <c r="B95" s="9"/>
      <c r="C95" s="9"/>
      <c r="D95" s="9"/>
      <c r="E95" s="9"/>
      <c r="F95" s="9"/>
      <c r="G95" s="9"/>
    </row>
    <row r="96" spans="1:7" ht="12.75" customHeight="1" x14ac:dyDescent="0.25">
      <c r="A96" s="9"/>
      <c r="B96" s="9"/>
      <c r="C96" s="9"/>
      <c r="D96" s="9"/>
      <c r="E96" s="9"/>
      <c r="F96" s="9"/>
      <c r="G96" s="9"/>
    </row>
    <row r="97" spans="1:7" ht="12.75" customHeight="1" x14ac:dyDescent="0.25">
      <c r="A97" s="9"/>
      <c r="B97" s="9"/>
      <c r="C97" s="9"/>
      <c r="D97" s="9"/>
      <c r="E97" s="9"/>
      <c r="F97" s="9"/>
      <c r="G97" s="9"/>
    </row>
    <row r="98" spans="1:7" ht="12.75" customHeight="1" x14ac:dyDescent="0.25">
      <c r="A98" s="9"/>
      <c r="B98" s="9"/>
      <c r="C98" s="9"/>
      <c r="D98" s="9"/>
      <c r="E98" s="9"/>
      <c r="F98" s="9"/>
      <c r="G98" s="9"/>
    </row>
    <row r="99" spans="1:7" ht="12.75" customHeight="1" x14ac:dyDescent="0.25">
      <c r="A99" s="9"/>
      <c r="B99" s="9"/>
      <c r="C99" s="9"/>
      <c r="D99" s="9"/>
      <c r="E99" s="9"/>
      <c r="F99" s="9"/>
      <c r="G99" s="9"/>
    </row>
    <row r="100" spans="1:7" ht="12.75" customHeight="1" x14ac:dyDescent="0.25">
      <c r="A100" s="9"/>
      <c r="B100" s="9"/>
      <c r="C100" s="9"/>
      <c r="D100" s="9"/>
      <c r="E100" s="9"/>
      <c r="F100" s="9"/>
      <c r="G100" s="9"/>
    </row>
    <row r="101" spans="1:7" ht="12.75" customHeight="1" x14ac:dyDescent="0.25">
      <c r="A101" s="9"/>
      <c r="B101" s="9"/>
      <c r="C101" s="9"/>
      <c r="D101" s="9"/>
      <c r="E101" s="9"/>
      <c r="F101" s="9"/>
      <c r="G101" s="9"/>
    </row>
    <row r="102" spans="1:7" ht="12.75" customHeight="1" x14ac:dyDescent="0.25">
      <c r="A102" s="9"/>
      <c r="B102" s="9"/>
      <c r="C102" s="9"/>
      <c r="D102" s="9"/>
      <c r="E102" s="9"/>
      <c r="F102" s="9"/>
      <c r="G102" s="9"/>
    </row>
    <row r="103" spans="1:7" ht="12.75" customHeight="1" x14ac:dyDescent="0.25">
      <c r="A103" s="9"/>
      <c r="B103" s="9"/>
      <c r="C103" s="9"/>
      <c r="D103" s="9"/>
      <c r="E103" s="9"/>
      <c r="F103" s="9"/>
      <c r="G103" s="9"/>
    </row>
    <row r="104" spans="1:7" ht="12.75" customHeight="1" x14ac:dyDescent="0.25">
      <c r="A104" s="9"/>
      <c r="B104" s="9"/>
      <c r="C104" s="9"/>
      <c r="D104" s="9"/>
      <c r="E104" s="9"/>
      <c r="F104" s="9"/>
      <c r="G104" s="9"/>
    </row>
    <row r="105" spans="1:7" ht="12.75" customHeight="1" x14ac:dyDescent="0.25">
      <c r="A105" s="9"/>
      <c r="B105" s="9"/>
      <c r="C105" s="9"/>
      <c r="D105" s="9"/>
      <c r="E105" s="9"/>
      <c r="F105" s="9"/>
      <c r="G105" s="9"/>
    </row>
    <row r="106" spans="1:7" ht="12.75" customHeight="1" x14ac:dyDescent="0.25">
      <c r="A106" s="9"/>
      <c r="B106" s="9"/>
      <c r="C106" s="9"/>
      <c r="D106" s="9"/>
      <c r="E106" s="9"/>
      <c r="F106" s="9"/>
      <c r="G106" s="9"/>
    </row>
    <row r="107" spans="1:7" ht="12.75" customHeight="1" x14ac:dyDescent="0.25">
      <c r="A107" s="9"/>
      <c r="B107" s="9"/>
      <c r="C107" s="9"/>
      <c r="D107" s="9"/>
      <c r="E107" s="9"/>
      <c r="F107" s="9"/>
      <c r="G107" s="9"/>
    </row>
    <row r="108" spans="1:7" ht="12.75" customHeight="1" x14ac:dyDescent="0.25">
      <c r="A108" s="9"/>
      <c r="B108" s="9"/>
      <c r="C108" s="9"/>
      <c r="D108" s="9"/>
      <c r="E108" s="9"/>
      <c r="F108" s="9"/>
      <c r="G108" s="9"/>
    </row>
    <row r="109" spans="1:7" ht="12.75" customHeight="1" x14ac:dyDescent="0.25">
      <c r="A109" s="9"/>
      <c r="B109" s="9"/>
      <c r="C109" s="9"/>
      <c r="D109" s="9"/>
      <c r="E109" s="9"/>
      <c r="F109" s="9"/>
      <c r="G109" s="9"/>
    </row>
  </sheetData>
  <mergeCells count="11">
    <mergeCell ref="A1:B2"/>
    <mergeCell ref="C1:G2"/>
    <mergeCell ref="B3:C3"/>
    <mergeCell ref="B4:C4"/>
    <mergeCell ref="B5:C5"/>
    <mergeCell ref="A9:G56"/>
    <mergeCell ref="A6:G6"/>
    <mergeCell ref="A7:B7"/>
    <mergeCell ref="C7:G7"/>
    <mergeCell ref="C8:G8"/>
    <mergeCell ref="A8:B8"/>
  </mergeCells>
  <phoneticPr fontId="7" type="noConversion"/>
  <printOptions horizontalCentered="1" gridLines="1"/>
  <pageMargins left="0.25" right="0.25" top="0.75" bottom="0.75" header="0.3" footer="0.3"/>
  <pageSetup paperSize="9" orientation="portrait" r:id="rId1"/>
  <customProperties>
    <customPr name="layoutContexts" r:id="rId2"/>
    <customPr name="pages" r:id="rId3"/>
    <customPr name="screen" r:id="rId4"/>
  </customProperties>
  <drawing r:id="rId5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7096CE-839F-473F-8620-129765503BDB}">
  <sheetPr codeName="Sheet26">
    <tabColor rgb="FF7030A0"/>
  </sheetPr>
  <dimension ref="A1:K306"/>
  <sheetViews>
    <sheetView view="pageBreakPreview" zoomScaleNormal="100" zoomScaleSheetLayoutView="100" workbookViewId="0">
      <selection activeCell="I8" sqref="I8:L11"/>
    </sheetView>
  </sheetViews>
  <sheetFormatPr defaultColWidth="8.81640625" defaultRowHeight="14.5" x14ac:dyDescent="0.35"/>
  <cols>
    <col min="1" max="1" width="7.453125" style="1" customWidth="1"/>
    <col min="2" max="2" width="13.81640625" style="1" customWidth="1"/>
    <col min="3" max="3" width="7.1796875" style="1" customWidth="1"/>
    <col min="4" max="4" width="12.453125" style="1" customWidth="1"/>
    <col min="5" max="6" width="6.453125" style="1" customWidth="1"/>
    <col min="7" max="7" width="5.1796875" style="1" customWidth="1"/>
    <col min="8" max="8" width="15.453125" style="1" customWidth="1"/>
    <col min="9" max="9" width="9.453125" style="1" customWidth="1"/>
    <col min="10" max="10" width="5" style="1" customWidth="1"/>
    <col min="11" max="11" width="6.81640625" style="1" customWidth="1"/>
  </cols>
  <sheetData>
    <row r="1" spans="1:11" s="1" customFormat="1" ht="13.75" customHeight="1" x14ac:dyDescent="0.25">
      <c r="A1" s="296"/>
      <c r="B1" s="296"/>
      <c r="C1" s="311" t="s">
        <v>175</v>
      </c>
      <c r="D1" s="312"/>
      <c r="E1" s="312"/>
      <c r="F1" s="312"/>
      <c r="G1" s="312"/>
      <c r="H1" s="312"/>
      <c r="I1" s="312"/>
      <c r="J1" s="312"/>
      <c r="K1" s="312"/>
    </row>
    <row r="2" spans="1:11" s="1" customFormat="1" ht="13.75" customHeight="1" x14ac:dyDescent="0.25">
      <c r="A2" s="296"/>
      <c r="B2" s="296"/>
      <c r="C2" s="313"/>
      <c r="D2" s="314"/>
      <c r="E2" s="314"/>
      <c r="F2" s="314"/>
      <c r="G2" s="314"/>
      <c r="H2" s="314"/>
      <c r="I2" s="314"/>
      <c r="J2" s="314"/>
      <c r="K2" s="314"/>
    </row>
    <row r="3" spans="1:11" s="1" customFormat="1" ht="13.75" customHeight="1" x14ac:dyDescent="0.25">
      <c r="A3" s="382" t="s">
        <v>48</v>
      </c>
      <c r="B3" s="382"/>
      <c r="C3" s="298" t="str">
        <f>'DESIGN FRONT SHEET'!B3</f>
        <v>MCLAREN SEASON 3</v>
      </c>
      <c r="D3" s="299"/>
      <c r="E3" s="37" t="s">
        <v>49</v>
      </c>
      <c r="F3" s="424" t="str">
        <f>'DESIGN FRONT SHEET'!E3:E3</f>
        <v>UNAVAILABLE</v>
      </c>
      <c r="G3" s="426"/>
      <c r="H3" s="426"/>
      <c r="I3" s="158" t="s">
        <v>50</v>
      </c>
      <c r="J3" s="426" t="str">
        <f>'DESIGN FRONT SHEET'!G3:G3</f>
        <v>FRAN</v>
      </c>
      <c r="K3" s="426"/>
    </row>
    <row r="4" spans="1:11" s="1" customFormat="1" ht="13.75" customHeight="1" x14ac:dyDescent="0.25">
      <c r="A4" s="382" t="s">
        <v>51</v>
      </c>
      <c r="B4" s="382"/>
      <c r="C4" s="298" t="str">
        <f>'DESIGN FRONT SHEET'!B4</f>
        <v>DEXOR</v>
      </c>
      <c r="D4" s="299"/>
      <c r="E4" s="37" t="s">
        <v>52</v>
      </c>
      <c r="F4" s="424" t="str">
        <f>'DESIGN FRONT SHEET'!E4:E4</f>
        <v>VIETNAM</v>
      </c>
      <c r="G4" s="426"/>
      <c r="H4" s="426"/>
      <c r="I4" s="158" t="s">
        <v>53</v>
      </c>
      <c r="J4" s="426" t="str">
        <f>'DESIGN FRONT SHEET'!G4</f>
        <v>CHARLOTTE</v>
      </c>
      <c r="K4" s="426"/>
    </row>
    <row r="5" spans="1:11" s="1" customFormat="1" ht="13.75" customHeight="1" x14ac:dyDescent="0.25">
      <c r="A5" s="382" t="s">
        <v>54</v>
      </c>
      <c r="B5" s="382" t="s">
        <v>54</v>
      </c>
      <c r="C5" s="298" t="str">
        <f>'DESIGN FRONT SHEET'!B5</f>
        <v>SHORT SLEEVE CONTRST T-SHIRT</v>
      </c>
      <c r="D5" s="299"/>
      <c r="E5" s="37" t="s">
        <v>55</v>
      </c>
      <c r="F5" s="424" t="str">
        <f>'DESIGN FRONT SHEET'!E5:E5</f>
        <v>PALACE SAMPLE - FACTORY REFERENCE</v>
      </c>
      <c r="G5" s="426"/>
      <c r="H5" s="426"/>
      <c r="I5" s="158" t="s">
        <v>130</v>
      </c>
      <c r="J5" s="498"/>
      <c r="K5" s="498"/>
    </row>
    <row r="6" spans="1:11" ht="13.75" customHeight="1" x14ac:dyDescent="0.35">
      <c r="A6" s="427" t="s">
        <v>176</v>
      </c>
      <c r="B6" s="383"/>
      <c r="C6" s="383"/>
      <c r="D6" s="383"/>
      <c r="E6" s="383"/>
      <c r="F6" s="383"/>
      <c r="G6" s="383"/>
      <c r="H6" s="383"/>
      <c r="I6" s="383"/>
      <c r="J6" s="383"/>
      <c r="K6" s="384"/>
    </row>
    <row r="7" spans="1:11" ht="13.75" customHeight="1" x14ac:dyDescent="0.35">
      <c r="A7" s="419" t="s">
        <v>117</v>
      </c>
      <c r="B7" s="419"/>
      <c r="C7" s="428"/>
      <c r="D7" s="428"/>
      <c r="E7" s="428"/>
      <c r="F7" s="428"/>
      <c r="G7" s="428"/>
      <c r="H7" s="428"/>
      <c r="I7" s="428"/>
      <c r="J7" s="428"/>
      <c r="K7" s="428"/>
    </row>
    <row r="8" spans="1:11" ht="13.75" customHeight="1" x14ac:dyDescent="0.35">
      <c r="A8" s="419" t="s">
        <v>132</v>
      </c>
      <c r="B8" s="419"/>
      <c r="C8" s="420"/>
      <c r="D8" s="420"/>
      <c r="E8" s="420"/>
      <c r="F8" s="420"/>
      <c r="G8" s="420"/>
      <c r="H8" s="420"/>
      <c r="I8" s="420"/>
      <c r="J8" s="420"/>
      <c r="K8" s="420"/>
    </row>
    <row r="9" spans="1:11" ht="13.75" customHeight="1" x14ac:dyDescent="0.35">
      <c r="A9" s="419" t="s">
        <v>133</v>
      </c>
      <c r="B9" s="419"/>
      <c r="C9" s="420"/>
      <c r="D9" s="420"/>
      <c r="E9" s="420"/>
      <c r="F9" s="420"/>
      <c r="G9" s="420"/>
      <c r="H9" s="420"/>
      <c r="I9" s="420"/>
      <c r="J9" s="420"/>
      <c r="K9" s="420"/>
    </row>
    <row r="10" spans="1:11" ht="13.75" customHeight="1" x14ac:dyDescent="0.35">
      <c r="A10" s="419" t="s">
        <v>118</v>
      </c>
      <c r="B10" s="419"/>
      <c r="C10" s="420"/>
      <c r="D10" s="420"/>
      <c r="E10" s="420"/>
      <c r="F10" s="420"/>
      <c r="G10" s="420"/>
      <c r="H10" s="420"/>
      <c r="I10" s="420"/>
      <c r="J10" s="420"/>
      <c r="K10" s="420"/>
    </row>
    <row r="11" spans="1:11" ht="269.5" customHeight="1" x14ac:dyDescent="0.35">
      <c r="A11" s="429"/>
      <c r="B11" s="430"/>
      <c r="C11" s="430"/>
      <c r="D11" s="430"/>
      <c r="E11" s="430"/>
      <c r="F11" s="430"/>
      <c r="G11" s="430"/>
      <c r="H11" s="430"/>
      <c r="I11" s="430"/>
      <c r="J11" s="430"/>
      <c r="K11" s="431"/>
    </row>
    <row r="12" spans="1:11" x14ac:dyDescent="0.35">
      <c r="A12" s="421" t="s">
        <v>134</v>
      </c>
      <c r="B12" s="422"/>
      <c r="C12" s="422"/>
      <c r="D12" s="422"/>
      <c r="E12" s="422"/>
      <c r="F12" s="422"/>
      <c r="G12" s="422"/>
      <c r="H12" s="422"/>
      <c r="I12" s="422"/>
      <c r="J12" s="422"/>
      <c r="K12" s="423"/>
    </row>
    <row r="13" spans="1:11" x14ac:dyDescent="0.35">
      <c r="A13" s="412"/>
      <c r="B13" s="417"/>
      <c r="C13" s="417"/>
      <c r="D13" s="417"/>
      <c r="E13" s="417"/>
      <c r="F13" s="417"/>
      <c r="G13" s="417"/>
      <c r="H13" s="417"/>
      <c r="I13" s="417"/>
      <c r="J13" s="417"/>
      <c r="K13" s="418"/>
    </row>
    <row r="14" spans="1:11" x14ac:dyDescent="0.35">
      <c r="A14" s="412"/>
      <c r="B14" s="417"/>
      <c r="C14" s="417"/>
      <c r="D14" s="417"/>
      <c r="E14" s="417"/>
      <c r="F14" s="417"/>
      <c r="G14" s="417"/>
      <c r="H14" s="417"/>
      <c r="I14" s="417"/>
      <c r="J14" s="417"/>
      <c r="K14" s="418"/>
    </row>
    <row r="15" spans="1:11" x14ac:dyDescent="0.35">
      <c r="A15" s="412"/>
      <c r="B15" s="417"/>
      <c r="C15" s="417"/>
      <c r="D15" s="417"/>
      <c r="E15" s="417"/>
      <c r="F15" s="417"/>
      <c r="G15" s="417"/>
      <c r="H15" s="417"/>
      <c r="I15" s="417"/>
      <c r="J15" s="417"/>
      <c r="K15" s="418"/>
    </row>
    <row r="16" spans="1:11" x14ac:dyDescent="0.35">
      <c r="A16" s="412"/>
      <c r="B16" s="417"/>
      <c r="C16" s="417"/>
      <c r="D16" s="417"/>
      <c r="E16" s="417"/>
      <c r="F16" s="417"/>
      <c r="G16" s="417"/>
      <c r="H16" s="417"/>
      <c r="I16" s="417"/>
      <c r="J16" s="417"/>
      <c r="K16" s="418"/>
    </row>
    <row r="17" spans="1:11" x14ac:dyDescent="0.35">
      <c r="A17" s="412"/>
      <c r="B17" s="417"/>
      <c r="C17" s="417"/>
      <c r="D17" s="417"/>
      <c r="E17" s="417"/>
      <c r="F17" s="417"/>
      <c r="G17" s="417"/>
      <c r="H17" s="417"/>
      <c r="I17" s="417"/>
      <c r="J17" s="417"/>
      <c r="K17" s="418"/>
    </row>
    <row r="18" spans="1:11" x14ac:dyDescent="0.35">
      <c r="A18" s="412"/>
      <c r="B18" s="417"/>
      <c r="C18" s="417"/>
      <c r="D18" s="417"/>
      <c r="E18" s="417"/>
      <c r="F18" s="417"/>
      <c r="G18" s="417"/>
      <c r="H18" s="417"/>
      <c r="I18" s="417"/>
      <c r="J18" s="417"/>
      <c r="K18" s="418"/>
    </row>
    <row r="19" spans="1:11" x14ac:dyDescent="0.35">
      <c r="A19" s="412"/>
      <c r="B19" s="417"/>
      <c r="C19" s="417"/>
      <c r="D19" s="417"/>
      <c r="E19" s="417"/>
      <c r="F19" s="417"/>
      <c r="G19" s="417"/>
      <c r="H19" s="417"/>
      <c r="I19" s="417"/>
      <c r="J19" s="417"/>
      <c r="K19" s="418"/>
    </row>
    <row r="20" spans="1:11" x14ac:dyDescent="0.35">
      <c r="A20" s="412"/>
      <c r="B20" s="417"/>
      <c r="C20" s="417"/>
      <c r="D20" s="417"/>
      <c r="E20" s="417"/>
      <c r="F20" s="417"/>
      <c r="G20" s="417"/>
      <c r="H20" s="417"/>
      <c r="I20" s="417"/>
      <c r="J20" s="417"/>
      <c r="K20" s="418"/>
    </row>
    <row r="21" spans="1:11" x14ac:dyDescent="0.35">
      <c r="A21" s="412"/>
      <c r="B21" s="417"/>
      <c r="C21" s="417"/>
      <c r="D21" s="417"/>
      <c r="E21" s="417"/>
      <c r="F21" s="417"/>
      <c r="G21" s="417"/>
      <c r="H21" s="417"/>
      <c r="I21" s="417"/>
      <c r="J21" s="417"/>
      <c r="K21" s="418"/>
    </row>
    <row r="22" spans="1:11" x14ac:dyDescent="0.35">
      <c r="A22" s="412"/>
      <c r="B22" s="417"/>
      <c r="C22" s="417"/>
      <c r="D22" s="417"/>
      <c r="E22" s="417"/>
      <c r="F22" s="417"/>
      <c r="G22" s="417"/>
      <c r="H22" s="417"/>
      <c r="I22" s="417"/>
      <c r="J22" s="417"/>
      <c r="K22" s="418"/>
    </row>
    <row r="23" spans="1:11" x14ac:dyDescent="0.35">
      <c r="A23" s="412"/>
      <c r="B23" s="417"/>
      <c r="C23" s="417"/>
      <c r="D23" s="417"/>
      <c r="E23" s="417"/>
      <c r="F23" s="417"/>
      <c r="G23" s="417"/>
      <c r="H23" s="417"/>
      <c r="I23" s="417"/>
      <c r="J23" s="417"/>
      <c r="K23" s="418"/>
    </row>
    <row r="24" spans="1:11" x14ac:dyDescent="0.35">
      <c r="A24" s="412"/>
      <c r="B24" s="417"/>
      <c r="C24" s="417"/>
      <c r="D24" s="417"/>
      <c r="E24" s="417"/>
      <c r="F24" s="417"/>
      <c r="G24" s="417"/>
      <c r="H24" s="417"/>
      <c r="I24" s="417"/>
      <c r="J24" s="417"/>
      <c r="K24" s="418"/>
    </row>
    <row r="25" spans="1:11" x14ac:dyDescent="0.35">
      <c r="A25" s="412"/>
      <c r="B25" s="417"/>
      <c r="C25" s="417"/>
      <c r="D25" s="417"/>
      <c r="E25" s="417"/>
      <c r="F25" s="417"/>
      <c r="G25" s="417"/>
      <c r="H25" s="417"/>
      <c r="I25" s="417"/>
      <c r="J25" s="417"/>
      <c r="K25" s="418"/>
    </row>
    <row r="26" spans="1:11" x14ac:dyDescent="0.35">
      <c r="A26" s="412"/>
      <c r="B26" s="417"/>
      <c r="C26" s="417"/>
      <c r="D26" s="417"/>
      <c r="E26" s="417"/>
      <c r="F26" s="417"/>
      <c r="G26" s="417"/>
      <c r="H26" s="417"/>
      <c r="I26" s="417"/>
      <c r="J26" s="417"/>
      <c r="K26" s="418"/>
    </row>
    <row r="27" spans="1:11" x14ac:dyDescent="0.35">
      <c r="A27" s="412"/>
      <c r="B27" s="417"/>
      <c r="C27" s="417"/>
      <c r="D27" s="417"/>
      <c r="E27" s="417"/>
      <c r="F27" s="417"/>
      <c r="G27" s="417"/>
      <c r="H27" s="417"/>
      <c r="I27" s="417"/>
      <c r="J27" s="417"/>
      <c r="K27" s="418"/>
    </row>
    <row r="28" spans="1:11" x14ac:dyDescent="0.35">
      <c r="A28" s="412"/>
      <c r="B28" s="417"/>
      <c r="C28" s="417"/>
      <c r="D28" s="417"/>
      <c r="E28" s="417"/>
      <c r="F28" s="417"/>
      <c r="G28" s="417"/>
      <c r="H28" s="417"/>
      <c r="I28" s="417"/>
      <c r="J28" s="417"/>
      <c r="K28" s="418"/>
    </row>
    <row r="29" spans="1:11" x14ac:dyDescent="0.35">
      <c r="A29" s="412"/>
      <c r="B29" s="417"/>
      <c r="C29" s="417"/>
      <c r="D29" s="417"/>
      <c r="E29" s="417"/>
      <c r="F29" s="417"/>
      <c r="G29" s="417"/>
      <c r="H29" s="417"/>
      <c r="I29" s="417"/>
      <c r="J29" s="417"/>
      <c r="K29" s="418"/>
    </row>
    <row r="30" spans="1:11" x14ac:dyDescent="0.35">
      <c r="A30" s="412"/>
      <c r="B30" s="417"/>
      <c r="C30" s="417"/>
      <c r="D30" s="417"/>
      <c r="E30" s="417"/>
      <c r="F30" s="417"/>
      <c r="G30" s="417"/>
      <c r="H30" s="417"/>
      <c r="I30" s="417"/>
      <c r="J30" s="417"/>
      <c r="K30" s="418"/>
    </row>
    <row r="31" spans="1:11" x14ac:dyDescent="0.35">
      <c r="A31" s="412"/>
      <c r="B31" s="417"/>
      <c r="C31" s="417"/>
      <c r="D31" s="417"/>
      <c r="E31" s="417"/>
      <c r="F31" s="417"/>
      <c r="G31" s="417"/>
      <c r="H31" s="417"/>
      <c r="I31" s="417"/>
      <c r="J31" s="417"/>
      <c r="K31" s="418"/>
    </row>
    <row r="32" spans="1:11" x14ac:dyDescent="0.35">
      <c r="A32" s="412"/>
      <c r="B32" s="417"/>
      <c r="C32" s="417"/>
      <c r="D32" s="417"/>
      <c r="E32" s="417"/>
      <c r="F32" s="417"/>
      <c r="G32" s="417"/>
      <c r="H32" s="417"/>
      <c r="I32" s="417"/>
      <c r="J32" s="417"/>
      <c r="K32" s="418"/>
    </row>
    <row r="33" spans="1:11" x14ac:dyDescent="0.35">
      <c r="A33" s="412"/>
      <c r="B33" s="415"/>
      <c r="C33" s="415"/>
      <c r="D33" s="415"/>
      <c r="E33" s="415"/>
      <c r="F33" s="415"/>
      <c r="G33" s="415"/>
      <c r="H33" s="415"/>
      <c r="I33" s="415"/>
      <c r="J33" s="415"/>
      <c r="K33" s="416"/>
    </row>
    <row r="34" spans="1:11" x14ac:dyDescent="0.35">
      <c r="A34" s="412"/>
      <c r="B34" s="415"/>
      <c r="C34" s="415"/>
      <c r="D34" s="415"/>
      <c r="E34" s="415"/>
      <c r="F34" s="415"/>
      <c r="G34" s="415"/>
      <c r="H34" s="415"/>
      <c r="I34" s="415"/>
      <c r="J34" s="415"/>
      <c r="K34" s="416"/>
    </row>
    <row r="35" spans="1:11" x14ac:dyDescent="0.35">
      <c r="A35" s="412"/>
      <c r="B35" s="415"/>
      <c r="C35" s="415"/>
      <c r="D35" s="415"/>
      <c r="E35" s="415"/>
      <c r="F35" s="415"/>
      <c r="G35" s="415"/>
      <c r="H35" s="415"/>
      <c r="I35" s="415"/>
      <c r="J35" s="415"/>
      <c r="K35" s="416"/>
    </row>
    <row r="36" spans="1:11" x14ac:dyDescent="0.35">
      <c r="A36" s="412"/>
      <c r="B36" s="415"/>
      <c r="C36" s="415"/>
      <c r="D36" s="415"/>
      <c r="E36" s="415"/>
      <c r="F36" s="415"/>
      <c r="G36" s="415"/>
      <c r="H36" s="415"/>
      <c r="I36" s="415"/>
      <c r="J36" s="415"/>
      <c r="K36" s="416"/>
    </row>
    <row r="37" spans="1:11" x14ac:dyDescent="0.35">
      <c r="A37" s="412"/>
      <c r="B37" s="415"/>
      <c r="C37" s="415"/>
      <c r="D37" s="415"/>
      <c r="E37" s="415"/>
      <c r="F37" s="415"/>
      <c r="G37" s="415"/>
      <c r="H37" s="415"/>
      <c r="I37" s="415"/>
      <c r="J37" s="415"/>
      <c r="K37" s="416"/>
    </row>
    <row r="38" spans="1:11" x14ac:dyDescent="0.35">
      <c r="A38" s="412"/>
      <c r="B38" s="415"/>
      <c r="C38" s="415"/>
      <c r="D38" s="415"/>
      <c r="E38" s="415"/>
      <c r="F38" s="415"/>
      <c r="G38" s="415"/>
      <c r="H38" s="415"/>
      <c r="I38" s="415"/>
      <c r="J38" s="415"/>
      <c r="K38" s="416"/>
    </row>
    <row r="39" spans="1:11" x14ac:dyDescent="0.35">
      <c r="A39" s="412"/>
      <c r="B39" s="415"/>
      <c r="C39" s="415"/>
      <c r="D39" s="415"/>
      <c r="E39" s="415"/>
      <c r="F39" s="415"/>
      <c r="G39" s="415"/>
      <c r="H39" s="415"/>
      <c r="I39" s="415"/>
      <c r="J39" s="415"/>
      <c r="K39" s="416"/>
    </row>
    <row r="40" spans="1:11" x14ac:dyDescent="0.35">
      <c r="A40" s="412"/>
      <c r="B40" s="415"/>
      <c r="C40" s="415"/>
      <c r="D40" s="415"/>
      <c r="E40" s="415"/>
      <c r="F40" s="415"/>
      <c r="G40" s="415"/>
      <c r="H40" s="415"/>
      <c r="I40" s="415"/>
      <c r="J40" s="415"/>
      <c r="K40" s="416"/>
    </row>
    <row r="41" spans="1:11" x14ac:dyDescent="0.35">
      <c r="A41" s="412"/>
      <c r="B41" s="415"/>
      <c r="C41" s="415"/>
      <c r="D41" s="415"/>
      <c r="E41" s="415"/>
      <c r="F41" s="415"/>
      <c r="G41" s="415"/>
      <c r="H41" s="415"/>
      <c r="I41" s="415"/>
      <c r="J41" s="415"/>
      <c r="K41" s="416"/>
    </row>
    <row r="42" spans="1:11" x14ac:dyDescent="0.35">
      <c r="A42" s="412"/>
      <c r="B42" s="415"/>
      <c r="C42" s="415"/>
      <c r="D42" s="415"/>
      <c r="E42" s="415"/>
      <c r="F42" s="415"/>
      <c r="G42" s="415"/>
      <c r="H42" s="415"/>
      <c r="I42" s="415"/>
      <c r="J42" s="415"/>
      <c r="K42" s="416"/>
    </row>
    <row r="43" spans="1:11" x14ac:dyDescent="0.35">
      <c r="A43" s="412"/>
      <c r="B43" s="415"/>
      <c r="C43" s="415"/>
      <c r="D43" s="415"/>
      <c r="E43" s="415"/>
      <c r="F43" s="415"/>
      <c r="G43" s="415"/>
      <c r="H43" s="415"/>
      <c r="I43" s="415"/>
      <c r="J43" s="415"/>
      <c r="K43" s="416"/>
    </row>
    <row r="44" spans="1:11" x14ac:dyDescent="0.35">
      <c r="A44" s="412"/>
      <c r="B44" s="415"/>
      <c r="C44" s="415"/>
      <c r="D44" s="415"/>
      <c r="E44" s="415"/>
      <c r="F44" s="415"/>
      <c r="G44" s="415"/>
      <c r="H44" s="415"/>
      <c r="I44" s="415"/>
      <c r="J44" s="415"/>
      <c r="K44" s="416"/>
    </row>
    <row r="45" spans="1:11" x14ac:dyDescent="0.35">
      <c r="A45" s="412"/>
      <c r="B45" s="415"/>
      <c r="C45" s="415"/>
      <c r="D45" s="415"/>
      <c r="E45" s="415"/>
      <c r="F45" s="415"/>
      <c r="G45" s="415"/>
      <c r="H45" s="415"/>
      <c r="I45" s="415"/>
      <c r="J45" s="415"/>
      <c r="K45" s="416"/>
    </row>
    <row r="46" spans="1:11" x14ac:dyDescent="0.35">
      <c r="A46" s="412"/>
      <c r="B46" s="415"/>
      <c r="C46" s="415"/>
      <c r="D46" s="415"/>
      <c r="E46" s="415"/>
      <c r="F46" s="415"/>
      <c r="G46" s="415"/>
      <c r="H46" s="415"/>
      <c r="I46" s="415"/>
      <c r="J46" s="415"/>
      <c r="K46" s="416"/>
    </row>
    <row r="47" spans="1:11" x14ac:dyDescent="0.35">
      <c r="A47" s="412"/>
      <c r="B47" s="415"/>
      <c r="C47" s="415"/>
      <c r="D47" s="415"/>
      <c r="E47" s="415"/>
      <c r="F47" s="415"/>
      <c r="G47" s="415"/>
      <c r="H47" s="415"/>
      <c r="I47" s="415"/>
      <c r="J47" s="415"/>
      <c r="K47" s="416"/>
    </row>
    <row r="48" spans="1:11" x14ac:dyDescent="0.35">
      <c r="A48" s="412"/>
      <c r="B48" s="415"/>
      <c r="C48" s="415"/>
      <c r="D48" s="415"/>
      <c r="E48" s="415"/>
      <c r="F48" s="415"/>
      <c r="G48" s="415"/>
      <c r="H48" s="415"/>
      <c r="I48" s="415"/>
      <c r="J48" s="415"/>
      <c r="K48" s="416"/>
    </row>
    <row r="49" spans="1:11" x14ac:dyDescent="0.35">
      <c r="A49" s="412"/>
      <c r="B49" s="415"/>
      <c r="C49" s="415"/>
      <c r="D49" s="415"/>
      <c r="E49" s="415"/>
      <c r="F49" s="415"/>
      <c r="G49" s="415"/>
      <c r="H49" s="415"/>
      <c r="I49" s="415"/>
      <c r="J49" s="415"/>
      <c r="K49" s="416"/>
    </row>
    <row r="50" spans="1:11" x14ac:dyDescent="0.35">
      <c r="A50" s="412"/>
      <c r="B50" s="415"/>
      <c r="C50" s="415"/>
      <c r="D50" s="415"/>
      <c r="E50" s="415"/>
      <c r="F50" s="415"/>
      <c r="G50" s="415"/>
      <c r="H50" s="415"/>
      <c r="I50" s="415"/>
      <c r="J50" s="415"/>
      <c r="K50" s="416"/>
    </row>
    <row r="51" spans="1:11" x14ac:dyDescent="0.35">
      <c r="A51" s="412"/>
      <c r="B51" s="415"/>
      <c r="C51" s="415"/>
      <c r="D51" s="415"/>
      <c r="E51" s="415"/>
      <c r="F51" s="415"/>
      <c r="G51" s="415"/>
      <c r="H51" s="415"/>
      <c r="I51" s="415"/>
      <c r="J51" s="415"/>
      <c r="K51" s="416"/>
    </row>
    <row r="52" spans="1:11" x14ac:dyDescent="0.35">
      <c r="A52" s="412"/>
      <c r="B52" s="415"/>
      <c r="C52" s="415"/>
      <c r="D52" s="415"/>
      <c r="E52" s="415"/>
      <c r="F52" s="415"/>
      <c r="G52" s="415"/>
      <c r="H52" s="415"/>
      <c r="I52" s="415"/>
      <c r="J52" s="415"/>
      <c r="K52" s="416"/>
    </row>
    <row r="53" spans="1:11" x14ac:dyDescent="0.35">
      <c r="A53" s="412"/>
      <c r="B53" s="413"/>
      <c r="C53" s="413"/>
      <c r="D53" s="413"/>
      <c r="E53" s="413"/>
      <c r="F53" s="413"/>
      <c r="G53" s="413"/>
      <c r="H53" s="413"/>
      <c r="I53" s="413"/>
      <c r="J53" s="413"/>
      <c r="K53" s="414"/>
    </row>
    <row r="54" spans="1:11" x14ac:dyDescent="0.35">
      <c r="A54" s="412"/>
      <c r="B54" s="413"/>
      <c r="C54" s="413"/>
      <c r="D54" s="413"/>
      <c r="E54" s="413"/>
      <c r="F54" s="413"/>
      <c r="G54" s="413"/>
      <c r="H54" s="413"/>
      <c r="I54" s="413"/>
      <c r="J54" s="413"/>
      <c r="K54" s="414"/>
    </row>
    <row r="55" spans="1:11" x14ac:dyDescent="0.35">
      <c r="A55" s="412"/>
      <c r="B55" s="413"/>
      <c r="C55" s="413"/>
      <c r="D55" s="413"/>
      <c r="E55" s="413"/>
      <c r="F55" s="413"/>
      <c r="G55" s="413"/>
      <c r="H55" s="413"/>
      <c r="I55" s="413"/>
      <c r="J55" s="413"/>
      <c r="K55" s="414"/>
    </row>
    <row r="56" spans="1:11" x14ac:dyDescent="0.35">
      <c r="A56" s="412"/>
      <c r="B56" s="413"/>
      <c r="C56" s="413"/>
      <c r="D56" s="413"/>
      <c r="E56" s="413"/>
      <c r="F56" s="413"/>
      <c r="G56" s="413"/>
      <c r="H56" s="413"/>
      <c r="I56" s="413"/>
      <c r="J56" s="413"/>
      <c r="K56" s="414"/>
    </row>
    <row r="57" spans="1:11" ht="18.5" x14ac:dyDescent="0.35">
      <c r="A57" s="146"/>
      <c r="B57" s="147"/>
      <c r="C57" s="147"/>
      <c r="D57" s="147"/>
      <c r="E57" s="147"/>
      <c r="F57" s="147"/>
      <c r="G57" s="147"/>
      <c r="H57" s="147"/>
      <c r="I57" s="147"/>
      <c r="J57" s="147"/>
      <c r="K57" s="148"/>
    </row>
    <row r="58" spans="1:11" ht="18.5" x14ac:dyDescent="0.35">
      <c r="A58" s="146"/>
      <c r="B58" s="147"/>
      <c r="C58" s="147"/>
      <c r="D58" s="147"/>
      <c r="E58" s="147"/>
      <c r="F58" s="147"/>
      <c r="G58" s="147"/>
      <c r="H58" s="147"/>
      <c r="I58" s="147"/>
      <c r="J58" s="147"/>
      <c r="K58" s="148"/>
    </row>
    <row r="59" spans="1:11" ht="18.5" x14ac:dyDescent="0.35">
      <c r="A59" s="146"/>
      <c r="B59" s="147"/>
      <c r="C59" s="147"/>
      <c r="D59" s="147"/>
      <c r="E59" s="147"/>
      <c r="F59" s="147"/>
      <c r="G59" s="147"/>
      <c r="H59" s="147"/>
      <c r="I59" s="147"/>
      <c r="J59" s="147"/>
      <c r="K59" s="148"/>
    </row>
    <row r="60" spans="1:11" ht="18.5" x14ac:dyDescent="0.35">
      <c r="A60" s="146"/>
      <c r="B60" s="147"/>
      <c r="C60" s="147"/>
      <c r="D60" s="147"/>
      <c r="E60" s="147"/>
      <c r="F60" s="147"/>
      <c r="G60" s="147"/>
      <c r="H60" s="147"/>
      <c r="I60" s="147"/>
      <c r="J60" s="147"/>
      <c r="K60" s="148"/>
    </row>
    <row r="61" spans="1:11" ht="18.5" x14ac:dyDescent="0.35">
      <c r="A61" s="146"/>
      <c r="B61" s="147"/>
      <c r="C61" s="147"/>
      <c r="D61" s="147"/>
      <c r="E61" s="147"/>
      <c r="F61" s="147"/>
      <c r="G61" s="147"/>
      <c r="H61" s="147"/>
      <c r="I61" s="147"/>
      <c r="J61" s="147"/>
      <c r="K61" s="148"/>
    </row>
    <row r="62" spans="1:11" ht="18.5" x14ac:dyDescent="0.35">
      <c r="A62" s="146"/>
      <c r="B62" s="147"/>
      <c r="C62" s="147"/>
      <c r="D62" s="147"/>
      <c r="E62" s="147"/>
      <c r="F62" s="147"/>
      <c r="G62" s="147"/>
      <c r="H62" s="147"/>
      <c r="I62" s="147"/>
      <c r="J62" s="147"/>
      <c r="K62" s="148"/>
    </row>
    <row r="63" spans="1:11" ht="18.5" x14ac:dyDescent="0.35">
      <c r="A63" s="146"/>
      <c r="B63" s="147"/>
      <c r="C63" s="147"/>
      <c r="D63" s="147"/>
      <c r="E63" s="147"/>
      <c r="F63" s="147"/>
      <c r="G63" s="147"/>
      <c r="H63" s="147"/>
      <c r="I63" s="147"/>
      <c r="J63" s="147"/>
      <c r="K63" s="148"/>
    </row>
    <row r="64" spans="1:11" ht="18.5" x14ac:dyDescent="0.35">
      <c r="A64" s="146"/>
      <c r="B64" s="147"/>
      <c r="C64" s="147"/>
      <c r="D64" s="147"/>
      <c r="E64" s="147"/>
      <c r="F64" s="147"/>
      <c r="G64" s="147"/>
      <c r="H64" s="147"/>
      <c r="I64" s="147"/>
      <c r="J64" s="147"/>
      <c r="K64" s="148"/>
    </row>
    <row r="65" spans="1:11" ht="18.5" x14ac:dyDescent="0.35">
      <c r="A65" s="146"/>
      <c r="B65" s="147"/>
      <c r="C65" s="147"/>
      <c r="D65" s="147"/>
      <c r="E65" s="147"/>
      <c r="F65" s="147"/>
      <c r="G65" s="147"/>
      <c r="H65" s="147"/>
      <c r="I65" s="147"/>
      <c r="J65" s="147"/>
      <c r="K65" s="148"/>
    </row>
    <row r="66" spans="1:11" ht="18.5" x14ac:dyDescent="0.35">
      <c r="A66" s="146"/>
      <c r="B66" s="147"/>
      <c r="C66" s="147"/>
      <c r="D66" s="147"/>
      <c r="E66" s="147"/>
      <c r="F66" s="147"/>
      <c r="G66" s="147"/>
      <c r="H66" s="147"/>
      <c r="I66" s="147"/>
      <c r="J66" s="147"/>
      <c r="K66" s="148"/>
    </row>
    <row r="67" spans="1:11" ht="18.5" x14ac:dyDescent="0.35">
      <c r="A67" s="146"/>
      <c r="B67" s="147"/>
      <c r="C67" s="147"/>
      <c r="D67" s="147"/>
      <c r="E67" s="147"/>
      <c r="F67" s="147"/>
      <c r="G67" s="147"/>
      <c r="H67" s="147"/>
      <c r="I67" s="147"/>
      <c r="J67" s="147"/>
      <c r="K67" s="148"/>
    </row>
    <row r="68" spans="1:11" ht="18.5" x14ac:dyDescent="0.35">
      <c r="A68" s="146"/>
      <c r="B68" s="147"/>
      <c r="C68" s="147"/>
      <c r="D68" s="147"/>
      <c r="E68" s="147"/>
      <c r="F68" s="147"/>
      <c r="G68" s="147"/>
      <c r="H68" s="147"/>
      <c r="I68" s="147"/>
      <c r="J68" s="147"/>
      <c r="K68" s="148"/>
    </row>
    <row r="69" spans="1:11" x14ac:dyDescent="0.35">
      <c r="A69" s="412"/>
      <c r="B69" s="413"/>
      <c r="C69" s="413"/>
      <c r="D69" s="413"/>
      <c r="E69" s="413"/>
      <c r="F69" s="413"/>
      <c r="G69" s="413"/>
      <c r="H69" s="413"/>
      <c r="I69" s="413"/>
      <c r="J69" s="413"/>
      <c r="K69" s="414"/>
    </row>
    <row r="70" spans="1:11" x14ac:dyDescent="0.35">
      <c r="A70" s="412"/>
      <c r="B70" s="413"/>
      <c r="C70" s="413"/>
      <c r="D70" s="413"/>
      <c r="E70" s="413"/>
      <c r="F70" s="413"/>
      <c r="G70" s="413"/>
      <c r="H70" s="413"/>
      <c r="I70" s="413"/>
      <c r="J70" s="413"/>
      <c r="K70" s="414"/>
    </row>
    <row r="71" spans="1:11" ht="18.5" x14ac:dyDescent="0.35">
      <c r="A71" s="146"/>
      <c r="B71" s="147"/>
      <c r="C71" s="147"/>
      <c r="D71" s="147"/>
      <c r="E71" s="147"/>
      <c r="F71" s="147"/>
      <c r="G71" s="147"/>
      <c r="H71" s="147"/>
      <c r="I71" s="147"/>
      <c r="J71" s="147"/>
      <c r="K71" s="148"/>
    </row>
    <row r="72" spans="1:11" ht="18.5" x14ac:dyDescent="0.35">
      <c r="A72" s="146"/>
      <c r="B72" s="147"/>
      <c r="C72" s="147"/>
      <c r="D72" s="147"/>
      <c r="E72" s="147"/>
      <c r="F72" s="147"/>
      <c r="G72" s="147"/>
      <c r="H72" s="147"/>
      <c r="I72" s="147"/>
      <c r="J72" s="147"/>
      <c r="K72" s="148"/>
    </row>
    <row r="73" spans="1:11" ht="18.5" x14ac:dyDescent="0.35">
      <c r="A73" s="146"/>
      <c r="B73" s="147"/>
      <c r="C73" s="147"/>
      <c r="D73" s="147"/>
      <c r="E73" s="147"/>
      <c r="F73" s="147"/>
      <c r="G73" s="147"/>
      <c r="H73" s="147"/>
      <c r="I73" s="147"/>
      <c r="J73" s="147"/>
      <c r="K73" s="148"/>
    </row>
    <row r="74" spans="1:11" ht="18.5" x14ac:dyDescent="0.35">
      <c r="A74" s="146"/>
      <c r="B74" s="147"/>
      <c r="C74" s="147"/>
      <c r="D74" s="147"/>
      <c r="E74" s="147"/>
      <c r="F74" s="147"/>
      <c r="G74" s="147"/>
      <c r="H74" s="147"/>
      <c r="I74" s="147"/>
      <c r="J74" s="147"/>
      <c r="K74" s="148"/>
    </row>
    <row r="75" spans="1:11" ht="18.5" x14ac:dyDescent="0.35">
      <c r="A75" s="146"/>
      <c r="B75" s="147"/>
      <c r="C75" s="147"/>
      <c r="D75" s="147"/>
      <c r="E75" s="147"/>
      <c r="F75" s="147"/>
      <c r="G75" s="147"/>
      <c r="H75" s="147"/>
      <c r="I75" s="147"/>
      <c r="J75" s="147"/>
      <c r="K75" s="148"/>
    </row>
    <row r="76" spans="1:11" ht="18.5" x14ac:dyDescent="0.35">
      <c r="A76" s="146"/>
      <c r="B76" s="147"/>
      <c r="C76" s="147"/>
      <c r="D76" s="147"/>
      <c r="E76" s="147"/>
      <c r="F76" s="147"/>
      <c r="G76" s="147"/>
      <c r="H76" s="147"/>
      <c r="I76" s="147"/>
      <c r="J76" s="147"/>
      <c r="K76" s="148"/>
    </row>
    <row r="77" spans="1:11" ht="18.5" x14ac:dyDescent="0.35">
      <c r="A77" s="146"/>
      <c r="B77" s="147"/>
      <c r="C77" s="147"/>
      <c r="D77" s="147"/>
      <c r="E77" s="147"/>
      <c r="F77" s="147"/>
      <c r="G77" s="147"/>
      <c r="H77" s="147"/>
      <c r="I77" s="147"/>
      <c r="J77" s="147"/>
      <c r="K77" s="148"/>
    </row>
    <row r="78" spans="1:11" ht="18.5" x14ac:dyDescent="0.35">
      <c r="A78" s="146"/>
      <c r="B78" s="147"/>
      <c r="C78" s="147"/>
      <c r="D78" s="147"/>
      <c r="E78" s="147"/>
      <c r="F78" s="147"/>
      <c r="G78" s="147"/>
      <c r="H78" s="147"/>
      <c r="I78" s="147"/>
      <c r="J78" s="147"/>
      <c r="K78" s="148"/>
    </row>
    <row r="79" spans="1:11" ht="18.5" x14ac:dyDescent="0.35">
      <c r="A79" s="146"/>
      <c r="B79" s="147"/>
      <c r="C79" s="147"/>
      <c r="D79" s="147"/>
      <c r="E79" s="147"/>
      <c r="F79" s="147"/>
      <c r="G79" s="147"/>
      <c r="H79" s="147"/>
      <c r="I79" s="147"/>
      <c r="J79" s="147"/>
      <c r="K79" s="148"/>
    </row>
    <row r="80" spans="1:11" ht="18.5" x14ac:dyDescent="0.35">
      <c r="A80" s="146"/>
      <c r="B80" s="147"/>
      <c r="C80" s="147"/>
      <c r="D80" s="147"/>
      <c r="E80" s="147"/>
      <c r="F80" s="147"/>
      <c r="G80" s="147"/>
      <c r="H80" s="147"/>
      <c r="I80" s="147"/>
      <c r="J80" s="147"/>
      <c r="K80" s="148"/>
    </row>
    <row r="81" spans="1:11" ht="18.5" x14ac:dyDescent="0.35">
      <c r="A81" s="146"/>
      <c r="B81" s="147"/>
      <c r="C81" s="147"/>
      <c r="D81" s="147"/>
      <c r="E81" s="147"/>
      <c r="F81" s="147"/>
      <c r="G81" s="147"/>
      <c r="H81" s="147"/>
      <c r="I81" s="147"/>
      <c r="J81" s="147"/>
      <c r="K81" s="148"/>
    </row>
    <row r="82" spans="1:11" ht="18.5" x14ac:dyDescent="0.35">
      <c r="A82" s="146"/>
      <c r="B82" s="147"/>
      <c r="C82" s="147"/>
      <c r="D82" s="147"/>
      <c r="E82" s="147"/>
      <c r="F82" s="147"/>
      <c r="G82" s="147"/>
      <c r="H82" s="147"/>
      <c r="I82" s="147"/>
      <c r="J82" s="147"/>
      <c r="K82" s="148"/>
    </row>
    <row r="83" spans="1:11" ht="18.5" x14ac:dyDescent="0.35">
      <c r="A83" s="146"/>
      <c r="B83" s="147"/>
      <c r="C83" s="147"/>
      <c r="D83" s="147"/>
      <c r="E83" s="147"/>
      <c r="F83" s="147"/>
      <c r="G83" s="147"/>
      <c r="H83" s="147"/>
      <c r="I83" s="147"/>
      <c r="J83" s="147"/>
      <c r="K83" s="148"/>
    </row>
    <row r="84" spans="1:11" ht="18.5" x14ac:dyDescent="0.35">
      <c r="A84" s="146"/>
      <c r="B84" s="147"/>
      <c r="C84" s="147"/>
      <c r="D84" s="147"/>
      <c r="E84" s="147"/>
      <c r="F84" s="147"/>
      <c r="G84" s="147"/>
      <c r="H84" s="147"/>
      <c r="I84" s="147"/>
      <c r="J84" s="147"/>
      <c r="K84" s="148"/>
    </row>
    <row r="85" spans="1:11" ht="18.5" x14ac:dyDescent="0.35">
      <c r="A85" s="146"/>
      <c r="B85" s="147"/>
      <c r="C85" s="147"/>
      <c r="D85" s="147"/>
      <c r="E85" s="147"/>
      <c r="F85" s="147"/>
      <c r="G85" s="147"/>
      <c r="H85" s="147"/>
      <c r="I85" s="147"/>
      <c r="J85" s="147"/>
      <c r="K85" s="148"/>
    </row>
    <row r="86" spans="1:11" ht="18.5" x14ac:dyDescent="0.35">
      <c r="A86" s="146"/>
      <c r="B86" s="147"/>
      <c r="C86" s="147"/>
      <c r="D86" s="147"/>
      <c r="E86" s="147"/>
      <c r="F86" s="147"/>
      <c r="G86" s="147"/>
      <c r="H86" s="147"/>
      <c r="I86" s="147"/>
      <c r="J86" s="147"/>
      <c r="K86" s="148"/>
    </row>
    <row r="87" spans="1:11" ht="18.5" x14ac:dyDescent="0.35">
      <c r="A87" s="146"/>
      <c r="B87" s="147"/>
      <c r="C87" s="147"/>
      <c r="D87" s="147"/>
      <c r="E87" s="147"/>
      <c r="F87" s="147"/>
      <c r="G87" s="147"/>
      <c r="H87" s="147"/>
      <c r="I87" s="147"/>
      <c r="J87" s="147"/>
      <c r="K87" s="148"/>
    </row>
    <row r="88" spans="1:11" ht="18.5" x14ac:dyDescent="0.35">
      <c r="A88" s="146"/>
      <c r="B88" s="147"/>
      <c r="C88" s="147"/>
      <c r="D88" s="147"/>
      <c r="E88" s="147"/>
      <c r="F88" s="147"/>
      <c r="G88" s="147"/>
      <c r="H88" s="147"/>
      <c r="I88" s="147"/>
      <c r="J88" s="147"/>
      <c r="K88" s="148"/>
    </row>
    <row r="89" spans="1:11" ht="18.5" x14ac:dyDescent="0.35">
      <c r="A89" s="146"/>
      <c r="B89" s="147"/>
      <c r="C89" s="147"/>
      <c r="D89" s="147"/>
      <c r="E89" s="147"/>
      <c r="F89" s="147"/>
      <c r="G89" s="147"/>
      <c r="H89" s="147"/>
      <c r="I89" s="147"/>
      <c r="J89" s="147"/>
      <c r="K89" s="148"/>
    </row>
    <row r="90" spans="1:11" ht="18.5" x14ac:dyDescent="0.35">
      <c r="A90" s="146"/>
      <c r="B90" s="147"/>
      <c r="C90" s="147"/>
      <c r="D90" s="147"/>
      <c r="E90" s="147"/>
      <c r="F90" s="147"/>
      <c r="G90" s="147"/>
      <c r="H90" s="147"/>
      <c r="I90" s="147"/>
      <c r="J90" s="147"/>
      <c r="K90" s="148"/>
    </row>
    <row r="91" spans="1:11" ht="18.5" x14ac:dyDescent="0.35">
      <c r="A91" s="146"/>
      <c r="B91" s="147"/>
      <c r="C91" s="147"/>
      <c r="D91" s="147"/>
      <c r="E91" s="147"/>
      <c r="F91" s="147"/>
      <c r="G91" s="147"/>
      <c r="H91" s="147"/>
      <c r="I91" s="147"/>
      <c r="J91" s="147"/>
      <c r="K91" s="148"/>
    </row>
    <row r="92" spans="1:11" ht="18.5" x14ac:dyDescent="0.35">
      <c r="A92" s="146"/>
      <c r="B92" s="147"/>
      <c r="C92" s="147"/>
      <c r="D92" s="147"/>
      <c r="E92" s="147"/>
      <c r="F92" s="147"/>
      <c r="G92" s="147"/>
      <c r="H92" s="147"/>
      <c r="I92" s="147"/>
      <c r="J92" s="147"/>
      <c r="K92" s="148"/>
    </row>
    <row r="93" spans="1:11" ht="18.5" x14ac:dyDescent="0.35">
      <c r="A93" s="146"/>
      <c r="B93" s="147"/>
      <c r="C93" s="147"/>
      <c r="D93" s="147"/>
      <c r="E93" s="147"/>
      <c r="F93" s="147"/>
      <c r="G93" s="147"/>
      <c r="H93" s="147"/>
      <c r="I93" s="147"/>
      <c r="J93" s="147"/>
      <c r="K93" s="148"/>
    </row>
    <row r="94" spans="1:11" ht="18.5" x14ac:dyDescent="0.35">
      <c r="A94" s="146"/>
      <c r="B94" s="147"/>
      <c r="C94" s="147"/>
      <c r="D94" s="147"/>
      <c r="E94" s="147"/>
      <c r="F94" s="147"/>
      <c r="G94" s="147"/>
      <c r="H94" s="147"/>
      <c r="I94" s="147"/>
      <c r="J94" s="147"/>
      <c r="K94" s="148"/>
    </row>
    <row r="95" spans="1:11" ht="18.5" x14ac:dyDescent="0.35">
      <c r="A95" s="146"/>
      <c r="B95" s="147"/>
      <c r="C95" s="147"/>
      <c r="D95" s="147"/>
      <c r="E95" s="147"/>
      <c r="F95" s="147"/>
      <c r="G95" s="147"/>
      <c r="H95" s="147"/>
      <c r="I95" s="147"/>
      <c r="J95" s="147"/>
      <c r="K95" s="148"/>
    </row>
    <row r="96" spans="1:11" ht="18.5" x14ac:dyDescent="0.35">
      <c r="A96" s="146"/>
      <c r="B96" s="147"/>
      <c r="C96" s="147"/>
      <c r="D96" s="147"/>
      <c r="E96" s="147"/>
      <c r="F96" s="147"/>
      <c r="G96" s="147"/>
      <c r="H96" s="147"/>
      <c r="I96" s="147"/>
      <c r="J96" s="147"/>
      <c r="K96" s="148"/>
    </row>
    <row r="97" spans="1:11" ht="18.5" x14ac:dyDescent="0.35">
      <c r="A97" s="146"/>
      <c r="B97" s="147"/>
      <c r="C97" s="147"/>
      <c r="D97" s="147"/>
      <c r="E97" s="147"/>
      <c r="F97" s="147"/>
      <c r="G97" s="147"/>
      <c r="H97" s="147"/>
      <c r="I97" s="147"/>
      <c r="J97" s="147"/>
      <c r="K97" s="148"/>
    </row>
    <row r="98" spans="1:11" ht="18.5" x14ac:dyDescent="0.35">
      <c r="A98" s="146"/>
      <c r="B98" s="147"/>
      <c r="C98" s="147"/>
      <c r="D98" s="147"/>
      <c r="E98" s="147"/>
      <c r="F98" s="147"/>
      <c r="G98" s="147"/>
      <c r="H98" s="147"/>
      <c r="I98" s="147"/>
      <c r="J98" s="147"/>
      <c r="K98" s="148"/>
    </row>
    <row r="99" spans="1:11" ht="18.5" x14ac:dyDescent="0.35">
      <c r="A99" s="146"/>
      <c r="B99" s="147"/>
      <c r="C99" s="147"/>
      <c r="D99" s="147"/>
      <c r="E99" s="147"/>
      <c r="F99" s="147"/>
      <c r="G99" s="147"/>
      <c r="H99" s="147"/>
      <c r="I99" s="147"/>
      <c r="J99" s="147"/>
      <c r="K99" s="148"/>
    </row>
    <row r="100" spans="1:11" ht="18.5" x14ac:dyDescent="0.35">
      <c r="A100" s="146"/>
      <c r="B100" s="147"/>
      <c r="C100" s="147"/>
      <c r="D100" s="147"/>
      <c r="E100" s="147"/>
      <c r="F100" s="147"/>
      <c r="G100" s="147"/>
      <c r="H100" s="147"/>
      <c r="I100" s="147"/>
      <c r="J100" s="147"/>
      <c r="K100" s="148"/>
    </row>
    <row r="101" spans="1:11" ht="18.5" x14ac:dyDescent="0.35">
      <c r="A101" s="146"/>
      <c r="B101" s="147"/>
      <c r="C101" s="147"/>
      <c r="D101" s="147"/>
      <c r="E101" s="147"/>
      <c r="F101" s="147"/>
      <c r="G101" s="147"/>
      <c r="H101" s="147"/>
      <c r="I101" s="147"/>
      <c r="J101" s="147"/>
      <c r="K101" s="148"/>
    </row>
    <row r="102" spans="1:11" ht="18.5" x14ac:dyDescent="0.35">
      <c r="A102" s="146"/>
      <c r="B102" s="147"/>
      <c r="C102" s="147"/>
      <c r="D102" s="147"/>
      <c r="E102" s="147"/>
      <c r="F102" s="147"/>
      <c r="G102" s="147"/>
      <c r="H102" s="147"/>
      <c r="I102" s="147"/>
      <c r="J102" s="147"/>
      <c r="K102" s="148"/>
    </row>
    <row r="103" spans="1:11" ht="18.5" x14ac:dyDescent="0.35">
      <c r="A103" s="146"/>
      <c r="B103" s="147"/>
      <c r="C103" s="147"/>
      <c r="D103" s="147"/>
      <c r="E103" s="147"/>
      <c r="F103" s="147"/>
      <c r="G103" s="147"/>
      <c r="H103" s="147"/>
      <c r="I103" s="147"/>
      <c r="J103" s="147"/>
      <c r="K103" s="148"/>
    </row>
    <row r="104" spans="1:11" ht="18.5" x14ac:dyDescent="0.35">
      <c r="A104" s="146"/>
      <c r="B104" s="147"/>
      <c r="C104" s="147"/>
      <c r="D104" s="147"/>
      <c r="E104" s="147"/>
      <c r="F104" s="147"/>
      <c r="G104" s="147"/>
      <c r="H104" s="147"/>
      <c r="I104" s="147"/>
      <c r="J104" s="147"/>
      <c r="K104" s="148"/>
    </row>
    <row r="105" spans="1:11" ht="18.5" x14ac:dyDescent="0.35">
      <c r="A105" s="146"/>
      <c r="B105" s="147"/>
      <c r="C105" s="147"/>
      <c r="D105" s="147"/>
      <c r="E105" s="147"/>
      <c r="F105" s="147"/>
      <c r="G105" s="147"/>
      <c r="H105" s="147"/>
      <c r="I105" s="147"/>
      <c r="J105" s="147"/>
      <c r="K105" s="148"/>
    </row>
    <row r="106" spans="1:11" ht="18.5" x14ac:dyDescent="0.35">
      <c r="A106" s="146"/>
      <c r="B106" s="147"/>
      <c r="C106" s="147"/>
      <c r="D106" s="147"/>
      <c r="E106" s="147"/>
      <c r="F106" s="147"/>
      <c r="G106" s="147"/>
      <c r="H106" s="147"/>
      <c r="I106" s="147"/>
      <c r="J106" s="147"/>
      <c r="K106" s="148"/>
    </row>
    <row r="107" spans="1:11" ht="18.5" x14ac:dyDescent="0.35">
      <c r="A107" s="146"/>
      <c r="B107" s="147"/>
      <c r="C107" s="147"/>
      <c r="D107" s="147"/>
      <c r="E107" s="147"/>
      <c r="F107" s="147"/>
      <c r="G107" s="147"/>
      <c r="H107" s="147"/>
      <c r="I107" s="147"/>
      <c r="J107" s="147"/>
      <c r="K107" s="148"/>
    </row>
    <row r="108" spans="1:11" ht="18.5" x14ac:dyDescent="0.35">
      <c r="A108" s="146"/>
      <c r="B108" s="147"/>
      <c r="C108" s="147"/>
      <c r="D108" s="147"/>
      <c r="E108" s="147"/>
      <c r="F108" s="147"/>
      <c r="G108" s="147"/>
      <c r="H108" s="147"/>
      <c r="I108" s="147"/>
      <c r="J108" s="147"/>
      <c r="K108" s="148"/>
    </row>
    <row r="109" spans="1:11" ht="18.5" x14ac:dyDescent="0.35">
      <c r="A109" s="146"/>
      <c r="B109" s="147"/>
      <c r="C109" s="147"/>
      <c r="D109" s="147"/>
      <c r="E109" s="147"/>
      <c r="F109" s="147"/>
      <c r="G109" s="147"/>
      <c r="H109" s="147"/>
      <c r="I109" s="147"/>
      <c r="J109" s="147"/>
      <c r="K109" s="148"/>
    </row>
    <row r="110" spans="1:11" ht="18.5" x14ac:dyDescent="0.35">
      <c r="A110" s="146"/>
      <c r="B110" s="147"/>
      <c r="C110" s="147"/>
      <c r="D110" s="147"/>
      <c r="E110" s="147"/>
      <c r="F110" s="147"/>
      <c r="G110" s="147"/>
      <c r="H110" s="147"/>
      <c r="I110" s="147"/>
      <c r="J110" s="147"/>
      <c r="K110" s="148"/>
    </row>
    <row r="111" spans="1:11" ht="18.5" x14ac:dyDescent="0.35">
      <c r="A111" s="146"/>
      <c r="B111" s="147"/>
      <c r="C111" s="147"/>
      <c r="D111" s="147"/>
      <c r="E111" s="147"/>
      <c r="F111" s="147"/>
      <c r="G111" s="147"/>
      <c r="H111" s="147"/>
      <c r="I111" s="147"/>
      <c r="J111" s="147"/>
      <c r="K111" s="148"/>
    </row>
    <row r="112" spans="1:11" ht="18.5" x14ac:dyDescent="0.35">
      <c r="A112" s="146"/>
      <c r="B112" s="147"/>
      <c r="C112" s="147"/>
      <c r="D112" s="147"/>
      <c r="E112" s="147"/>
      <c r="F112" s="147"/>
      <c r="G112" s="147"/>
      <c r="H112" s="147"/>
      <c r="I112" s="147"/>
      <c r="J112" s="147"/>
      <c r="K112" s="148"/>
    </row>
    <row r="113" spans="1:11" ht="18.5" x14ac:dyDescent="0.35">
      <c r="A113" s="146"/>
      <c r="B113" s="147"/>
      <c r="C113" s="147"/>
      <c r="D113" s="147"/>
      <c r="E113" s="147"/>
      <c r="F113" s="147"/>
      <c r="G113" s="147"/>
      <c r="H113" s="147"/>
      <c r="I113" s="147"/>
      <c r="J113" s="147"/>
      <c r="K113" s="148"/>
    </row>
    <row r="114" spans="1:11" ht="18.5" x14ac:dyDescent="0.35">
      <c r="A114" s="146"/>
      <c r="B114" s="147"/>
      <c r="C114" s="147"/>
      <c r="D114" s="147"/>
      <c r="E114" s="147"/>
      <c r="F114" s="147"/>
      <c r="G114" s="147"/>
      <c r="H114" s="147"/>
      <c r="I114" s="147"/>
      <c r="J114" s="147"/>
      <c r="K114" s="148"/>
    </row>
    <row r="115" spans="1:11" ht="18.5" x14ac:dyDescent="0.35">
      <c r="A115" s="146"/>
      <c r="B115" s="147"/>
      <c r="C115" s="147"/>
      <c r="D115" s="147"/>
      <c r="E115" s="147"/>
      <c r="F115" s="147"/>
      <c r="G115" s="147"/>
      <c r="H115" s="147"/>
      <c r="I115" s="147"/>
      <c r="J115" s="147"/>
      <c r="K115" s="148"/>
    </row>
    <row r="116" spans="1:11" ht="18.5" x14ac:dyDescent="0.35">
      <c r="A116" s="146"/>
      <c r="B116" s="147"/>
      <c r="C116" s="147"/>
      <c r="D116" s="147"/>
      <c r="E116" s="147"/>
      <c r="F116" s="147"/>
      <c r="G116" s="147"/>
      <c r="H116" s="147"/>
      <c r="I116" s="147"/>
      <c r="J116" s="147"/>
      <c r="K116" s="148"/>
    </row>
    <row r="117" spans="1:11" ht="18.5" x14ac:dyDescent="0.35">
      <c r="A117" s="146"/>
      <c r="B117" s="147"/>
      <c r="C117" s="147"/>
      <c r="D117" s="147"/>
      <c r="E117" s="147"/>
      <c r="F117" s="147"/>
      <c r="G117" s="147"/>
      <c r="H117" s="147"/>
      <c r="I117" s="147"/>
      <c r="J117" s="147"/>
      <c r="K117" s="148"/>
    </row>
    <row r="118" spans="1:11" ht="18.5" x14ac:dyDescent="0.35">
      <c r="A118" s="146"/>
      <c r="B118" s="147"/>
      <c r="C118" s="147"/>
      <c r="D118" s="147"/>
      <c r="E118" s="147"/>
      <c r="F118" s="147"/>
      <c r="G118" s="147"/>
      <c r="H118" s="147"/>
      <c r="I118" s="147"/>
      <c r="J118" s="147"/>
      <c r="K118" s="148"/>
    </row>
    <row r="119" spans="1:11" ht="18.5" x14ac:dyDescent="0.35">
      <c r="A119" s="146"/>
      <c r="B119" s="147"/>
      <c r="C119" s="147"/>
      <c r="D119" s="147"/>
      <c r="E119" s="147"/>
      <c r="F119" s="147"/>
      <c r="G119" s="147"/>
      <c r="H119" s="147"/>
      <c r="I119" s="147"/>
      <c r="J119" s="147"/>
      <c r="K119" s="148"/>
    </row>
    <row r="120" spans="1:11" ht="18.5" x14ac:dyDescent="0.35">
      <c r="A120" s="146"/>
      <c r="B120" s="147"/>
      <c r="C120" s="147"/>
      <c r="D120" s="147"/>
      <c r="E120" s="147"/>
      <c r="F120" s="147"/>
      <c r="G120" s="147"/>
      <c r="H120" s="147"/>
      <c r="I120" s="147"/>
      <c r="J120" s="147"/>
      <c r="K120" s="148"/>
    </row>
    <row r="121" spans="1:11" ht="18.5" x14ac:dyDescent="0.35">
      <c r="A121" s="146"/>
      <c r="B121" s="147"/>
      <c r="C121" s="147"/>
      <c r="D121" s="147"/>
      <c r="E121" s="147"/>
      <c r="F121" s="147"/>
      <c r="G121" s="147"/>
      <c r="H121" s="147"/>
      <c r="I121" s="147"/>
      <c r="J121" s="147"/>
      <c r="K121" s="148"/>
    </row>
    <row r="122" spans="1:11" ht="18.5" x14ac:dyDescent="0.35">
      <c r="A122" s="146"/>
      <c r="B122" s="147"/>
      <c r="C122" s="147"/>
      <c r="D122" s="147"/>
      <c r="E122" s="147"/>
      <c r="F122" s="147"/>
      <c r="G122" s="147"/>
      <c r="H122" s="147"/>
      <c r="I122" s="147"/>
      <c r="J122" s="147"/>
      <c r="K122" s="148"/>
    </row>
    <row r="123" spans="1:11" ht="18.5" x14ac:dyDescent="0.35">
      <c r="A123" s="146"/>
      <c r="B123" s="147"/>
      <c r="C123" s="147"/>
      <c r="D123" s="147"/>
      <c r="E123" s="147"/>
      <c r="F123" s="147"/>
      <c r="G123" s="147"/>
      <c r="H123" s="147"/>
      <c r="I123" s="147"/>
      <c r="J123" s="147"/>
      <c r="K123" s="148"/>
    </row>
    <row r="124" spans="1:11" ht="18.5" x14ac:dyDescent="0.35">
      <c r="A124" s="146"/>
      <c r="B124" s="147"/>
      <c r="C124" s="147"/>
      <c r="D124" s="147"/>
      <c r="E124" s="147"/>
      <c r="F124" s="147"/>
      <c r="G124" s="147"/>
      <c r="H124" s="147"/>
      <c r="I124" s="147"/>
      <c r="J124" s="147"/>
      <c r="K124" s="148"/>
    </row>
    <row r="125" spans="1:11" ht="18.5" x14ac:dyDescent="0.35">
      <c r="A125" s="146"/>
      <c r="B125" s="147"/>
      <c r="C125" s="147"/>
      <c r="D125" s="147"/>
      <c r="E125" s="147"/>
      <c r="F125" s="147"/>
      <c r="G125" s="147"/>
      <c r="H125" s="147"/>
      <c r="I125" s="147"/>
      <c r="J125" s="147"/>
      <c r="K125" s="148"/>
    </row>
    <row r="126" spans="1:11" ht="18.5" x14ac:dyDescent="0.35">
      <c r="A126" s="146"/>
      <c r="B126" s="147"/>
      <c r="C126" s="147"/>
      <c r="D126" s="147"/>
      <c r="E126" s="147"/>
      <c r="F126" s="147"/>
      <c r="G126" s="147"/>
      <c r="H126" s="147"/>
      <c r="I126" s="147"/>
      <c r="J126" s="147"/>
      <c r="K126" s="148"/>
    </row>
    <row r="127" spans="1:11" ht="18.5" x14ac:dyDescent="0.35">
      <c r="A127" s="146"/>
      <c r="B127" s="147"/>
      <c r="C127" s="147"/>
      <c r="D127" s="147"/>
      <c r="E127" s="147"/>
      <c r="F127" s="147"/>
      <c r="G127" s="147"/>
      <c r="H127" s="147"/>
      <c r="I127" s="147"/>
      <c r="J127" s="147"/>
      <c r="K127" s="148"/>
    </row>
    <row r="128" spans="1:11" ht="18.5" x14ac:dyDescent="0.35">
      <c r="A128" s="146"/>
      <c r="B128" s="147"/>
      <c r="C128" s="147"/>
      <c r="D128" s="147"/>
      <c r="E128" s="147"/>
      <c r="F128" s="147"/>
      <c r="G128" s="147"/>
      <c r="H128" s="147"/>
      <c r="I128" s="147"/>
      <c r="J128" s="147"/>
      <c r="K128" s="148"/>
    </row>
    <row r="129" spans="1:11" ht="18.5" x14ac:dyDescent="0.35">
      <c r="A129" s="146"/>
      <c r="B129" s="147"/>
      <c r="C129" s="147"/>
      <c r="D129" s="147"/>
      <c r="E129" s="147"/>
      <c r="F129" s="147"/>
      <c r="G129" s="147"/>
      <c r="H129" s="147"/>
      <c r="I129" s="147"/>
      <c r="J129" s="147"/>
      <c r="K129" s="148"/>
    </row>
    <row r="130" spans="1:11" x14ac:dyDescent="0.35">
      <c r="A130" s="149"/>
      <c r="B130" s="140"/>
      <c r="C130" s="140"/>
      <c r="D130" s="140"/>
      <c r="E130" s="140"/>
      <c r="F130" s="140"/>
      <c r="G130" s="140"/>
      <c r="H130" s="140"/>
      <c r="I130" s="140"/>
      <c r="J130" s="140"/>
      <c r="K130" s="150"/>
    </row>
    <row r="131" spans="1:11" x14ac:dyDescent="0.35">
      <c r="A131" s="149"/>
      <c r="B131" s="140"/>
      <c r="C131" s="140"/>
      <c r="D131" s="140"/>
      <c r="E131" s="140"/>
      <c r="F131" s="140"/>
      <c r="G131" s="140"/>
      <c r="H131" s="140"/>
      <c r="I131" s="140"/>
      <c r="J131" s="140"/>
      <c r="K131" s="150"/>
    </row>
    <row r="132" spans="1:11" x14ac:dyDescent="0.35">
      <c r="A132" s="149"/>
      <c r="B132" s="140"/>
      <c r="C132" s="140"/>
      <c r="D132" s="140"/>
      <c r="E132" s="140"/>
      <c r="F132" s="140"/>
      <c r="G132" s="140"/>
      <c r="H132" s="140"/>
      <c r="I132" s="140"/>
      <c r="J132" s="140"/>
      <c r="K132" s="150"/>
    </row>
    <row r="133" spans="1:11" x14ac:dyDescent="0.35">
      <c r="A133" s="149"/>
      <c r="B133" s="140"/>
      <c r="C133" s="140"/>
      <c r="D133" s="140"/>
      <c r="E133" s="140"/>
      <c r="F133" s="140"/>
      <c r="G133" s="140"/>
      <c r="H133" s="140"/>
      <c r="I133" s="140"/>
      <c r="J133" s="140"/>
      <c r="K133" s="150"/>
    </row>
    <row r="134" spans="1:11" x14ac:dyDescent="0.35">
      <c r="A134" s="149"/>
      <c r="B134" s="140"/>
      <c r="C134" s="140"/>
      <c r="D134" s="140"/>
      <c r="E134" s="140"/>
      <c r="F134" s="140"/>
      <c r="G134" s="140"/>
      <c r="H134" s="140"/>
      <c r="I134" s="140"/>
      <c r="J134" s="140"/>
      <c r="K134" s="150"/>
    </row>
    <row r="135" spans="1:11" x14ac:dyDescent="0.35">
      <c r="A135" s="149"/>
      <c r="B135" s="140"/>
      <c r="C135" s="140"/>
      <c r="D135" s="140"/>
      <c r="E135" s="140"/>
      <c r="F135" s="140"/>
      <c r="G135" s="140"/>
      <c r="H135" s="140"/>
      <c r="I135" s="140"/>
      <c r="J135" s="140"/>
      <c r="K135" s="150"/>
    </row>
    <row r="136" spans="1:11" x14ac:dyDescent="0.35">
      <c r="A136" s="149"/>
      <c r="B136" s="140"/>
      <c r="C136" s="140"/>
      <c r="D136" s="140"/>
      <c r="E136" s="140"/>
      <c r="F136" s="140"/>
      <c r="G136" s="140"/>
      <c r="H136" s="140"/>
      <c r="I136" s="140"/>
      <c r="J136" s="140"/>
      <c r="K136" s="150"/>
    </row>
    <row r="137" spans="1:11" x14ac:dyDescent="0.35">
      <c r="A137" s="149"/>
      <c r="B137" s="140"/>
      <c r="C137" s="140"/>
      <c r="D137" s="140"/>
      <c r="E137" s="140"/>
      <c r="F137" s="140"/>
      <c r="G137" s="140"/>
      <c r="H137" s="140"/>
      <c r="I137" s="140"/>
      <c r="J137" s="140"/>
      <c r="K137" s="150"/>
    </row>
    <row r="138" spans="1:11" x14ac:dyDescent="0.35">
      <c r="A138" s="149"/>
      <c r="B138" s="140"/>
      <c r="C138" s="140"/>
      <c r="D138" s="140"/>
      <c r="E138" s="140"/>
      <c r="F138" s="140"/>
      <c r="G138" s="140"/>
      <c r="H138" s="140"/>
      <c r="I138" s="140"/>
      <c r="J138" s="140"/>
      <c r="K138" s="150"/>
    </row>
    <row r="139" spans="1:11" x14ac:dyDescent="0.35">
      <c r="A139" s="149"/>
      <c r="B139" s="140"/>
      <c r="C139" s="140"/>
      <c r="D139" s="140"/>
      <c r="E139" s="140"/>
      <c r="F139" s="140"/>
      <c r="G139" s="140"/>
      <c r="H139" s="140"/>
      <c r="I139" s="140"/>
      <c r="J139" s="140"/>
      <c r="K139" s="150"/>
    </row>
    <row r="140" spans="1:11" x14ac:dyDescent="0.35">
      <c r="A140" s="149"/>
      <c r="B140" s="140"/>
      <c r="C140" s="140"/>
      <c r="D140" s="140"/>
      <c r="E140" s="140"/>
      <c r="F140" s="140"/>
      <c r="G140" s="140"/>
      <c r="H140" s="140"/>
      <c r="I140" s="140"/>
      <c r="J140" s="140"/>
      <c r="K140" s="150"/>
    </row>
    <row r="141" spans="1:11" x14ac:dyDescent="0.35">
      <c r="A141" s="149"/>
      <c r="B141" s="140"/>
      <c r="C141" s="140"/>
      <c r="D141" s="140"/>
      <c r="E141" s="140"/>
      <c r="F141" s="140"/>
      <c r="G141" s="140"/>
      <c r="H141" s="140"/>
      <c r="I141" s="140"/>
      <c r="J141" s="140"/>
      <c r="K141" s="150"/>
    </row>
    <row r="142" spans="1:11" x14ac:dyDescent="0.35">
      <c r="A142" s="149"/>
      <c r="B142" s="140"/>
      <c r="C142" s="140"/>
      <c r="D142" s="140"/>
      <c r="E142" s="140"/>
      <c r="F142" s="140"/>
      <c r="G142" s="140"/>
      <c r="H142" s="140"/>
      <c r="I142" s="140"/>
      <c r="J142" s="140"/>
      <c r="K142" s="150"/>
    </row>
    <row r="143" spans="1:11" x14ac:dyDescent="0.35">
      <c r="A143" s="149"/>
      <c r="B143" s="140"/>
      <c r="C143" s="140"/>
      <c r="D143" s="140"/>
      <c r="E143" s="140"/>
      <c r="F143" s="140"/>
      <c r="G143" s="140"/>
      <c r="H143" s="140"/>
      <c r="I143" s="140"/>
      <c r="J143" s="140"/>
      <c r="K143" s="150"/>
    </row>
    <row r="144" spans="1:11" x14ac:dyDescent="0.35">
      <c r="A144" s="149"/>
      <c r="B144" s="140"/>
      <c r="C144" s="140"/>
      <c r="D144" s="140"/>
      <c r="E144" s="140"/>
      <c r="F144" s="140"/>
      <c r="G144" s="140"/>
      <c r="H144" s="140"/>
      <c r="I144" s="140"/>
      <c r="J144" s="140"/>
      <c r="K144" s="150"/>
    </row>
    <row r="145" spans="1:11" x14ac:dyDescent="0.35">
      <c r="A145" s="149"/>
      <c r="B145" s="140"/>
      <c r="C145" s="140"/>
      <c r="D145" s="140"/>
      <c r="E145" s="140"/>
      <c r="F145" s="140"/>
      <c r="G145" s="140"/>
      <c r="H145" s="140"/>
      <c r="I145" s="140"/>
      <c r="J145" s="140"/>
      <c r="K145" s="150"/>
    </row>
    <row r="146" spans="1:11" x14ac:dyDescent="0.35">
      <c r="A146" s="149"/>
      <c r="B146" s="140"/>
      <c r="C146" s="140"/>
      <c r="D146" s="140"/>
      <c r="E146" s="140"/>
      <c r="F146" s="140"/>
      <c r="G146" s="140"/>
      <c r="H146" s="140"/>
      <c r="I146" s="140"/>
      <c r="J146" s="140"/>
      <c r="K146" s="150"/>
    </row>
    <row r="147" spans="1:11" x14ac:dyDescent="0.35">
      <c r="A147" s="149"/>
      <c r="B147" s="140"/>
      <c r="C147" s="140"/>
      <c r="D147" s="140"/>
      <c r="E147" s="140"/>
      <c r="F147" s="140"/>
      <c r="G147" s="140"/>
      <c r="H147" s="140"/>
      <c r="I147" s="140"/>
      <c r="J147" s="140"/>
      <c r="K147" s="150"/>
    </row>
    <row r="148" spans="1:11" x14ac:dyDescent="0.35">
      <c r="A148" s="149"/>
      <c r="B148" s="140"/>
      <c r="C148" s="140"/>
      <c r="D148" s="140"/>
      <c r="E148" s="140"/>
      <c r="F148" s="140"/>
      <c r="G148" s="140"/>
      <c r="H148" s="140"/>
      <c r="I148" s="140"/>
      <c r="J148" s="140"/>
      <c r="K148" s="150"/>
    </row>
    <row r="149" spans="1:11" x14ac:dyDescent="0.35">
      <c r="A149" s="149"/>
      <c r="B149" s="140"/>
      <c r="C149" s="140"/>
      <c r="D149" s="140"/>
      <c r="E149" s="140"/>
      <c r="F149" s="140"/>
      <c r="G149" s="140"/>
      <c r="H149" s="140"/>
      <c r="I149" s="140"/>
      <c r="J149" s="140"/>
      <c r="K149" s="150"/>
    </row>
    <row r="150" spans="1:11" x14ac:dyDescent="0.35">
      <c r="A150" s="149"/>
      <c r="B150" s="140"/>
      <c r="C150" s="140"/>
      <c r="D150" s="140"/>
      <c r="E150" s="140"/>
      <c r="F150" s="140"/>
      <c r="G150" s="140"/>
      <c r="H150" s="140"/>
      <c r="I150" s="140"/>
      <c r="J150" s="140"/>
      <c r="K150" s="150"/>
    </row>
    <row r="151" spans="1:11" x14ac:dyDescent="0.35">
      <c r="A151" s="149"/>
      <c r="B151" s="140"/>
      <c r="C151" s="140"/>
      <c r="D151" s="140"/>
      <c r="E151" s="140"/>
      <c r="F151" s="140"/>
      <c r="G151" s="140"/>
      <c r="H151" s="140"/>
      <c r="I151" s="140"/>
      <c r="J151" s="140"/>
      <c r="K151" s="150"/>
    </row>
    <row r="152" spans="1:11" x14ac:dyDescent="0.35">
      <c r="A152" s="149"/>
      <c r="B152" s="140"/>
      <c r="C152" s="140"/>
      <c r="D152" s="140"/>
      <c r="E152" s="140"/>
      <c r="F152" s="140"/>
      <c r="G152" s="140"/>
      <c r="H152" s="140"/>
      <c r="I152" s="140"/>
      <c r="J152" s="140"/>
      <c r="K152" s="150"/>
    </row>
    <row r="153" spans="1:11" x14ac:dyDescent="0.35">
      <c r="A153" s="149"/>
      <c r="B153" s="140"/>
      <c r="C153" s="140"/>
      <c r="D153" s="140"/>
      <c r="E153" s="140"/>
      <c r="F153" s="140"/>
      <c r="G153" s="140"/>
      <c r="H153" s="140"/>
      <c r="I153" s="140"/>
      <c r="J153" s="140"/>
      <c r="K153" s="150"/>
    </row>
    <row r="154" spans="1:11" x14ac:dyDescent="0.35">
      <c r="A154" s="149"/>
      <c r="B154" s="140"/>
      <c r="C154" s="140"/>
      <c r="D154" s="140"/>
      <c r="E154" s="140"/>
      <c r="F154" s="140"/>
      <c r="G154" s="140"/>
      <c r="H154" s="140"/>
      <c r="I154" s="140"/>
      <c r="J154" s="140"/>
      <c r="K154" s="150"/>
    </row>
    <row r="155" spans="1:11" x14ac:dyDescent="0.35">
      <c r="A155" s="149"/>
      <c r="B155" s="140"/>
      <c r="C155" s="140"/>
      <c r="D155" s="140"/>
      <c r="E155" s="140"/>
      <c r="F155" s="140"/>
      <c r="G155" s="140"/>
      <c r="H155" s="140"/>
      <c r="I155" s="140"/>
      <c r="J155" s="140"/>
      <c r="K155" s="150"/>
    </row>
    <row r="156" spans="1:11" x14ac:dyDescent="0.35">
      <c r="A156" s="149"/>
      <c r="B156" s="140"/>
      <c r="C156" s="140"/>
      <c r="D156" s="140"/>
      <c r="E156" s="140"/>
      <c r="F156" s="140"/>
      <c r="G156" s="140"/>
      <c r="H156" s="140"/>
      <c r="I156" s="140"/>
      <c r="J156" s="140"/>
      <c r="K156" s="150"/>
    </row>
    <row r="157" spans="1:11" x14ac:dyDescent="0.35">
      <c r="A157" s="149"/>
      <c r="B157" s="140"/>
      <c r="C157" s="140"/>
      <c r="D157" s="140"/>
      <c r="E157" s="140"/>
      <c r="F157" s="140"/>
      <c r="G157" s="140"/>
      <c r="H157" s="140"/>
      <c r="I157" s="140"/>
      <c r="J157" s="140"/>
      <c r="K157" s="150"/>
    </row>
    <row r="158" spans="1:11" x14ac:dyDescent="0.35">
      <c r="A158" s="149"/>
      <c r="B158" s="140"/>
      <c r="C158" s="140"/>
      <c r="D158" s="140"/>
      <c r="E158" s="140"/>
      <c r="F158" s="140"/>
      <c r="G158" s="140"/>
      <c r="H158" s="140"/>
      <c r="I158" s="140"/>
      <c r="J158" s="140"/>
      <c r="K158" s="150"/>
    </row>
    <row r="159" spans="1:11" x14ac:dyDescent="0.35">
      <c r="A159" s="149"/>
      <c r="B159" s="140"/>
      <c r="C159" s="140"/>
      <c r="D159" s="140"/>
      <c r="E159" s="140"/>
      <c r="F159" s="140"/>
      <c r="G159" s="140"/>
      <c r="H159" s="140"/>
      <c r="I159" s="140"/>
      <c r="J159" s="140"/>
      <c r="K159" s="150"/>
    </row>
    <row r="160" spans="1:11" x14ac:dyDescent="0.35">
      <c r="A160" s="149"/>
      <c r="B160" s="140"/>
      <c r="C160" s="140"/>
      <c r="D160" s="140"/>
      <c r="E160" s="140"/>
      <c r="F160" s="140"/>
      <c r="G160" s="140"/>
      <c r="H160" s="140"/>
      <c r="I160" s="140"/>
      <c r="J160" s="140"/>
      <c r="K160" s="150"/>
    </row>
    <row r="161" spans="1:11" x14ac:dyDescent="0.35">
      <c r="A161" s="149"/>
      <c r="B161" s="140"/>
      <c r="C161" s="140"/>
      <c r="D161" s="140"/>
      <c r="E161" s="140"/>
      <c r="F161" s="140"/>
      <c r="G161" s="140"/>
      <c r="H161" s="140"/>
      <c r="I161" s="140"/>
      <c r="J161" s="140"/>
      <c r="K161" s="150"/>
    </row>
    <row r="162" spans="1:11" x14ac:dyDescent="0.35">
      <c r="A162" s="149"/>
      <c r="B162" s="140"/>
      <c r="C162" s="140"/>
      <c r="D162" s="140"/>
      <c r="E162" s="140"/>
      <c r="F162" s="140"/>
      <c r="G162" s="140"/>
      <c r="H162" s="140"/>
      <c r="I162" s="140"/>
      <c r="J162" s="140"/>
      <c r="K162" s="150"/>
    </row>
    <row r="163" spans="1:11" x14ac:dyDescent="0.35">
      <c r="A163" s="149"/>
      <c r="B163" s="140"/>
      <c r="C163" s="140"/>
      <c r="D163" s="140"/>
      <c r="E163" s="140"/>
      <c r="F163" s="140"/>
      <c r="G163" s="140"/>
      <c r="H163" s="140"/>
      <c r="I163" s="140"/>
      <c r="J163" s="140"/>
      <c r="K163" s="150"/>
    </row>
    <row r="164" spans="1:11" x14ac:dyDescent="0.35">
      <c r="A164" s="149"/>
      <c r="B164" s="140"/>
      <c r="C164" s="140"/>
      <c r="D164" s="140"/>
      <c r="E164" s="140"/>
      <c r="F164" s="140"/>
      <c r="G164" s="140"/>
      <c r="H164" s="140"/>
      <c r="I164" s="140"/>
      <c r="J164" s="140"/>
      <c r="K164" s="150"/>
    </row>
    <row r="165" spans="1:11" x14ac:dyDescent="0.35">
      <c r="A165" s="149"/>
      <c r="B165" s="140"/>
      <c r="C165" s="140"/>
      <c r="D165" s="140"/>
      <c r="E165" s="140"/>
      <c r="F165" s="140"/>
      <c r="G165" s="140"/>
      <c r="H165" s="140"/>
      <c r="I165" s="140"/>
      <c r="J165" s="140"/>
      <c r="K165" s="150"/>
    </row>
    <row r="166" spans="1:11" x14ac:dyDescent="0.35">
      <c r="A166" s="149"/>
      <c r="B166" s="140"/>
      <c r="C166" s="140"/>
      <c r="D166" s="140"/>
      <c r="E166" s="140"/>
      <c r="F166" s="140"/>
      <c r="G166" s="140"/>
      <c r="H166" s="140"/>
      <c r="I166" s="140"/>
      <c r="J166" s="140"/>
      <c r="K166" s="150"/>
    </row>
    <row r="167" spans="1:11" x14ac:dyDescent="0.35">
      <c r="A167" s="149"/>
      <c r="B167" s="140"/>
      <c r="C167" s="140"/>
      <c r="D167" s="140"/>
      <c r="E167" s="140"/>
      <c r="F167" s="140"/>
      <c r="G167" s="140"/>
      <c r="H167" s="140"/>
      <c r="I167" s="140"/>
      <c r="J167" s="140"/>
      <c r="K167" s="150"/>
    </row>
    <row r="168" spans="1:11" x14ac:dyDescent="0.35">
      <c r="A168" s="149"/>
      <c r="B168" s="140"/>
      <c r="C168" s="140"/>
      <c r="D168" s="140"/>
      <c r="E168" s="140"/>
      <c r="F168" s="140"/>
      <c r="G168" s="140"/>
      <c r="H168" s="140"/>
      <c r="I168" s="140"/>
      <c r="J168" s="140"/>
      <c r="K168" s="150"/>
    </row>
    <row r="169" spans="1:11" x14ac:dyDescent="0.35">
      <c r="A169" s="149"/>
      <c r="B169" s="140"/>
      <c r="C169" s="140"/>
      <c r="D169" s="140"/>
      <c r="E169" s="140"/>
      <c r="F169" s="140"/>
      <c r="G169" s="140"/>
      <c r="H169" s="140"/>
      <c r="I169" s="140"/>
      <c r="J169" s="140"/>
      <c r="K169" s="150"/>
    </row>
    <row r="170" spans="1:11" x14ac:dyDescent="0.35">
      <c r="A170" s="149"/>
      <c r="B170" s="140"/>
      <c r="C170" s="140"/>
      <c r="D170" s="140"/>
      <c r="E170" s="140"/>
      <c r="F170" s="140"/>
      <c r="G170" s="140"/>
      <c r="H170" s="140"/>
      <c r="I170" s="140"/>
      <c r="J170" s="140"/>
      <c r="K170" s="150"/>
    </row>
    <row r="171" spans="1:11" x14ac:dyDescent="0.35">
      <c r="A171" s="149"/>
      <c r="B171" s="140"/>
      <c r="C171" s="140"/>
      <c r="D171" s="140"/>
      <c r="E171" s="140"/>
      <c r="F171" s="140"/>
      <c r="G171" s="140"/>
      <c r="H171" s="140"/>
      <c r="I171" s="140"/>
      <c r="J171" s="140"/>
      <c r="K171" s="150"/>
    </row>
    <row r="172" spans="1:11" x14ac:dyDescent="0.35">
      <c r="A172" s="149"/>
      <c r="B172" s="140"/>
      <c r="C172" s="140"/>
      <c r="D172" s="140"/>
      <c r="E172" s="140"/>
      <c r="F172" s="140"/>
      <c r="G172" s="140"/>
      <c r="H172" s="140"/>
      <c r="I172" s="140"/>
      <c r="J172" s="140"/>
      <c r="K172" s="150"/>
    </row>
    <row r="173" spans="1:11" x14ac:dyDescent="0.35">
      <c r="A173" s="149"/>
      <c r="B173" s="140"/>
      <c r="C173" s="140"/>
      <c r="D173" s="140"/>
      <c r="E173" s="140"/>
      <c r="F173" s="140"/>
      <c r="G173" s="140"/>
      <c r="H173" s="140"/>
      <c r="I173" s="140"/>
      <c r="J173" s="140"/>
      <c r="K173" s="150"/>
    </row>
    <row r="174" spans="1:11" x14ac:dyDescent="0.35">
      <c r="A174" s="149"/>
      <c r="B174" s="140"/>
      <c r="C174" s="140"/>
      <c r="D174" s="140"/>
      <c r="E174" s="140"/>
      <c r="F174" s="140"/>
      <c r="G174" s="140"/>
      <c r="H174" s="140"/>
      <c r="I174" s="140"/>
      <c r="J174" s="140"/>
      <c r="K174" s="150"/>
    </row>
    <row r="175" spans="1:11" x14ac:dyDescent="0.35">
      <c r="A175" s="149"/>
      <c r="B175" s="140"/>
      <c r="C175" s="140"/>
      <c r="D175" s="140"/>
      <c r="E175" s="140"/>
      <c r="F175" s="140"/>
      <c r="G175" s="140"/>
      <c r="H175" s="140"/>
      <c r="I175" s="140"/>
      <c r="J175" s="140"/>
      <c r="K175" s="150"/>
    </row>
    <row r="176" spans="1:11" x14ac:dyDescent="0.35">
      <c r="A176" s="149"/>
      <c r="B176" s="140"/>
      <c r="C176" s="140"/>
      <c r="D176" s="140"/>
      <c r="E176" s="140"/>
      <c r="F176" s="140"/>
      <c r="G176" s="140"/>
      <c r="H176" s="140"/>
      <c r="I176" s="140"/>
      <c r="J176" s="140"/>
      <c r="K176" s="150"/>
    </row>
    <row r="177" spans="1:11" x14ac:dyDescent="0.35">
      <c r="A177" s="149"/>
      <c r="B177" s="140"/>
      <c r="C177" s="140"/>
      <c r="D177" s="140"/>
      <c r="E177" s="140"/>
      <c r="F177" s="140"/>
      <c r="G177" s="140"/>
      <c r="H177" s="140"/>
      <c r="I177" s="140"/>
      <c r="J177" s="140"/>
      <c r="K177" s="150"/>
    </row>
    <row r="178" spans="1:11" x14ac:dyDescent="0.35">
      <c r="A178" s="149"/>
      <c r="B178" s="140"/>
      <c r="C178" s="140"/>
      <c r="D178" s="140"/>
      <c r="E178" s="140"/>
      <c r="F178" s="140"/>
      <c r="G178" s="140"/>
      <c r="H178" s="140"/>
      <c r="I178" s="140"/>
      <c r="J178" s="140"/>
      <c r="K178" s="150"/>
    </row>
    <row r="179" spans="1:11" x14ac:dyDescent="0.35">
      <c r="A179" s="149"/>
      <c r="B179" s="140"/>
      <c r="C179" s="140"/>
      <c r="D179" s="140"/>
      <c r="E179" s="140"/>
      <c r="F179" s="140"/>
      <c r="G179" s="140"/>
      <c r="H179" s="140"/>
      <c r="I179" s="140"/>
      <c r="J179" s="140"/>
      <c r="K179" s="150"/>
    </row>
    <row r="180" spans="1:11" x14ac:dyDescent="0.35">
      <c r="A180" s="149"/>
      <c r="B180" s="140"/>
      <c r="C180" s="140"/>
      <c r="D180" s="140"/>
      <c r="E180" s="140"/>
      <c r="F180" s="140"/>
      <c r="G180" s="140"/>
      <c r="H180" s="140"/>
      <c r="I180" s="140"/>
      <c r="J180" s="140"/>
      <c r="K180" s="150"/>
    </row>
    <row r="181" spans="1:11" x14ac:dyDescent="0.35">
      <c r="A181" s="149"/>
      <c r="B181" s="140"/>
      <c r="C181" s="140"/>
      <c r="D181" s="140"/>
      <c r="E181" s="140"/>
      <c r="F181" s="140"/>
      <c r="G181" s="140"/>
      <c r="H181" s="140"/>
      <c r="I181" s="140"/>
      <c r="J181" s="140"/>
      <c r="K181" s="150"/>
    </row>
    <row r="182" spans="1:11" x14ac:dyDescent="0.35">
      <c r="A182" s="149"/>
      <c r="B182" s="140"/>
      <c r="C182" s="140"/>
      <c r="D182" s="140"/>
      <c r="E182" s="140"/>
      <c r="F182" s="140"/>
      <c r="G182" s="140"/>
      <c r="H182" s="140"/>
      <c r="I182" s="140"/>
      <c r="J182" s="140"/>
      <c r="K182" s="150"/>
    </row>
    <row r="183" spans="1:11" x14ac:dyDescent="0.35">
      <c r="A183" s="149"/>
      <c r="B183" s="140"/>
      <c r="C183" s="140"/>
      <c r="D183" s="140"/>
      <c r="E183" s="140"/>
      <c r="F183" s="140"/>
      <c r="G183" s="140"/>
      <c r="H183" s="140"/>
      <c r="I183" s="140"/>
      <c r="J183" s="140"/>
      <c r="K183" s="150"/>
    </row>
    <row r="184" spans="1:11" x14ac:dyDescent="0.35">
      <c r="A184" s="149"/>
      <c r="B184" s="140"/>
      <c r="C184" s="140"/>
      <c r="D184" s="140"/>
      <c r="E184" s="140"/>
      <c r="F184" s="140"/>
      <c r="G184" s="140"/>
      <c r="H184" s="140"/>
      <c r="I184" s="140"/>
      <c r="J184" s="140"/>
      <c r="K184" s="150"/>
    </row>
    <row r="185" spans="1:11" x14ac:dyDescent="0.35">
      <c r="A185" s="149"/>
      <c r="B185" s="140"/>
      <c r="C185" s="140"/>
      <c r="D185" s="140"/>
      <c r="E185" s="140"/>
      <c r="F185" s="140"/>
      <c r="G185" s="140"/>
      <c r="H185" s="140"/>
      <c r="I185" s="140"/>
      <c r="J185" s="140"/>
      <c r="K185" s="150"/>
    </row>
    <row r="186" spans="1:11" x14ac:dyDescent="0.35">
      <c r="A186" s="149"/>
      <c r="B186" s="140"/>
      <c r="C186" s="140"/>
      <c r="D186" s="140"/>
      <c r="E186" s="140"/>
      <c r="F186" s="140"/>
      <c r="G186" s="140"/>
      <c r="H186" s="140"/>
      <c r="I186" s="140"/>
      <c r="J186" s="140"/>
      <c r="K186" s="150"/>
    </row>
    <row r="187" spans="1:11" x14ac:dyDescent="0.35">
      <c r="A187" s="149"/>
      <c r="B187" s="140"/>
      <c r="C187" s="140"/>
      <c r="D187" s="140"/>
      <c r="E187" s="140"/>
      <c r="F187" s="140"/>
      <c r="G187" s="140"/>
      <c r="H187" s="140"/>
      <c r="I187" s="140"/>
      <c r="J187" s="140"/>
      <c r="K187" s="150"/>
    </row>
    <row r="188" spans="1:11" x14ac:dyDescent="0.35">
      <c r="A188" s="149"/>
      <c r="B188" s="140"/>
      <c r="C188" s="140"/>
      <c r="D188" s="140"/>
      <c r="E188" s="140"/>
      <c r="F188" s="140"/>
      <c r="G188" s="140"/>
      <c r="H188" s="140"/>
      <c r="I188" s="140"/>
      <c r="J188" s="140"/>
      <c r="K188" s="150"/>
    </row>
    <row r="189" spans="1:11" x14ac:dyDescent="0.35">
      <c r="A189" s="149"/>
      <c r="B189" s="140"/>
      <c r="C189" s="140"/>
      <c r="D189" s="140"/>
      <c r="E189" s="140"/>
      <c r="F189" s="140"/>
      <c r="G189" s="140"/>
      <c r="H189" s="140"/>
      <c r="I189" s="140"/>
      <c r="J189" s="140"/>
      <c r="K189" s="150"/>
    </row>
    <row r="190" spans="1:11" x14ac:dyDescent="0.35">
      <c r="A190" s="149"/>
      <c r="B190" s="140"/>
      <c r="C190" s="140"/>
      <c r="D190" s="140"/>
      <c r="E190" s="140"/>
      <c r="F190" s="140"/>
      <c r="G190" s="140"/>
      <c r="H190" s="140"/>
      <c r="I190" s="140"/>
      <c r="J190" s="140"/>
      <c r="K190" s="150"/>
    </row>
    <row r="191" spans="1:11" x14ac:dyDescent="0.35">
      <c r="A191" s="149"/>
      <c r="B191" s="140"/>
      <c r="C191" s="140"/>
      <c r="D191" s="140"/>
      <c r="E191" s="140"/>
      <c r="F191" s="140"/>
      <c r="G191" s="140"/>
      <c r="H191" s="140"/>
      <c r="I191" s="140"/>
      <c r="J191" s="140"/>
      <c r="K191" s="150"/>
    </row>
    <row r="192" spans="1:11" x14ac:dyDescent="0.35">
      <c r="A192" s="149"/>
      <c r="B192" s="140"/>
      <c r="C192" s="140"/>
      <c r="D192" s="140"/>
      <c r="E192" s="140"/>
      <c r="F192" s="140"/>
      <c r="G192" s="140"/>
      <c r="H192" s="140"/>
      <c r="I192" s="140"/>
      <c r="J192" s="140"/>
      <c r="K192" s="150"/>
    </row>
    <row r="193" spans="1:11" x14ac:dyDescent="0.35">
      <c r="A193" s="149"/>
      <c r="B193" s="140"/>
      <c r="C193" s="140"/>
      <c r="D193" s="140"/>
      <c r="E193" s="140"/>
      <c r="F193" s="140"/>
      <c r="G193" s="140"/>
      <c r="H193" s="140"/>
      <c r="I193" s="140"/>
      <c r="J193" s="140"/>
      <c r="K193" s="150"/>
    </row>
    <row r="194" spans="1:11" x14ac:dyDescent="0.35">
      <c r="A194" s="149"/>
      <c r="B194" s="140"/>
      <c r="C194" s="140"/>
      <c r="D194" s="140"/>
      <c r="E194" s="140"/>
      <c r="F194" s="140"/>
      <c r="G194" s="140"/>
      <c r="H194" s="140"/>
      <c r="I194" s="140"/>
      <c r="J194" s="140"/>
      <c r="K194" s="150"/>
    </row>
    <row r="195" spans="1:11" x14ac:dyDescent="0.35">
      <c r="A195" s="149"/>
      <c r="B195" s="140"/>
      <c r="C195" s="140"/>
      <c r="D195" s="140"/>
      <c r="E195" s="140"/>
      <c r="F195" s="140"/>
      <c r="G195" s="140"/>
      <c r="H195" s="140"/>
      <c r="I195" s="140"/>
      <c r="J195" s="140"/>
      <c r="K195" s="150"/>
    </row>
    <row r="196" spans="1:11" x14ac:dyDescent="0.35">
      <c r="A196" s="149"/>
      <c r="B196" s="140"/>
      <c r="C196" s="140"/>
      <c r="D196" s="140"/>
      <c r="E196" s="140"/>
      <c r="F196" s="140"/>
      <c r="G196" s="140"/>
      <c r="H196" s="140"/>
      <c r="I196" s="140"/>
      <c r="J196" s="140"/>
      <c r="K196" s="150"/>
    </row>
    <row r="197" spans="1:11" x14ac:dyDescent="0.35">
      <c r="A197" s="149"/>
      <c r="B197" s="140"/>
      <c r="C197" s="140"/>
      <c r="D197" s="140"/>
      <c r="E197" s="140"/>
      <c r="F197" s="140"/>
      <c r="G197" s="140"/>
      <c r="H197" s="140"/>
      <c r="I197" s="140"/>
      <c r="J197" s="140"/>
      <c r="K197" s="150"/>
    </row>
    <row r="198" spans="1:11" x14ac:dyDescent="0.35">
      <c r="A198" s="149"/>
      <c r="B198" s="140"/>
      <c r="C198" s="140"/>
      <c r="D198" s="140"/>
      <c r="E198" s="140"/>
      <c r="F198" s="140"/>
      <c r="G198" s="140"/>
      <c r="H198" s="140"/>
      <c r="I198" s="140"/>
      <c r="J198" s="140"/>
      <c r="K198" s="150"/>
    </row>
    <row r="199" spans="1:11" x14ac:dyDescent="0.35">
      <c r="A199" s="149"/>
      <c r="B199" s="140"/>
      <c r="C199" s="140"/>
      <c r="D199" s="140"/>
      <c r="E199" s="140"/>
      <c r="F199" s="140"/>
      <c r="G199" s="140"/>
      <c r="H199" s="140"/>
      <c r="I199" s="140"/>
      <c r="J199" s="140"/>
      <c r="K199" s="150"/>
    </row>
    <row r="200" spans="1:11" x14ac:dyDescent="0.35">
      <c r="A200" s="149"/>
      <c r="B200" s="140"/>
      <c r="C200" s="140"/>
      <c r="D200" s="140"/>
      <c r="E200" s="140"/>
      <c r="F200" s="140"/>
      <c r="G200" s="140"/>
      <c r="H200" s="140"/>
      <c r="I200" s="140"/>
      <c r="J200" s="140"/>
      <c r="K200" s="150"/>
    </row>
    <row r="201" spans="1:11" x14ac:dyDescent="0.35">
      <c r="A201" s="149"/>
      <c r="B201" s="140"/>
      <c r="C201" s="140"/>
      <c r="D201" s="140"/>
      <c r="E201" s="140"/>
      <c r="F201" s="140"/>
      <c r="G201" s="140"/>
      <c r="H201" s="140"/>
      <c r="I201" s="140"/>
      <c r="J201" s="140"/>
      <c r="K201" s="150"/>
    </row>
    <row r="202" spans="1:11" x14ac:dyDescent="0.35">
      <c r="A202" s="149"/>
      <c r="B202" s="140"/>
      <c r="C202" s="140"/>
      <c r="D202" s="140"/>
      <c r="E202" s="140"/>
      <c r="F202" s="140"/>
      <c r="G202" s="140"/>
      <c r="H202" s="140"/>
      <c r="I202" s="140"/>
      <c r="J202" s="140"/>
      <c r="K202" s="150"/>
    </row>
    <row r="203" spans="1:11" x14ac:dyDescent="0.35">
      <c r="A203" s="149"/>
      <c r="B203" s="140"/>
      <c r="C203" s="140"/>
      <c r="D203" s="140"/>
      <c r="E203" s="140"/>
      <c r="F203" s="140"/>
      <c r="G203" s="140"/>
      <c r="H203" s="140"/>
      <c r="I203" s="140"/>
      <c r="J203" s="140"/>
      <c r="K203" s="150"/>
    </row>
    <row r="204" spans="1:11" x14ac:dyDescent="0.35">
      <c r="A204" s="149"/>
      <c r="B204" s="140"/>
      <c r="C204" s="140"/>
      <c r="D204" s="140"/>
      <c r="E204" s="140"/>
      <c r="F204" s="140"/>
      <c r="G204" s="140"/>
      <c r="H204" s="140"/>
      <c r="I204" s="140"/>
      <c r="J204" s="140"/>
      <c r="K204" s="150"/>
    </row>
    <row r="205" spans="1:11" x14ac:dyDescent="0.35">
      <c r="A205" s="149"/>
      <c r="B205" s="140"/>
      <c r="C205" s="140"/>
      <c r="D205" s="140"/>
      <c r="E205" s="140"/>
      <c r="F205" s="140"/>
      <c r="G205" s="140"/>
      <c r="H205" s="140"/>
      <c r="I205" s="140"/>
      <c r="J205" s="140"/>
      <c r="K205" s="150"/>
    </row>
    <row r="206" spans="1:11" x14ac:dyDescent="0.35">
      <c r="A206" s="149"/>
      <c r="B206" s="140"/>
      <c r="C206" s="140"/>
      <c r="D206" s="140"/>
      <c r="E206" s="140"/>
      <c r="F206" s="140"/>
      <c r="G206" s="140"/>
      <c r="H206" s="140"/>
      <c r="I206" s="140"/>
      <c r="J206" s="140"/>
      <c r="K206" s="150"/>
    </row>
    <row r="207" spans="1:11" x14ac:dyDescent="0.35">
      <c r="A207" s="149"/>
      <c r="B207" s="140"/>
      <c r="C207" s="140"/>
      <c r="D207" s="140"/>
      <c r="E207" s="140"/>
      <c r="F207" s="140"/>
      <c r="G207" s="140"/>
      <c r="H207" s="140"/>
      <c r="I207" s="140"/>
      <c r="J207" s="140"/>
      <c r="K207" s="150"/>
    </row>
    <row r="208" spans="1:11" x14ac:dyDescent="0.35">
      <c r="A208" s="149"/>
      <c r="B208" s="140"/>
      <c r="C208" s="140"/>
      <c r="D208" s="140"/>
      <c r="E208" s="140"/>
      <c r="F208" s="140"/>
      <c r="G208" s="140"/>
      <c r="H208" s="140"/>
      <c r="I208" s="140"/>
      <c r="J208" s="140"/>
      <c r="K208" s="150"/>
    </row>
    <row r="209" spans="1:11" x14ac:dyDescent="0.35">
      <c r="A209" s="149"/>
      <c r="B209" s="140"/>
      <c r="C209" s="140"/>
      <c r="D209" s="140"/>
      <c r="E209" s="140"/>
      <c r="F209" s="140"/>
      <c r="G209" s="140"/>
      <c r="H209" s="140"/>
      <c r="I209" s="140"/>
      <c r="J209" s="140"/>
      <c r="K209" s="150"/>
    </row>
    <row r="210" spans="1:11" x14ac:dyDescent="0.35">
      <c r="A210" s="149"/>
      <c r="B210" s="140"/>
      <c r="C210" s="140"/>
      <c r="D210" s="140"/>
      <c r="E210" s="140"/>
      <c r="F210" s="140"/>
      <c r="G210" s="140"/>
      <c r="H210" s="140"/>
      <c r="I210" s="140"/>
      <c r="J210" s="140"/>
      <c r="K210" s="150"/>
    </row>
    <row r="211" spans="1:11" x14ac:dyDescent="0.35">
      <c r="A211" s="149"/>
      <c r="B211" s="140"/>
      <c r="C211" s="140"/>
      <c r="D211" s="140"/>
      <c r="E211" s="140"/>
      <c r="F211" s="140"/>
      <c r="G211" s="140"/>
      <c r="H211" s="140"/>
      <c r="I211" s="140"/>
      <c r="J211" s="140"/>
      <c r="K211" s="150"/>
    </row>
    <row r="212" spans="1:11" x14ac:dyDescent="0.35">
      <c r="A212" s="149"/>
      <c r="B212" s="140"/>
      <c r="C212" s="140"/>
      <c r="D212" s="140"/>
      <c r="E212" s="140"/>
      <c r="F212" s="140"/>
      <c r="G212" s="140"/>
      <c r="H212" s="140"/>
      <c r="I212" s="140"/>
      <c r="J212" s="140"/>
      <c r="K212" s="150"/>
    </row>
    <row r="213" spans="1:11" x14ac:dyDescent="0.35">
      <c r="A213" s="149"/>
      <c r="B213" s="140"/>
      <c r="C213" s="140"/>
      <c r="D213" s="140"/>
      <c r="E213" s="140"/>
      <c r="F213" s="140"/>
      <c r="G213" s="140"/>
      <c r="H213" s="140"/>
      <c r="I213" s="140"/>
      <c r="J213" s="140"/>
      <c r="K213" s="150"/>
    </row>
    <row r="214" spans="1:11" x14ac:dyDescent="0.35">
      <c r="A214" s="149"/>
      <c r="B214" s="140"/>
      <c r="C214" s="140"/>
      <c r="D214" s="140"/>
      <c r="E214" s="140"/>
      <c r="F214" s="140"/>
      <c r="G214" s="140"/>
      <c r="H214" s="140"/>
      <c r="I214" s="140"/>
      <c r="J214" s="140"/>
      <c r="K214" s="150"/>
    </row>
    <row r="215" spans="1:11" x14ac:dyDescent="0.35">
      <c r="A215" s="149"/>
      <c r="B215" s="140"/>
      <c r="C215" s="140"/>
      <c r="D215" s="140"/>
      <c r="E215" s="140"/>
      <c r="F215" s="140"/>
      <c r="G215" s="140"/>
      <c r="H215" s="140"/>
      <c r="I215" s="140"/>
      <c r="J215" s="140"/>
      <c r="K215" s="150"/>
    </row>
    <row r="216" spans="1:11" x14ac:dyDescent="0.35">
      <c r="A216" s="149"/>
      <c r="B216" s="140"/>
      <c r="C216" s="140"/>
      <c r="D216" s="140"/>
      <c r="E216" s="140"/>
      <c r="F216" s="140"/>
      <c r="G216" s="140"/>
      <c r="H216" s="140"/>
      <c r="I216" s="140"/>
      <c r="J216" s="140"/>
      <c r="K216" s="150"/>
    </row>
    <row r="217" spans="1:11" x14ac:dyDescent="0.35">
      <c r="A217" s="149"/>
      <c r="B217" s="140"/>
      <c r="C217" s="140"/>
      <c r="D217" s="140"/>
      <c r="E217" s="140"/>
      <c r="F217" s="140"/>
      <c r="G217" s="140"/>
      <c r="H217" s="140"/>
      <c r="I217" s="140"/>
      <c r="J217" s="140"/>
      <c r="K217" s="150"/>
    </row>
    <row r="218" spans="1:11" x14ac:dyDescent="0.35">
      <c r="A218" s="149"/>
      <c r="B218" s="140"/>
      <c r="C218" s="140"/>
      <c r="D218" s="140"/>
      <c r="E218" s="140"/>
      <c r="F218" s="140"/>
      <c r="G218" s="140"/>
      <c r="H218" s="140"/>
      <c r="I218" s="140"/>
      <c r="J218" s="140"/>
      <c r="K218" s="150"/>
    </row>
    <row r="219" spans="1:11" x14ac:dyDescent="0.35">
      <c r="A219" s="149"/>
      <c r="B219" s="140"/>
      <c r="C219" s="140"/>
      <c r="D219" s="140"/>
      <c r="E219" s="140"/>
      <c r="F219" s="140"/>
      <c r="G219" s="140"/>
      <c r="H219" s="140"/>
      <c r="I219" s="140"/>
      <c r="J219" s="140"/>
      <c r="K219" s="150"/>
    </row>
    <row r="220" spans="1:11" x14ac:dyDescent="0.35">
      <c r="A220" s="149"/>
      <c r="B220" s="140"/>
      <c r="C220" s="140"/>
      <c r="D220" s="140"/>
      <c r="E220" s="140"/>
      <c r="F220" s="140"/>
      <c r="G220" s="140"/>
      <c r="H220" s="140"/>
      <c r="I220" s="140"/>
      <c r="J220" s="140"/>
      <c r="K220" s="150"/>
    </row>
    <row r="221" spans="1:11" x14ac:dyDescent="0.35">
      <c r="A221" s="149"/>
      <c r="B221" s="140"/>
      <c r="C221" s="140"/>
      <c r="D221" s="140"/>
      <c r="E221" s="140"/>
      <c r="F221" s="140"/>
      <c r="G221" s="140"/>
      <c r="H221" s="140"/>
      <c r="I221" s="140"/>
      <c r="J221" s="140"/>
      <c r="K221" s="150"/>
    </row>
    <row r="222" spans="1:11" x14ac:dyDescent="0.35">
      <c r="A222" s="149"/>
      <c r="B222" s="140"/>
      <c r="C222" s="140"/>
      <c r="D222" s="140"/>
      <c r="E222" s="140"/>
      <c r="F222" s="140"/>
      <c r="G222" s="140"/>
      <c r="H222" s="140"/>
      <c r="I222" s="140"/>
      <c r="J222" s="140"/>
      <c r="K222" s="150"/>
    </row>
    <row r="223" spans="1:11" x14ac:dyDescent="0.35">
      <c r="A223" s="149"/>
      <c r="B223" s="140"/>
      <c r="C223" s="140"/>
      <c r="D223" s="140"/>
      <c r="E223" s="140"/>
      <c r="F223" s="140"/>
      <c r="G223" s="140"/>
      <c r="H223" s="140"/>
      <c r="I223" s="140"/>
      <c r="J223" s="140"/>
      <c r="K223" s="150"/>
    </row>
    <row r="224" spans="1:11" x14ac:dyDescent="0.35">
      <c r="A224" s="149"/>
      <c r="B224" s="140"/>
      <c r="C224" s="140"/>
      <c r="D224" s="140"/>
      <c r="E224" s="140"/>
      <c r="F224" s="140"/>
      <c r="G224" s="140"/>
      <c r="H224" s="140"/>
      <c r="I224" s="140"/>
      <c r="J224" s="140"/>
      <c r="K224" s="150"/>
    </row>
    <row r="225" spans="1:11" x14ac:dyDescent="0.35">
      <c r="A225" s="149"/>
      <c r="B225" s="140"/>
      <c r="C225" s="140"/>
      <c r="D225" s="140"/>
      <c r="E225" s="140"/>
      <c r="F225" s="140"/>
      <c r="G225" s="140"/>
      <c r="H225" s="140"/>
      <c r="I225" s="140"/>
      <c r="J225" s="140"/>
      <c r="K225" s="150"/>
    </row>
    <row r="226" spans="1:11" x14ac:dyDescent="0.35">
      <c r="A226" s="149"/>
      <c r="B226" s="140"/>
      <c r="C226" s="140"/>
      <c r="D226" s="140"/>
      <c r="E226" s="140"/>
      <c r="F226" s="140"/>
      <c r="G226" s="140"/>
      <c r="H226" s="140"/>
      <c r="I226" s="140"/>
      <c r="J226" s="140"/>
      <c r="K226" s="150"/>
    </row>
    <row r="227" spans="1:11" x14ac:dyDescent="0.35">
      <c r="A227" s="149"/>
      <c r="B227" s="140"/>
      <c r="C227" s="140"/>
      <c r="D227" s="140"/>
      <c r="E227" s="140"/>
      <c r="F227" s="140"/>
      <c r="G227" s="140"/>
      <c r="H227" s="140"/>
      <c r="I227" s="140"/>
      <c r="J227" s="140"/>
      <c r="K227" s="150"/>
    </row>
    <row r="228" spans="1:11" x14ac:dyDescent="0.35">
      <c r="A228" s="149"/>
      <c r="B228" s="140"/>
      <c r="C228" s="140"/>
      <c r="D228" s="140"/>
      <c r="E228" s="140"/>
      <c r="F228" s="140"/>
      <c r="G228" s="140"/>
      <c r="H228" s="140"/>
      <c r="I228" s="140"/>
      <c r="J228" s="140"/>
      <c r="K228" s="150"/>
    </row>
    <row r="229" spans="1:11" x14ac:dyDescent="0.35">
      <c r="A229" s="149"/>
      <c r="B229" s="140"/>
      <c r="C229" s="140"/>
      <c r="D229" s="140"/>
      <c r="E229" s="140"/>
      <c r="F229" s="140"/>
      <c r="G229" s="140"/>
      <c r="H229" s="140"/>
      <c r="I229" s="140"/>
      <c r="J229" s="140"/>
      <c r="K229" s="150"/>
    </row>
    <row r="230" spans="1:11" x14ac:dyDescent="0.35">
      <c r="A230" s="149"/>
      <c r="B230" s="140"/>
      <c r="C230" s="140"/>
      <c r="D230" s="140"/>
      <c r="E230" s="140"/>
      <c r="F230" s="140"/>
      <c r="G230" s="140"/>
      <c r="H230" s="140"/>
      <c r="I230" s="140"/>
      <c r="J230" s="140"/>
      <c r="K230" s="150"/>
    </row>
    <row r="231" spans="1:11" x14ac:dyDescent="0.35">
      <c r="A231" s="149"/>
      <c r="B231" s="140"/>
      <c r="C231" s="140"/>
      <c r="D231" s="140"/>
      <c r="E231" s="140"/>
      <c r="F231" s="140"/>
      <c r="G231" s="140"/>
      <c r="H231" s="140"/>
      <c r="I231" s="140"/>
      <c r="J231" s="140"/>
      <c r="K231" s="150"/>
    </row>
    <row r="232" spans="1:11" x14ac:dyDescent="0.35">
      <c r="A232" s="149"/>
      <c r="B232" s="140"/>
      <c r="C232" s="140"/>
      <c r="D232" s="140"/>
      <c r="E232" s="140"/>
      <c r="F232" s="140"/>
      <c r="G232" s="140"/>
      <c r="H232" s="140"/>
      <c r="I232" s="140"/>
      <c r="J232" s="140"/>
      <c r="K232" s="150"/>
    </row>
    <row r="233" spans="1:11" x14ac:dyDescent="0.35">
      <c r="A233" s="149"/>
      <c r="B233" s="140"/>
      <c r="C233" s="140"/>
      <c r="D233" s="140"/>
      <c r="E233" s="140"/>
      <c r="F233" s="140"/>
      <c r="G233" s="140"/>
      <c r="H233" s="140"/>
      <c r="I233" s="140"/>
      <c r="J233" s="140"/>
      <c r="K233" s="150"/>
    </row>
    <row r="234" spans="1:11" x14ac:dyDescent="0.35">
      <c r="A234" s="149"/>
      <c r="B234" s="140"/>
      <c r="C234" s="140"/>
      <c r="D234" s="140"/>
      <c r="E234" s="140"/>
      <c r="F234" s="140"/>
      <c r="G234" s="140"/>
      <c r="H234" s="140"/>
      <c r="I234" s="140"/>
      <c r="J234" s="140"/>
      <c r="K234" s="150"/>
    </row>
    <row r="235" spans="1:11" x14ac:dyDescent="0.35">
      <c r="A235" s="149"/>
      <c r="B235" s="140"/>
      <c r="C235" s="140"/>
      <c r="D235" s="140"/>
      <c r="E235" s="140"/>
      <c r="F235" s="140"/>
      <c r="G235" s="140"/>
      <c r="H235" s="140"/>
      <c r="I235" s="140"/>
      <c r="J235" s="140"/>
      <c r="K235" s="150"/>
    </row>
    <row r="236" spans="1:11" x14ac:dyDescent="0.35">
      <c r="A236" s="149"/>
      <c r="B236" s="140"/>
      <c r="C236" s="140"/>
      <c r="D236" s="140"/>
      <c r="E236" s="140"/>
      <c r="F236" s="140"/>
      <c r="G236" s="140"/>
      <c r="H236" s="140"/>
      <c r="I236" s="140"/>
      <c r="J236" s="140"/>
      <c r="K236" s="150"/>
    </row>
    <row r="237" spans="1:11" x14ac:dyDescent="0.35">
      <c r="A237" s="149"/>
      <c r="B237" s="140"/>
      <c r="C237" s="140"/>
      <c r="D237" s="140"/>
      <c r="E237" s="140"/>
      <c r="F237" s="140"/>
      <c r="G237" s="140"/>
      <c r="H237" s="140"/>
      <c r="I237" s="140"/>
      <c r="J237" s="140"/>
      <c r="K237" s="150"/>
    </row>
    <row r="238" spans="1:11" x14ac:dyDescent="0.35">
      <c r="A238" s="149"/>
      <c r="B238" s="140"/>
      <c r="C238" s="140"/>
      <c r="D238" s="140"/>
      <c r="E238" s="140"/>
      <c r="F238" s="140"/>
      <c r="G238" s="140"/>
      <c r="H238" s="140"/>
      <c r="I238" s="140"/>
      <c r="J238" s="140"/>
      <c r="K238" s="150"/>
    </row>
    <row r="239" spans="1:11" x14ac:dyDescent="0.35">
      <c r="A239" s="149"/>
      <c r="B239" s="140"/>
      <c r="C239" s="140"/>
      <c r="D239" s="140"/>
      <c r="E239" s="140"/>
      <c r="F239" s="140"/>
      <c r="G239" s="140"/>
      <c r="H239" s="140"/>
      <c r="I239" s="140"/>
      <c r="J239" s="140"/>
      <c r="K239" s="150"/>
    </row>
    <row r="240" spans="1:11" x14ac:dyDescent="0.35">
      <c r="A240" s="149"/>
      <c r="B240" s="140"/>
      <c r="C240" s="140"/>
      <c r="D240" s="140"/>
      <c r="E240" s="140"/>
      <c r="F240" s="140"/>
      <c r="G240" s="140"/>
      <c r="H240" s="140"/>
      <c r="I240" s="140"/>
      <c r="J240" s="140"/>
      <c r="K240" s="150"/>
    </row>
    <row r="241" spans="1:11" x14ac:dyDescent="0.35">
      <c r="A241" s="149"/>
      <c r="B241" s="140"/>
      <c r="C241" s="140"/>
      <c r="D241" s="140"/>
      <c r="E241" s="140"/>
      <c r="F241" s="140"/>
      <c r="G241" s="140"/>
      <c r="H241" s="140"/>
      <c r="I241" s="140"/>
      <c r="J241" s="140"/>
      <c r="K241" s="150"/>
    </row>
    <row r="242" spans="1:11" x14ac:dyDescent="0.35">
      <c r="A242" s="149"/>
      <c r="B242" s="140"/>
      <c r="C242" s="140"/>
      <c r="D242" s="140"/>
      <c r="E242" s="140"/>
      <c r="F242" s="140"/>
      <c r="G242" s="140"/>
      <c r="H242" s="140"/>
      <c r="I242" s="140"/>
      <c r="J242" s="140"/>
      <c r="K242" s="150"/>
    </row>
    <row r="243" spans="1:11" x14ac:dyDescent="0.35">
      <c r="A243" s="149"/>
      <c r="B243" s="140"/>
      <c r="C243" s="140"/>
      <c r="D243" s="140"/>
      <c r="E243" s="140"/>
      <c r="F243" s="140"/>
      <c r="G243" s="140"/>
      <c r="H243" s="140"/>
      <c r="I243" s="140"/>
      <c r="J243" s="140"/>
      <c r="K243" s="150"/>
    </row>
    <row r="244" spans="1:11" x14ac:dyDescent="0.35">
      <c r="A244" s="149"/>
      <c r="B244" s="140"/>
      <c r="C244" s="140"/>
      <c r="D244" s="140"/>
      <c r="E244" s="140"/>
      <c r="F244" s="140"/>
      <c r="G244" s="140"/>
      <c r="H244" s="140"/>
      <c r="I244" s="140"/>
      <c r="J244" s="140"/>
      <c r="K244" s="150"/>
    </row>
    <row r="245" spans="1:11" x14ac:dyDescent="0.35">
      <c r="A245" s="149"/>
      <c r="B245" s="140"/>
      <c r="C245" s="140"/>
      <c r="D245" s="140"/>
      <c r="E245" s="140"/>
      <c r="F245" s="140"/>
      <c r="G245" s="140"/>
      <c r="H245" s="140"/>
      <c r="I245" s="140"/>
      <c r="J245" s="140"/>
      <c r="K245" s="150"/>
    </row>
    <row r="246" spans="1:11" x14ac:dyDescent="0.35">
      <c r="A246" s="149"/>
      <c r="B246" s="140"/>
      <c r="C246" s="140"/>
      <c r="D246" s="140"/>
      <c r="E246" s="140"/>
      <c r="F246" s="140"/>
      <c r="G246" s="140"/>
      <c r="H246" s="140"/>
      <c r="I246" s="140"/>
      <c r="J246" s="140"/>
      <c r="K246" s="150"/>
    </row>
    <row r="247" spans="1:11" x14ac:dyDescent="0.35">
      <c r="A247" s="149"/>
      <c r="B247" s="140"/>
      <c r="C247" s="140"/>
      <c r="D247" s="140"/>
      <c r="E247" s="140"/>
      <c r="F247" s="140"/>
      <c r="G247" s="140"/>
      <c r="H247" s="140"/>
      <c r="I247" s="140"/>
      <c r="J247" s="140"/>
      <c r="K247" s="150"/>
    </row>
    <row r="248" spans="1:11" x14ac:dyDescent="0.35">
      <c r="A248" s="149"/>
      <c r="B248" s="140"/>
      <c r="C248" s="140"/>
      <c r="D248" s="140"/>
      <c r="E248" s="140"/>
      <c r="F248" s="140"/>
      <c r="G248" s="140"/>
      <c r="H248" s="140"/>
      <c r="I248" s="140"/>
      <c r="J248" s="140"/>
      <c r="K248" s="150"/>
    </row>
    <row r="249" spans="1:11" x14ac:dyDescent="0.35">
      <c r="A249" s="149"/>
      <c r="B249" s="140"/>
      <c r="C249" s="140"/>
      <c r="D249" s="140"/>
      <c r="E249" s="140"/>
      <c r="F249" s="140"/>
      <c r="G249" s="140"/>
      <c r="H249" s="140"/>
      <c r="I249" s="140"/>
      <c r="J249" s="140"/>
      <c r="K249" s="150"/>
    </row>
    <row r="250" spans="1:11" x14ac:dyDescent="0.35">
      <c r="A250" s="149"/>
      <c r="B250" s="140"/>
      <c r="C250" s="140"/>
      <c r="D250" s="140"/>
      <c r="E250" s="140"/>
      <c r="F250" s="140"/>
      <c r="G250" s="140"/>
      <c r="H250" s="140"/>
      <c r="I250" s="140"/>
      <c r="J250" s="140"/>
      <c r="K250" s="150"/>
    </row>
    <row r="251" spans="1:11" x14ac:dyDescent="0.35">
      <c r="A251" s="149"/>
      <c r="B251" s="140"/>
      <c r="C251" s="140"/>
      <c r="D251" s="140"/>
      <c r="E251" s="140"/>
      <c r="F251" s="140"/>
      <c r="G251" s="140"/>
      <c r="H251" s="140"/>
      <c r="I251" s="140"/>
      <c r="J251" s="140"/>
      <c r="K251" s="150"/>
    </row>
    <row r="252" spans="1:11" x14ac:dyDescent="0.35">
      <c r="A252" s="149"/>
      <c r="B252" s="140"/>
      <c r="C252" s="140"/>
      <c r="D252" s="140"/>
      <c r="E252" s="140"/>
      <c r="F252" s="140"/>
      <c r="G252" s="140"/>
      <c r="H252" s="140"/>
      <c r="I252" s="140"/>
      <c r="J252" s="140"/>
      <c r="K252" s="150"/>
    </row>
    <row r="253" spans="1:11" x14ac:dyDescent="0.35">
      <c r="A253" s="149"/>
      <c r="B253" s="140"/>
      <c r="C253" s="140"/>
      <c r="D253" s="140"/>
      <c r="E253" s="140"/>
      <c r="F253" s="140"/>
      <c r="G253" s="140"/>
      <c r="H253" s="140"/>
      <c r="I253" s="140"/>
      <c r="J253" s="140"/>
      <c r="K253" s="150"/>
    </row>
    <row r="254" spans="1:11" x14ac:dyDescent="0.35">
      <c r="A254" s="149"/>
      <c r="B254" s="140"/>
      <c r="C254" s="140"/>
      <c r="D254" s="140"/>
      <c r="E254" s="140"/>
      <c r="F254" s="140"/>
      <c r="G254" s="140"/>
      <c r="H254" s="140"/>
      <c r="I254" s="140"/>
      <c r="J254" s="140"/>
      <c r="K254" s="150"/>
    </row>
    <row r="255" spans="1:11" x14ac:dyDescent="0.35">
      <c r="A255" s="149"/>
      <c r="B255" s="140"/>
      <c r="C255" s="140"/>
      <c r="D255" s="140"/>
      <c r="E255" s="140"/>
      <c r="F255" s="140"/>
      <c r="G255" s="140"/>
      <c r="H255" s="140"/>
      <c r="I255" s="140"/>
      <c r="J255" s="140"/>
      <c r="K255" s="150"/>
    </row>
    <row r="256" spans="1:11" x14ac:dyDescent="0.35">
      <c r="A256" s="149"/>
      <c r="B256" s="140"/>
      <c r="C256" s="140"/>
      <c r="D256" s="140"/>
      <c r="E256" s="140"/>
      <c r="F256" s="140"/>
      <c r="G256" s="140"/>
      <c r="H256" s="140"/>
      <c r="I256" s="140"/>
      <c r="J256" s="140"/>
      <c r="K256" s="150"/>
    </row>
    <row r="257" spans="1:11" x14ac:dyDescent="0.35">
      <c r="A257" s="149"/>
      <c r="B257" s="140"/>
      <c r="C257" s="140"/>
      <c r="D257" s="140"/>
      <c r="E257" s="140"/>
      <c r="F257" s="140"/>
      <c r="G257" s="140"/>
      <c r="H257" s="140"/>
      <c r="I257" s="140"/>
      <c r="J257" s="140"/>
      <c r="K257" s="150"/>
    </row>
    <row r="258" spans="1:11" x14ac:dyDescent="0.35">
      <c r="A258" s="149"/>
      <c r="B258" s="140"/>
      <c r="C258" s="140"/>
      <c r="D258" s="140"/>
      <c r="E258" s="140"/>
      <c r="F258" s="140"/>
      <c r="G258" s="140"/>
      <c r="H258" s="140"/>
      <c r="I258" s="140"/>
      <c r="J258" s="140"/>
      <c r="K258" s="150"/>
    </row>
    <row r="259" spans="1:11" x14ac:dyDescent="0.35">
      <c r="A259" s="149"/>
      <c r="B259" s="140"/>
      <c r="C259" s="140"/>
      <c r="D259" s="140"/>
      <c r="E259" s="140"/>
      <c r="F259" s="140"/>
      <c r="G259" s="140"/>
      <c r="H259" s="140"/>
      <c r="I259" s="140"/>
      <c r="J259" s="140"/>
      <c r="K259" s="150"/>
    </row>
    <row r="260" spans="1:11" x14ac:dyDescent="0.35">
      <c r="A260" s="149"/>
      <c r="B260" s="140"/>
      <c r="C260" s="140"/>
      <c r="D260" s="140"/>
      <c r="E260" s="140"/>
      <c r="F260" s="140"/>
      <c r="G260" s="140"/>
      <c r="H260" s="140"/>
      <c r="I260" s="140"/>
      <c r="J260" s="140"/>
      <c r="K260" s="150"/>
    </row>
    <row r="261" spans="1:11" x14ac:dyDescent="0.35">
      <c r="A261" s="149"/>
      <c r="B261" s="140"/>
      <c r="C261" s="140"/>
      <c r="D261" s="140"/>
      <c r="E261" s="140"/>
      <c r="F261" s="140"/>
      <c r="G261" s="140"/>
      <c r="H261" s="140"/>
      <c r="I261" s="140"/>
      <c r="J261" s="140"/>
      <c r="K261" s="150"/>
    </row>
    <row r="262" spans="1:11" x14ac:dyDescent="0.35">
      <c r="A262" s="149"/>
      <c r="B262" s="140"/>
      <c r="C262" s="140"/>
      <c r="D262" s="140"/>
      <c r="E262" s="140"/>
      <c r="F262" s="140"/>
      <c r="G262" s="140"/>
      <c r="H262" s="140"/>
      <c r="I262" s="140"/>
      <c r="J262" s="140"/>
      <c r="K262" s="150"/>
    </row>
    <row r="263" spans="1:11" x14ac:dyDescent="0.35">
      <c r="A263" s="149"/>
      <c r="B263" s="140"/>
      <c r="C263" s="140"/>
      <c r="D263" s="140"/>
      <c r="E263" s="140"/>
      <c r="F263" s="140"/>
      <c r="G263" s="140"/>
      <c r="H263" s="140"/>
      <c r="I263" s="140"/>
      <c r="J263" s="140"/>
      <c r="K263" s="150"/>
    </row>
    <row r="264" spans="1:11" x14ac:dyDescent="0.35">
      <c r="A264" s="149"/>
      <c r="B264" s="140"/>
      <c r="C264" s="140"/>
      <c r="D264" s="140"/>
      <c r="E264" s="140"/>
      <c r="F264" s="140"/>
      <c r="G264" s="140"/>
      <c r="H264" s="140"/>
      <c r="I264" s="140"/>
      <c r="J264" s="140"/>
      <c r="K264" s="150"/>
    </row>
    <row r="265" spans="1:11" x14ac:dyDescent="0.35">
      <c r="A265" s="149"/>
      <c r="B265" s="140"/>
      <c r="C265" s="140"/>
      <c r="D265" s="140"/>
      <c r="E265" s="140"/>
      <c r="F265" s="140"/>
      <c r="G265" s="140"/>
      <c r="H265" s="140"/>
      <c r="I265" s="140"/>
      <c r="J265" s="140"/>
      <c r="K265" s="150"/>
    </row>
    <row r="266" spans="1:11" x14ac:dyDescent="0.35">
      <c r="A266" s="149"/>
      <c r="B266" s="140"/>
      <c r="C266" s="140"/>
      <c r="D266" s="140"/>
      <c r="E266" s="140"/>
      <c r="F266" s="140"/>
      <c r="G266" s="140"/>
      <c r="H266" s="140"/>
      <c r="I266" s="140"/>
      <c r="J266" s="140"/>
      <c r="K266" s="150"/>
    </row>
    <row r="267" spans="1:11" x14ac:dyDescent="0.35">
      <c r="A267" s="149"/>
      <c r="B267" s="140"/>
      <c r="C267" s="140"/>
      <c r="D267" s="140"/>
      <c r="E267" s="140"/>
      <c r="F267" s="140"/>
      <c r="G267" s="140"/>
      <c r="H267" s="140"/>
      <c r="I267" s="140"/>
      <c r="J267" s="140"/>
      <c r="K267" s="150"/>
    </row>
    <row r="268" spans="1:11" x14ac:dyDescent="0.35">
      <c r="A268" s="149"/>
      <c r="B268" s="140"/>
      <c r="C268" s="140"/>
      <c r="D268" s="140"/>
      <c r="E268" s="140"/>
      <c r="F268" s="140"/>
      <c r="G268" s="140"/>
      <c r="H268" s="140"/>
      <c r="I268" s="140"/>
      <c r="J268" s="140"/>
      <c r="K268" s="150"/>
    </row>
    <row r="269" spans="1:11" x14ac:dyDescent="0.35">
      <c r="A269" s="149"/>
      <c r="B269" s="140"/>
      <c r="C269" s="140"/>
      <c r="D269" s="140"/>
      <c r="E269" s="140"/>
      <c r="F269" s="140"/>
      <c r="G269" s="140"/>
      <c r="H269" s="140"/>
      <c r="I269" s="140"/>
      <c r="J269" s="140"/>
      <c r="K269" s="150"/>
    </row>
    <row r="270" spans="1:11" x14ac:dyDescent="0.35">
      <c r="A270" s="149"/>
      <c r="B270" s="140"/>
      <c r="C270" s="140"/>
      <c r="D270" s="140"/>
      <c r="E270" s="140"/>
      <c r="F270" s="140"/>
      <c r="G270" s="140"/>
      <c r="H270" s="140"/>
      <c r="I270" s="140"/>
      <c r="J270" s="140"/>
      <c r="K270" s="150"/>
    </row>
    <row r="271" spans="1:11" x14ac:dyDescent="0.35">
      <c r="A271" s="149"/>
      <c r="B271" s="140"/>
      <c r="C271" s="140"/>
      <c r="D271" s="140"/>
      <c r="E271" s="140"/>
      <c r="F271" s="140"/>
      <c r="G271" s="140"/>
      <c r="H271" s="140"/>
      <c r="I271" s="140"/>
      <c r="J271" s="140"/>
      <c r="K271" s="150"/>
    </row>
    <row r="272" spans="1:11" x14ac:dyDescent="0.35">
      <c r="A272" s="149"/>
      <c r="B272" s="140"/>
      <c r="C272" s="140"/>
      <c r="D272" s="140"/>
      <c r="E272" s="140"/>
      <c r="F272" s="140"/>
      <c r="G272" s="140"/>
      <c r="H272" s="140"/>
      <c r="I272" s="140"/>
      <c r="J272" s="140"/>
      <c r="K272" s="150"/>
    </row>
    <row r="273" spans="1:11" x14ac:dyDescent="0.35">
      <c r="A273" s="149"/>
      <c r="B273" s="140"/>
      <c r="C273" s="140"/>
      <c r="D273" s="140"/>
      <c r="E273" s="140"/>
      <c r="F273" s="140"/>
      <c r="G273" s="140"/>
      <c r="H273" s="140"/>
      <c r="I273" s="140"/>
      <c r="J273" s="140"/>
      <c r="K273" s="150"/>
    </row>
    <row r="274" spans="1:11" x14ac:dyDescent="0.35">
      <c r="A274" s="149"/>
      <c r="B274" s="140"/>
      <c r="C274" s="140"/>
      <c r="D274" s="140"/>
      <c r="E274" s="140"/>
      <c r="F274" s="140"/>
      <c r="G274" s="140"/>
      <c r="H274" s="140"/>
      <c r="I274" s="140"/>
      <c r="J274" s="140"/>
      <c r="K274" s="150"/>
    </row>
    <row r="275" spans="1:11" x14ac:dyDescent="0.35">
      <c r="A275" s="149"/>
      <c r="B275" s="140"/>
      <c r="C275" s="140"/>
      <c r="D275" s="140"/>
      <c r="E275" s="140"/>
      <c r="F275" s="140"/>
      <c r="G275" s="140"/>
      <c r="H275" s="140"/>
      <c r="I275" s="140"/>
      <c r="J275" s="140"/>
      <c r="K275" s="150"/>
    </row>
    <row r="276" spans="1:11" x14ac:dyDescent="0.35">
      <c r="A276" s="149"/>
      <c r="B276" s="140"/>
      <c r="C276" s="140"/>
      <c r="D276" s="140"/>
      <c r="E276" s="140"/>
      <c r="F276" s="140"/>
      <c r="G276" s="140"/>
      <c r="H276" s="140"/>
      <c r="I276" s="140"/>
      <c r="J276" s="140"/>
      <c r="K276" s="150"/>
    </row>
    <row r="277" spans="1:11" x14ac:dyDescent="0.35">
      <c r="A277" s="149"/>
      <c r="B277" s="140"/>
      <c r="C277" s="140"/>
      <c r="D277" s="140"/>
      <c r="E277" s="140"/>
      <c r="F277" s="140"/>
      <c r="G277" s="140"/>
      <c r="H277" s="140"/>
      <c r="I277" s="140"/>
      <c r="J277" s="140"/>
      <c r="K277" s="150"/>
    </row>
    <row r="278" spans="1:11" x14ac:dyDescent="0.35">
      <c r="A278" s="149"/>
      <c r="B278" s="140"/>
      <c r="C278" s="140"/>
      <c r="D278" s="140"/>
      <c r="E278" s="140"/>
      <c r="F278" s="140"/>
      <c r="G278" s="140"/>
      <c r="H278" s="140"/>
      <c r="I278" s="140"/>
      <c r="J278" s="140"/>
      <c r="K278" s="150"/>
    </row>
    <row r="279" spans="1:11" x14ac:dyDescent="0.35">
      <c r="A279" s="149"/>
      <c r="B279" s="140"/>
      <c r="C279" s="140"/>
      <c r="D279" s="140"/>
      <c r="E279" s="140"/>
      <c r="F279" s="140"/>
      <c r="G279" s="140"/>
      <c r="H279" s="140"/>
      <c r="I279" s="140"/>
      <c r="J279" s="140"/>
      <c r="K279" s="150"/>
    </row>
    <row r="280" spans="1:11" x14ac:dyDescent="0.35">
      <c r="A280" s="149"/>
      <c r="B280" s="140"/>
      <c r="C280" s="140"/>
      <c r="D280" s="140"/>
      <c r="E280" s="140"/>
      <c r="F280" s="140"/>
      <c r="G280" s="140"/>
      <c r="H280" s="140"/>
      <c r="I280" s="140"/>
      <c r="J280" s="140"/>
      <c r="K280" s="150"/>
    </row>
    <row r="281" spans="1:11" x14ac:dyDescent="0.35">
      <c r="A281" s="149"/>
      <c r="B281" s="140"/>
      <c r="C281" s="140"/>
      <c r="D281" s="140"/>
      <c r="E281" s="140"/>
      <c r="F281" s="140"/>
      <c r="G281" s="140"/>
      <c r="H281" s="140"/>
      <c r="I281" s="140"/>
      <c r="J281" s="140"/>
      <c r="K281" s="150"/>
    </row>
    <row r="282" spans="1:11" x14ac:dyDescent="0.35">
      <c r="A282" s="149"/>
      <c r="B282" s="140"/>
      <c r="C282" s="140"/>
      <c r="D282" s="140"/>
      <c r="E282" s="140"/>
      <c r="F282" s="140"/>
      <c r="G282" s="140"/>
      <c r="H282" s="140"/>
      <c r="I282" s="140"/>
      <c r="J282" s="140"/>
      <c r="K282" s="150"/>
    </row>
    <row r="283" spans="1:11" x14ac:dyDescent="0.35">
      <c r="A283" s="149"/>
      <c r="B283" s="140"/>
      <c r="C283" s="140"/>
      <c r="D283" s="140"/>
      <c r="E283" s="140"/>
      <c r="F283" s="140"/>
      <c r="G283" s="140"/>
      <c r="H283" s="140"/>
      <c r="I283" s="140"/>
      <c r="J283" s="140"/>
      <c r="K283" s="150"/>
    </row>
    <row r="284" spans="1:11" x14ac:dyDescent="0.35">
      <c r="A284" s="149"/>
      <c r="B284" s="140"/>
      <c r="C284" s="140"/>
      <c r="D284" s="140"/>
      <c r="E284" s="140"/>
      <c r="F284" s="140"/>
      <c r="G284" s="140"/>
      <c r="H284" s="140"/>
      <c r="I284" s="140"/>
      <c r="J284" s="140"/>
      <c r="K284" s="150"/>
    </row>
    <row r="285" spans="1:11" x14ac:dyDescent="0.35">
      <c r="A285" s="149"/>
      <c r="B285" s="140"/>
      <c r="C285" s="140"/>
      <c r="D285" s="140"/>
      <c r="E285" s="140"/>
      <c r="F285" s="140"/>
      <c r="G285" s="140"/>
      <c r="H285" s="140"/>
      <c r="I285" s="140"/>
      <c r="J285" s="140"/>
      <c r="K285" s="150"/>
    </row>
    <row r="286" spans="1:11" x14ac:dyDescent="0.35">
      <c r="A286" s="149"/>
      <c r="B286" s="140"/>
      <c r="C286" s="140"/>
      <c r="D286" s="140"/>
      <c r="E286" s="140"/>
      <c r="F286" s="140"/>
      <c r="G286" s="140"/>
      <c r="H286" s="140"/>
      <c r="I286" s="140"/>
      <c r="J286" s="140"/>
      <c r="K286" s="150"/>
    </row>
    <row r="287" spans="1:11" x14ac:dyDescent="0.35">
      <c r="A287" s="149"/>
      <c r="B287" s="140"/>
      <c r="C287" s="140"/>
      <c r="D287" s="140"/>
      <c r="E287" s="140"/>
      <c r="F287" s="140"/>
      <c r="G287" s="140"/>
      <c r="H287" s="140"/>
      <c r="I287" s="140"/>
      <c r="J287" s="140"/>
      <c r="K287" s="150"/>
    </row>
    <row r="288" spans="1:11" x14ac:dyDescent="0.35">
      <c r="A288" s="149"/>
      <c r="B288" s="140"/>
      <c r="C288" s="140"/>
      <c r="D288" s="140"/>
      <c r="E288" s="140"/>
      <c r="F288" s="140"/>
      <c r="G288" s="140"/>
      <c r="H288" s="140"/>
      <c r="I288" s="140"/>
      <c r="J288" s="140"/>
      <c r="K288" s="150"/>
    </row>
    <row r="289" spans="1:11" x14ac:dyDescent="0.35">
      <c r="A289" s="149"/>
      <c r="B289" s="140"/>
      <c r="C289" s="140"/>
      <c r="D289" s="140"/>
      <c r="E289" s="140"/>
      <c r="F289" s="140"/>
      <c r="G289" s="140"/>
      <c r="H289" s="140"/>
      <c r="I289" s="140"/>
      <c r="J289" s="140"/>
      <c r="K289" s="150"/>
    </row>
    <row r="290" spans="1:11" x14ac:dyDescent="0.35">
      <c r="A290" s="149"/>
      <c r="B290" s="140"/>
      <c r="C290" s="140"/>
      <c r="D290" s="140"/>
      <c r="E290" s="140"/>
      <c r="F290" s="140"/>
      <c r="G290" s="140"/>
      <c r="H290" s="140"/>
      <c r="I290" s="140"/>
      <c r="J290" s="140"/>
      <c r="K290" s="150"/>
    </row>
    <row r="291" spans="1:11" x14ac:dyDescent="0.35">
      <c r="A291" s="149"/>
      <c r="B291" s="140"/>
      <c r="C291" s="140"/>
      <c r="D291" s="140"/>
      <c r="E291" s="140"/>
      <c r="F291" s="140"/>
      <c r="G291" s="140"/>
      <c r="H291" s="140"/>
      <c r="I291" s="140"/>
      <c r="J291" s="140"/>
      <c r="K291" s="150"/>
    </row>
    <row r="292" spans="1:11" x14ac:dyDescent="0.35">
      <c r="A292" s="149"/>
      <c r="B292" s="140"/>
      <c r="C292" s="140"/>
      <c r="D292" s="140"/>
      <c r="E292" s="140"/>
      <c r="F292" s="140"/>
      <c r="G292" s="140"/>
      <c r="H292" s="140"/>
      <c r="I292" s="140"/>
      <c r="J292" s="140"/>
      <c r="K292" s="150"/>
    </row>
    <row r="293" spans="1:11" x14ac:dyDescent="0.35">
      <c r="A293" s="149"/>
      <c r="B293" s="140"/>
      <c r="C293" s="140"/>
      <c r="D293" s="140"/>
      <c r="E293" s="140"/>
      <c r="F293" s="140"/>
      <c r="G293" s="140"/>
      <c r="H293" s="140"/>
      <c r="I293" s="140"/>
      <c r="J293" s="140"/>
      <c r="K293" s="150"/>
    </row>
    <row r="294" spans="1:11" x14ac:dyDescent="0.35">
      <c r="A294" s="149"/>
      <c r="B294" s="140"/>
      <c r="C294" s="140"/>
      <c r="D294" s="140"/>
      <c r="E294" s="140"/>
      <c r="F294" s="140"/>
      <c r="G294" s="140"/>
      <c r="H294" s="140"/>
      <c r="I294" s="140"/>
      <c r="J294" s="140"/>
      <c r="K294" s="150"/>
    </row>
    <row r="295" spans="1:11" x14ac:dyDescent="0.35">
      <c r="A295" s="149"/>
      <c r="B295" s="140"/>
      <c r="C295" s="140"/>
      <c r="D295" s="140"/>
      <c r="E295" s="140"/>
      <c r="F295" s="140"/>
      <c r="G295" s="140"/>
      <c r="H295" s="140"/>
      <c r="I295" s="140"/>
      <c r="J295" s="140"/>
      <c r="K295" s="150"/>
    </row>
    <row r="296" spans="1:11" x14ac:dyDescent="0.35">
      <c r="A296" s="149"/>
      <c r="B296" s="140"/>
      <c r="C296" s="140"/>
      <c r="D296" s="140"/>
      <c r="E296" s="140"/>
      <c r="F296" s="140"/>
      <c r="G296" s="140"/>
      <c r="H296" s="140"/>
      <c r="I296" s="140"/>
      <c r="J296" s="140"/>
      <c r="K296" s="150"/>
    </row>
    <row r="297" spans="1:11" x14ac:dyDescent="0.35">
      <c r="A297" s="149"/>
      <c r="B297" s="140"/>
      <c r="C297" s="140"/>
      <c r="D297" s="140"/>
      <c r="E297" s="140"/>
      <c r="F297" s="140"/>
      <c r="G297" s="140"/>
      <c r="H297" s="140"/>
      <c r="I297" s="140"/>
      <c r="J297" s="140"/>
      <c r="K297" s="150"/>
    </row>
    <row r="298" spans="1:11" x14ac:dyDescent="0.35">
      <c r="A298" s="149"/>
      <c r="B298" s="140"/>
      <c r="C298" s="140"/>
      <c r="D298" s="140"/>
      <c r="E298" s="140"/>
      <c r="F298" s="140"/>
      <c r="G298" s="140"/>
      <c r="H298" s="140"/>
      <c r="I298" s="140"/>
      <c r="J298" s="140"/>
      <c r="K298" s="150"/>
    </row>
    <row r="299" spans="1:11" x14ac:dyDescent="0.35">
      <c r="A299" s="149"/>
      <c r="B299" s="140"/>
      <c r="C299" s="140"/>
      <c r="D299" s="140"/>
      <c r="E299" s="140"/>
      <c r="F299" s="140"/>
      <c r="G299" s="140"/>
      <c r="H299" s="140"/>
      <c r="I299" s="140"/>
      <c r="J299" s="140"/>
      <c r="K299" s="150"/>
    </row>
    <row r="300" spans="1:11" x14ac:dyDescent="0.35">
      <c r="A300" s="149"/>
      <c r="B300" s="140"/>
      <c r="C300" s="140"/>
      <c r="D300" s="140"/>
      <c r="E300" s="140"/>
      <c r="F300" s="140"/>
      <c r="G300" s="140"/>
      <c r="H300" s="140"/>
      <c r="I300" s="140"/>
      <c r="J300" s="140"/>
      <c r="K300" s="150"/>
    </row>
    <row r="301" spans="1:11" x14ac:dyDescent="0.35">
      <c r="A301" s="149"/>
      <c r="B301" s="140"/>
      <c r="C301" s="140"/>
      <c r="D301" s="140"/>
      <c r="E301" s="140"/>
      <c r="F301" s="140"/>
      <c r="G301" s="140"/>
      <c r="H301" s="140"/>
      <c r="I301" s="140"/>
      <c r="J301" s="140"/>
      <c r="K301" s="150"/>
    </row>
    <row r="302" spans="1:11" x14ac:dyDescent="0.35">
      <c r="A302" s="149"/>
      <c r="B302" s="140"/>
      <c r="C302" s="140"/>
      <c r="D302" s="140"/>
      <c r="E302" s="140"/>
      <c r="F302" s="140"/>
      <c r="G302" s="140"/>
      <c r="H302" s="140"/>
      <c r="I302" s="140"/>
      <c r="J302" s="140"/>
      <c r="K302" s="150"/>
    </row>
    <row r="303" spans="1:11" x14ac:dyDescent="0.35">
      <c r="A303" s="149"/>
      <c r="B303" s="140"/>
      <c r="C303" s="140"/>
      <c r="D303" s="140"/>
      <c r="E303" s="140"/>
      <c r="F303" s="140"/>
      <c r="G303" s="140"/>
      <c r="H303" s="140"/>
      <c r="I303" s="140"/>
      <c r="J303" s="140"/>
      <c r="K303" s="150"/>
    </row>
    <row r="304" spans="1:11" x14ac:dyDescent="0.35">
      <c r="A304" s="149"/>
      <c r="B304" s="140"/>
      <c r="C304" s="140"/>
      <c r="D304" s="140"/>
      <c r="E304" s="140"/>
      <c r="F304" s="140"/>
      <c r="G304" s="140"/>
      <c r="H304" s="140"/>
      <c r="I304" s="140"/>
      <c r="J304" s="140"/>
      <c r="K304" s="150"/>
    </row>
    <row r="305" spans="1:11" x14ac:dyDescent="0.35">
      <c r="A305" s="149"/>
      <c r="B305" s="140"/>
      <c r="C305" s="140"/>
      <c r="D305" s="140"/>
      <c r="E305" s="140"/>
      <c r="F305" s="140"/>
      <c r="G305" s="140"/>
      <c r="H305" s="140"/>
      <c r="I305" s="140"/>
      <c r="J305" s="140"/>
      <c r="K305" s="150"/>
    </row>
    <row r="306" spans="1:11" x14ac:dyDescent="0.35">
      <c r="A306" s="151"/>
      <c r="B306" s="152"/>
      <c r="C306" s="152"/>
      <c r="D306" s="152"/>
      <c r="E306" s="152"/>
      <c r="F306" s="152"/>
      <c r="G306" s="152"/>
      <c r="H306" s="152"/>
      <c r="I306" s="152"/>
      <c r="J306" s="152"/>
      <c r="K306" s="153"/>
    </row>
  </sheetData>
  <mergeCells count="71">
    <mergeCell ref="A69:K69"/>
    <mergeCell ref="A70:K70"/>
    <mergeCell ref="A51:K51"/>
    <mergeCell ref="A52:K52"/>
    <mergeCell ref="A53:K53"/>
    <mergeCell ref="A54:K54"/>
    <mergeCell ref="A55:K55"/>
    <mergeCell ref="A56:K56"/>
    <mergeCell ref="A50:K50"/>
    <mergeCell ref="A39:K39"/>
    <mergeCell ref="A40:K40"/>
    <mergeCell ref="A41:K41"/>
    <mergeCell ref="A42:K42"/>
    <mergeCell ref="A43:K43"/>
    <mergeCell ref="A44:K44"/>
    <mergeCell ref="A45:K45"/>
    <mergeCell ref="A46:K46"/>
    <mergeCell ref="A47:K47"/>
    <mergeCell ref="A48:K48"/>
    <mergeCell ref="A49:K49"/>
    <mergeCell ref="A38:K38"/>
    <mergeCell ref="A27:K27"/>
    <mergeCell ref="A28:K28"/>
    <mergeCell ref="A29:K29"/>
    <mergeCell ref="A30:K30"/>
    <mergeCell ref="A31:K31"/>
    <mergeCell ref="A32:K32"/>
    <mergeCell ref="A33:K33"/>
    <mergeCell ref="A34:K34"/>
    <mergeCell ref="A35:K35"/>
    <mergeCell ref="A36:K36"/>
    <mergeCell ref="A37:K37"/>
    <mergeCell ref="A26:K26"/>
    <mergeCell ref="A15:K15"/>
    <mergeCell ref="A16:K16"/>
    <mergeCell ref="A17:K17"/>
    <mergeCell ref="A18:K18"/>
    <mergeCell ref="A19:K19"/>
    <mergeCell ref="A20:K20"/>
    <mergeCell ref="A21:K21"/>
    <mergeCell ref="A22:K22"/>
    <mergeCell ref="A23:K23"/>
    <mergeCell ref="A24:K24"/>
    <mergeCell ref="A25:K25"/>
    <mergeCell ref="A14:K14"/>
    <mergeCell ref="A6:K6"/>
    <mergeCell ref="A7:B7"/>
    <mergeCell ref="C7:K7"/>
    <mergeCell ref="A8:B8"/>
    <mergeCell ref="C8:K8"/>
    <mergeCell ref="A9:B9"/>
    <mergeCell ref="C9:K9"/>
    <mergeCell ref="A10:B10"/>
    <mergeCell ref="C10:K10"/>
    <mergeCell ref="A11:K11"/>
    <mergeCell ref="A12:K12"/>
    <mergeCell ref="A13:K13"/>
    <mergeCell ref="A4:B4"/>
    <mergeCell ref="C4:D4"/>
    <mergeCell ref="F4:H4"/>
    <mergeCell ref="J4:K4"/>
    <mergeCell ref="A5:B5"/>
    <mergeCell ref="C5:D5"/>
    <mergeCell ref="F5:H5"/>
    <mergeCell ref="J5:K5"/>
    <mergeCell ref="A1:B2"/>
    <mergeCell ref="C1:K2"/>
    <mergeCell ref="A3:B3"/>
    <mergeCell ref="C3:D3"/>
    <mergeCell ref="F3:H3"/>
    <mergeCell ref="J3:K3"/>
  </mergeCells>
  <conditionalFormatting sqref="K5">
    <cfRule type="containsText" dxfId="3" priority="2" operator="containsText" text=" ">
      <formula>NOT(ISERROR(SEARCH(" ",K5)))</formula>
    </cfRule>
  </conditionalFormatting>
  <pageMargins left="0.7" right="0.7" top="0.75" bottom="0.75" header="0.3" footer="0.3"/>
  <pageSetup paperSize="9" scale="87" orientation="portrait" r:id="rId1"/>
  <customProperties>
    <customPr name="layoutContexts" r:id="rId2"/>
  </customProperties>
  <drawing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4E967854-70BC-4CB6-9B52-2E9DE41C3B53}">
          <x14:formula1>
            <xm:f>'DO NOT USE'!$D$51:$D$60</xm:f>
          </x14:formula1>
          <xm:sqref>C7:K7</xm:sqref>
        </x14:dataValidation>
      </x14:dataValidation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76F2EA-4CB6-4530-958C-4F3A80203EBE}">
  <sheetPr codeName="Sheet27">
    <tabColor rgb="FFD60093"/>
    <pageSetUpPr fitToPage="1"/>
  </sheetPr>
  <dimension ref="A1:O79"/>
  <sheetViews>
    <sheetView showZeros="0" view="pageBreakPreview" topLeftCell="A7" zoomScaleNormal="100" zoomScaleSheetLayoutView="100" workbookViewId="0">
      <selection activeCell="I8" sqref="I8:L11"/>
    </sheetView>
  </sheetViews>
  <sheetFormatPr defaultColWidth="16.1796875" defaultRowHeight="12.75" customHeight="1" x14ac:dyDescent="0.35"/>
  <cols>
    <col min="1" max="1" width="7.453125" style="161" customWidth="1"/>
    <col min="2" max="2" width="13.81640625" customWidth="1"/>
    <col min="3" max="3" width="15.453125" customWidth="1"/>
    <col min="4" max="4" width="13.453125" customWidth="1"/>
    <col min="5" max="5" width="5.453125" customWidth="1"/>
    <col min="6" max="6" width="8.453125" customWidth="1"/>
    <col min="7" max="12" width="9.453125" customWidth="1"/>
    <col min="13" max="13" width="8.453125" customWidth="1"/>
  </cols>
  <sheetData>
    <row r="1" spans="1:15" s="1" customFormat="1" ht="13.75" customHeight="1" x14ac:dyDescent="0.25">
      <c r="A1" s="452"/>
      <c r="B1" s="452"/>
      <c r="C1" s="475" t="s">
        <v>177</v>
      </c>
      <c r="D1" s="475"/>
      <c r="E1" s="475"/>
      <c r="F1" s="475"/>
      <c r="G1" s="475"/>
      <c r="H1" s="475"/>
      <c r="I1" s="475"/>
      <c r="J1" s="475"/>
      <c r="K1" s="475"/>
      <c r="L1" s="475"/>
      <c r="M1" s="475"/>
      <c r="N1" s="157"/>
      <c r="O1" s="157"/>
    </row>
    <row r="2" spans="1:15" s="1" customFormat="1" ht="13.75" customHeight="1" x14ac:dyDescent="0.25">
      <c r="A2" s="509"/>
      <c r="B2" s="509"/>
      <c r="C2" s="504"/>
      <c r="D2" s="504"/>
      <c r="E2" s="504"/>
      <c r="F2" s="504"/>
      <c r="G2" s="504"/>
      <c r="H2" s="504"/>
      <c r="I2" s="504"/>
      <c r="J2" s="504"/>
      <c r="K2" s="504"/>
      <c r="L2" s="504"/>
      <c r="M2" s="504"/>
      <c r="N2" s="157"/>
      <c r="O2" s="157"/>
    </row>
    <row r="3" spans="1:15" ht="13.75" customHeight="1" x14ac:dyDescent="0.35">
      <c r="A3" s="382" t="s">
        <v>48</v>
      </c>
      <c r="B3" s="382"/>
      <c r="C3" s="298" t="str">
        <f>'DESIGN FRONT SHEET'!B3</f>
        <v>MCLAREN SEASON 3</v>
      </c>
      <c r="D3" s="298"/>
      <c r="E3" s="299"/>
      <c r="F3" s="37" t="s">
        <v>49</v>
      </c>
      <c r="G3" s="488" t="str">
        <f>'DESIGN FRONT SHEET'!E3</f>
        <v>UNAVAILABLE</v>
      </c>
      <c r="H3" s="489"/>
      <c r="I3" s="46" t="s">
        <v>50</v>
      </c>
      <c r="J3" s="510" t="str">
        <f>'DESIGN FRONT SHEET'!G3</f>
        <v>FRAN</v>
      </c>
      <c r="K3" s="511"/>
      <c r="L3" s="511"/>
      <c r="M3" s="512"/>
    </row>
    <row r="4" spans="1:15" ht="13.75" customHeight="1" x14ac:dyDescent="0.35">
      <c r="A4" s="382" t="s">
        <v>51</v>
      </c>
      <c r="B4" s="382"/>
      <c r="C4" s="298" t="str">
        <f>'DESIGN FRONT SHEET'!B4</f>
        <v>DEXOR</v>
      </c>
      <c r="D4" s="298"/>
      <c r="E4" s="299"/>
      <c r="F4" s="37" t="s">
        <v>52</v>
      </c>
      <c r="G4" s="488" t="str">
        <f>'DESIGN FRONT SHEET'!E4</f>
        <v>VIETNAM</v>
      </c>
      <c r="H4" s="489"/>
      <c r="I4" s="46" t="s">
        <v>53</v>
      </c>
      <c r="J4" s="510" t="str">
        <f>'DESIGN FRONT SHEET'!G4</f>
        <v>CHARLOTTE</v>
      </c>
      <c r="K4" s="511"/>
      <c r="L4" s="511"/>
      <c r="M4" s="512"/>
    </row>
    <row r="5" spans="1:15" ht="13.75" customHeight="1" x14ac:dyDescent="0.35">
      <c r="A5" s="382" t="s">
        <v>54</v>
      </c>
      <c r="B5" s="382"/>
      <c r="C5" s="298" t="str">
        <f>'DESIGN FRONT SHEET'!B5</f>
        <v>SHORT SLEEVE CONTRST T-SHIRT</v>
      </c>
      <c r="D5" s="298"/>
      <c r="E5" s="299"/>
      <c r="F5" s="37" t="s">
        <v>55</v>
      </c>
      <c r="G5" s="513" t="str">
        <f>'DESIGN FRONT SHEET'!E5</f>
        <v>PALACE SAMPLE - FACTORY REFERENCE</v>
      </c>
      <c r="H5" s="514"/>
      <c r="I5" s="77" t="s">
        <v>56</v>
      </c>
      <c r="J5" s="501"/>
      <c r="K5" s="502"/>
      <c r="L5" s="502"/>
      <c r="M5" s="503"/>
    </row>
    <row r="6" spans="1:15" ht="13.75" customHeight="1" x14ac:dyDescent="0.35">
      <c r="A6" s="505" t="s">
        <v>178</v>
      </c>
      <c r="B6" s="505"/>
      <c r="C6" s="505"/>
      <c r="D6" s="505"/>
      <c r="E6" s="505"/>
      <c r="F6" s="505"/>
      <c r="G6" s="505"/>
      <c r="H6" s="505"/>
      <c r="I6" s="505"/>
      <c r="J6" s="505"/>
      <c r="K6" s="505"/>
      <c r="L6" s="505"/>
      <c r="M6" s="506"/>
    </row>
    <row r="7" spans="1:15" ht="13.5" customHeight="1" x14ac:dyDescent="0.35">
      <c r="A7" s="162" t="s">
        <v>120</v>
      </c>
      <c r="B7" s="71"/>
      <c r="C7" s="72" t="s">
        <v>64</v>
      </c>
      <c r="D7" s="73"/>
      <c r="E7" s="73"/>
      <c r="F7" s="74" t="s">
        <v>145</v>
      </c>
      <c r="G7" s="75" t="s">
        <v>146</v>
      </c>
      <c r="H7" s="75" t="s">
        <v>147</v>
      </c>
      <c r="I7" s="75" t="s">
        <v>148</v>
      </c>
      <c r="J7" s="75" t="s">
        <v>149</v>
      </c>
      <c r="K7" s="75" t="s">
        <v>150</v>
      </c>
      <c r="L7" s="75" t="s">
        <v>151</v>
      </c>
      <c r="M7" s="75" t="s">
        <v>152</v>
      </c>
    </row>
    <row r="8" spans="1:15" ht="15.75" customHeight="1" x14ac:dyDescent="0.35">
      <c r="A8" s="160" t="str">
        <f>'PROTO SPEC'!A8</f>
        <v>H2</v>
      </c>
      <c r="B8" s="319" t="str">
        <f>'PROTO SPEC'!B8</f>
        <v>1. Front length - SNP to bottom hem edge</v>
      </c>
      <c r="C8" s="320"/>
      <c r="D8" s="320"/>
      <c r="E8" s="320"/>
      <c r="F8" s="87">
        <v>1</v>
      </c>
      <c r="G8" s="88" t="e">
        <f t="shared" ref="G8:H9" si="0">H8-0.5</f>
        <v>#REF!</v>
      </c>
      <c r="H8" s="89" t="e">
        <f t="shared" si="0"/>
        <v>#REF!</v>
      </c>
      <c r="I8" s="89" t="e">
        <f>J8-1</f>
        <v>#REF!</v>
      </c>
      <c r="J8" s="187" t="e">
        <f>IF(COUNTIF(#REF!,"&lt;&gt;")=1,MAX(#REF!),IF(COUNTIF(#REF!,"&lt;&gt;")=0,0,COUNTIF(#REF!,"&lt;&gt;")&amp;" Values"))</f>
        <v>#REF!</v>
      </c>
      <c r="K8" s="89" t="e">
        <f t="shared" ref="K8:M9" si="1">J8+1</f>
        <v>#REF!</v>
      </c>
      <c r="L8" s="89" t="e">
        <f t="shared" si="1"/>
        <v>#REF!</v>
      </c>
      <c r="M8" s="89" t="e">
        <f t="shared" si="1"/>
        <v>#REF!</v>
      </c>
    </row>
    <row r="9" spans="1:15" ht="15.75" customHeight="1" x14ac:dyDescent="0.35">
      <c r="A9" s="160" t="str">
        <f>'PROTO SPEC'!A9</f>
        <v>H3</v>
      </c>
      <c r="B9" s="319" t="str">
        <f>'PROTO SPEC'!B9</f>
        <v>2. Front length - HSP to bottom hem edge</v>
      </c>
      <c r="C9" s="320"/>
      <c r="D9" s="320"/>
      <c r="E9" s="320"/>
      <c r="F9" s="87">
        <v>1</v>
      </c>
      <c r="G9" s="88" t="e">
        <f t="shared" si="0"/>
        <v>#REF!</v>
      </c>
      <c r="H9" s="89" t="e">
        <f t="shared" si="0"/>
        <v>#REF!</v>
      </c>
      <c r="I9" s="89" t="e">
        <f>J9-1</f>
        <v>#REF!</v>
      </c>
      <c r="J9" s="187" t="e">
        <f>IF(COUNTIF(#REF!,"&lt;&gt;")=1,MAX(#REF!),IF(COUNTIF(#REF!,"&lt;&gt;")=0,0,COUNTIF(#REF!,"&lt;&gt;")&amp;" Values"))</f>
        <v>#REF!</v>
      </c>
      <c r="K9" s="89" t="e">
        <f t="shared" si="1"/>
        <v>#REF!</v>
      </c>
      <c r="L9" s="89" t="e">
        <f t="shared" si="1"/>
        <v>#REF!</v>
      </c>
      <c r="M9" s="89" t="e">
        <f t="shared" si="1"/>
        <v>#REF!</v>
      </c>
    </row>
    <row r="10" spans="1:15" ht="15.75" customHeight="1" x14ac:dyDescent="0.35">
      <c r="A10" s="160">
        <f>'PROTO SPEC'!A10</f>
        <v>0</v>
      </c>
      <c r="B10" s="319" t="str">
        <f>'PROTO SPEC'!B10</f>
        <v>3. Back length - HSP to bottom hem edge</v>
      </c>
      <c r="C10" s="320"/>
      <c r="D10" s="320"/>
      <c r="E10" s="320"/>
      <c r="F10" s="87">
        <v>1</v>
      </c>
      <c r="G10" s="90">
        <f>H10-1.25</f>
        <v>-5</v>
      </c>
      <c r="H10" s="91">
        <f>I10-1.25</f>
        <v>-3.75</v>
      </c>
      <c r="I10" s="91">
        <f>J10-2.5</f>
        <v>-2.5</v>
      </c>
      <c r="J10" s="134"/>
      <c r="K10" s="91">
        <f>J10+2.5</f>
        <v>2.5</v>
      </c>
      <c r="L10" s="91">
        <f>K10+2.5</f>
        <v>5</v>
      </c>
      <c r="M10" s="91">
        <f>L10+2.5</f>
        <v>7.5</v>
      </c>
    </row>
    <row r="11" spans="1:15" ht="15.75" customHeight="1" x14ac:dyDescent="0.35">
      <c r="A11" s="160">
        <f>'PROTO SPEC'!A11</f>
        <v>0</v>
      </c>
      <c r="B11" s="319" t="str">
        <f>'PROTO SPEC'!B11</f>
        <v>4. Chest - measured 2.5cm down from underarm</v>
      </c>
      <c r="C11" s="320"/>
      <c r="D11" s="320"/>
      <c r="E11" s="320"/>
      <c r="F11" s="87">
        <v>0.5</v>
      </c>
      <c r="G11" s="90">
        <f>H11-0.25</f>
        <v>-1</v>
      </c>
      <c r="H11" s="91">
        <f>I11-0.25</f>
        <v>-0.75</v>
      </c>
      <c r="I11" s="91">
        <f>J11-0.5</f>
        <v>-0.5</v>
      </c>
      <c r="J11" s="134"/>
      <c r="K11" s="91">
        <f>J11+0.5</f>
        <v>0.5</v>
      </c>
      <c r="L11" s="91">
        <f>K11+0.5</f>
        <v>1</v>
      </c>
      <c r="M11" s="91">
        <f>L11+0.5</f>
        <v>1.5</v>
      </c>
    </row>
    <row r="12" spans="1:15" ht="15.75" customHeight="1" x14ac:dyDescent="0.35">
      <c r="A12" s="160">
        <f>'PROTO SPEC'!A12</f>
        <v>0</v>
      </c>
      <c r="B12" s="319" t="str">
        <f>'PROTO SPEC'!B12</f>
        <v>5. Waist position - below HSP</v>
      </c>
      <c r="C12" s="320"/>
      <c r="D12" s="320"/>
      <c r="E12" s="320"/>
      <c r="F12" s="87">
        <v>1</v>
      </c>
      <c r="G12" s="90">
        <f t="shared" ref="G12:H15" si="2">H12-1.25</f>
        <v>-5</v>
      </c>
      <c r="H12" s="91">
        <f t="shared" si="2"/>
        <v>-3.75</v>
      </c>
      <c r="I12" s="91">
        <f>J12-2.5</f>
        <v>-2.5</v>
      </c>
      <c r="J12" s="134"/>
      <c r="K12" s="91">
        <f t="shared" ref="K12:M15" si="3">J12+2.5</f>
        <v>2.5</v>
      </c>
      <c r="L12" s="91">
        <f t="shared" si="3"/>
        <v>5</v>
      </c>
      <c r="M12" s="91">
        <f t="shared" si="3"/>
        <v>7.5</v>
      </c>
    </row>
    <row r="13" spans="1:15" ht="15.75" customHeight="1" x14ac:dyDescent="0.35">
      <c r="A13" s="160">
        <f>'PROTO SPEC'!A13</f>
        <v>0</v>
      </c>
      <c r="B13" s="319" t="str">
        <f>'PROTO SPEC'!B13</f>
        <v>6. Waist width</v>
      </c>
      <c r="C13" s="320"/>
      <c r="D13" s="320"/>
      <c r="E13" s="320"/>
      <c r="F13" s="87">
        <v>1</v>
      </c>
      <c r="G13" s="90">
        <f t="shared" si="2"/>
        <v>-5</v>
      </c>
      <c r="H13" s="91">
        <f t="shared" si="2"/>
        <v>-3.75</v>
      </c>
      <c r="I13" s="91">
        <f>J13-2.5</f>
        <v>-2.5</v>
      </c>
      <c r="J13" s="134"/>
      <c r="K13" s="91">
        <f t="shared" si="3"/>
        <v>2.5</v>
      </c>
      <c r="L13" s="91">
        <f t="shared" si="3"/>
        <v>5</v>
      </c>
      <c r="M13" s="91">
        <f t="shared" si="3"/>
        <v>7.5</v>
      </c>
    </row>
    <row r="14" spans="1:15" ht="15.75" customHeight="1" x14ac:dyDescent="0.35">
      <c r="A14" s="160">
        <f>'PROTO SPEC'!A14</f>
        <v>0</v>
      </c>
      <c r="B14" s="319" t="str">
        <f>'PROTO SPEC'!B14</f>
        <v>7. Hem width</v>
      </c>
      <c r="C14" s="320"/>
      <c r="D14" s="320"/>
      <c r="E14" s="320"/>
      <c r="F14" s="87">
        <v>1</v>
      </c>
      <c r="G14" s="90">
        <f t="shared" si="2"/>
        <v>-5</v>
      </c>
      <c r="H14" s="91">
        <f t="shared" si="2"/>
        <v>-3.75</v>
      </c>
      <c r="I14" s="91">
        <f>J14-2.5</f>
        <v>-2.5</v>
      </c>
      <c r="J14" s="134"/>
      <c r="K14" s="91">
        <f t="shared" si="3"/>
        <v>2.5</v>
      </c>
      <c r="L14" s="91">
        <f t="shared" si="3"/>
        <v>5</v>
      </c>
      <c r="M14" s="91">
        <f t="shared" si="3"/>
        <v>7.5</v>
      </c>
    </row>
    <row r="15" spans="1:15" ht="15.75" customHeight="1" x14ac:dyDescent="0.35">
      <c r="A15" s="160">
        <f>'PROTO SPEC'!A15</f>
        <v>0</v>
      </c>
      <c r="B15" s="319" t="str">
        <f>'PROTO SPEC'!B15</f>
        <v>8. Hem depth</v>
      </c>
      <c r="C15" s="320"/>
      <c r="D15" s="320"/>
      <c r="E15" s="320"/>
      <c r="F15" s="87">
        <v>1</v>
      </c>
      <c r="G15" s="90">
        <f t="shared" si="2"/>
        <v>-5</v>
      </c>
      <c r="H15" s="91">
        <f t="shared" si="2"/>
        <v>-3.75</v>
      </c>
      <c r="I15" s="91">
        <f>J15-2.5</f>
        <v>-2.5</v>
      </c>
      <c r="J15" s="134"/>
      <c r="K15" s="91">
        <f t="shared" si="3"/>
        <v>2.5</v>
      </c>
      <c r="L15" s="91">
        <f t="shared" si="3"/>
        <v>5</v>
      </c>
      <c r="M15" s="91">
        <f t="shared" si="3"/>
        <v>7.5</v>
      </c>
    </row>
    <row r="16" spans="1:15" ht="15.75" customHeight="1" x14ac:dyDescent="0.35">
      <c r="A16" s="160">
        <f>'PROTO SPEC'!A16</f>
        <v>0</v>
      </c>
      <c r="B16" s="319" t="str">
        <f>'PROTO SPEC'!B16</f>
        <v>9. X-Shoulder (seam to seam)</v>
      </c>
      <c r="C16" s="320"/>
      <c r="D16" s="320"/>
      <c r="E16" s="320"/>
      <c r="F16" s="87">
        <v>0.3</v>
      </c>
      <c r="G16" s="90">
        <f>H16</f>
        <v>0</v>
      </c>
      <c r="H16" s="91">
        <f>I16</f>
        <v>0</v>
      </c>
      <c r="I16" s="91">
        <f>J16</f>
        <v>0</v>
      </c>
      <c r="J16" s="134"/>
      <c r="K16" s="91">
        <f>J16</f>
        <v>0</v>
      </c>
      <c r="L16" s="91">
        <f>K16</f>
        <v>0</v>
      </c>
      <c r="M16" s="91">
        <f>L16</f>
        <v>0</v>
      </c>
    </row>
    <row r="17" spans="1:13" ht="15.75" customHeight="1" x14ac:dyDescent="0.35">
      <c r="A17" s="160">
        <f>'PROTO SPEC'!A18</f>
        <v>0</v>
      </c>
      <c r="B17" s="319" t="str">
        <f>'PROTO SPEC'!B18</f>
        <v>11. X-Front - 15cm below HSP</v>
      </c>
      <c r="C17" s="320"/>
      <c r="D17" s="320"/>
      <c r="E17" s="320"/>
      <c r="F17" s="87">
        <v>0.7</v>
      </c>
      <c r="G17" s="90">
        <f>H17-0.6</f>
        <v>-2.4</v>
      </c>
      <c r="H17" s="91">
        <f>I17-0.6</f>
        <v>-1.7999999999999998</v>
      </c>
      <c r="I17" s="91">
        <f>J17-1.2</f>
        <v>-1.2</v>
      </c>
      <c r="J17" s="134"/>
      <c r="K17" s="91">
        <f>J17+1.2</f>
        <v>1.2</v>
      </c>
      <c r="L17" s="91">
        <f>K17+1.2</f>
        <v>2.4</v>
      </c>
      <c r="M17" s="91">
        <f>L17+1.2</f>
        <v>3.5999999999999996</v>
      </c>
    </row>
    <row r="18" spans="1:13" ht="15.75" customHeight="1" x14ac:dyDescent="0.35">
      <c r="A18" s="160">
        <f>'PROTO SPEC'!A19</f>
        <v>0</v>
      </c>
      <c r="B18" s="319" t="str">
        <f>'PROTO SPEC'!B19</f>
        <v>12. X-Back - 15cm below HSP</v>
      </c>
      <c r="C18" s="320"/>
      <c r="D18" s="320"/>
      <c r="E18" s="320"/>
      <c r="F18" s="87">
        <v>0.3</v>
      </c>
      <c r="G18" s="90">
        <f>H18-0.15</f>
        <v>-0.6</v>
      </c>
      <c r="H18" s="91">
        <f>I18-0.15</f>
        <v>-0.44999999999999996</v>
      </c>
      <c r="I18" s="91">
        <f>J18-0.3</f>
        <v>-0.3</v>
      </c>
      <c r="J18" s="134"/>
      <c r="K18" s="91">
        <f>J18+0.3</f>
        <v>0.3</v>
      </c>
      <c r="L18" s="91">
        <f>K18+0.3</f>
        <v>0.6</v>
      </c>
      <c r="M18" s="91">
        <f>L18+0.3</f>
        <v>0.89999999999999991</v>
      </c>
    </row>
    <row r="19" spans="1:13" ht="15.75" customHeight="1" x14ac:dyDescent="0.35">
      <c r="A19" s="160">
        <f>'PROTO SPEC'!A20</f>
        <v>0</v>
      </c>
      <c r="B19" s="319" t="str">
        <f>'PROTO SPEC'!B20</f>
        <v>13. Back neck width - HSP to HSP straight</v>
      </c>
      <c r="C19" s="320"/>
      <c r="D19" s="320"/>
      <c r="E19" s="320"/>
      <c r="F19" s="87">
        <v>0.3</v>
      </c>
      <c r="G19" s="90">
        <f>H19</f>
        <v>0</v>
      </c>
      <c r="H19" s="91">
        <f>I19</f>
        <v>0</v>
      </c>
      <c r="I19" s="91">
        <f>J19</f>
        <v>0</v>
      </c>
      <c r="J19" s="134"/>
      <c r="K19" s="91">
        <f>J19</f>
        <v>0</v>
      </c>
      <c r="L19" s="91">
        <f>K19</f>
        <v>0</v>
      </c>
      <c r="M19" s="91">
        <f>L19</f>
        <v>0</v>
      </c>
    </row>
    <row r="20" spans="1:13" ht="15.75" customHeight="1" x14ac:dyDescent="0.35">
      <c r="A20" s="160">
        <f>'PROTO SPEC'!A21</f>
        <v>0</v>
      </c>
      <c r="B20" s="319" t="str">
        <f>'PROTO SPEC'!B21</f>
        <v>14. Front neck drop - From HSP</v>
      </c>
      <c r="C20" s="320"/>
      <c r="D20" s="320"/>
      <c r="E20" s="320"/>
      <c r="F20" s="87">
        <v>0.7</v>
      </c>
      <c r="G20" s="90">
        <f t="shared" ref="G20:H21" si="4">H20-0.6</f>
        <v>-2.4</v>
      </c>
      <c r="H20" s="91">
        <f t="shared" si="4"/>
        <v>-1.7999999999999998</v>
      </c>
      <c r="I20" s="91">
        <f>J20-1.2</f>
        <v>-1.2</v>
      </c>
      <c r="J20" s="134"/>
      <c r="K20" s="91">
        <f t="shared" ref="K20:M21" si="5">J20+1.2</f>
        <v>1.2</v>
      </c>
      <c r="L20" s="91">
        <f t="shared" si="5"/>
        <v>2.4</v>
      </c>
      <c r="M20" s="91">
        <f t="shared" si="5"/>
        <v>3.5999999999999996</v>
      </c>
    </row>
    <row r="21" spans="1:13" ht="15.75" customHeight="1" x14ac:dyDescent="0.35">
      <c r="A21" s="160">
        <f>'PROTO SPEC'!A22</f>
        <v>0</v>
      </c>
      <c r="B21" s="319" t="str">
        <f>'PROTO SPEC'!B22</f>
        <v>15. Back neck drop</v>
      </c>
      <c r="C21" s="320"/>
      <c r="D21" s="320"/>
      <c r="E21" s="320"/>
      <c r="F21" s="87">
        <v>0.7</v>
      </c>
      <c r="G21" s="90">
        <f t="shared" si="4"/>
        <v>-2.4</v>
      </c>
      <c r="H21" s="91">
        <f t="shared" si="4"/>
        <v>-1.7999999999999998</v>
      </c>
      <c r="I21" s="91">
        <f>J21-1.2</f>
        <v>-1.2</v>
      </c>
      <c r="J21" s="134"/>
      <c r="K21" s="91">
        <f t="shared" si="5"/>
        <v>1.2</v>
      </c>
      <c r="L21" s="91">
        <f t="shared" si="5"/>
        <v>2.4</v>
      </c>
      <c r="M21" s="91">
        <f t="shared" si="5"/>
        <v>3.5999999999999996</v>
      </c>
    </row>
    <row r="22" spans="1:13" ht="15.75" customHeight="1" x14ac:dyDescent="0.35">
      <c r="A22" s="160" t="e">
        <f>'PROTO SPEC'!#REF!</f>
        <v>#REF!</v>
      </c>
      <c r="B22" s="319" t="e">
        <f>'PROTO SPEC'!#REF!</f>
        <v>#REF!</v>
      </c>
      <c r="C22" s="320"/>
      <c r="D22" s="320"/>
      <c r="E22" s="320"/>
      <c r="F22" s="87">
        <v>0.3</v>
      </c>
      <c r="G22" s="90">
        <f>H22-0.3</f>
        <v>-1.2</v>
      </c>
      <c r="H22" s="91">
        <f>I22-0.3</f>
        <v>-0.89999999999999991</v>
      </c>
      <c r="I22" s="91">
        <f>J22-0.6</f>
        <v>-0.6</v>
      </c>
      <c r="J22" s="134"/>
      <c r="K22" s="91">
        <f>J22+0.6</f>
        <v>0.6</v>
      </c>
      <c r="L22" s="91">
        <f>K22+0.6</f>
        <v>1.2</v>
      </c>
      <c r="M22" s="91">
        <f>L22+0.6</f>
        <v>1.7999999999999998</v>
      </c>
    </row>
    <row r="23" spans="1:13" ht="15.75" customHeight="1" x14ac:dyDescent="0.35">
      <c r="A23" s="160" t="e">
        <f>'PROTO SPEC'!#REF!</f>
        <v>#REF!</v>
      </c>
      <c r="B23" s="319" t="e">
        <f>'PROTO SPEC'!#REF!</f>
        <v>#REF!</v>
      </c>
      <c r="C23" s="320"/>
      <c r="D23" s="320"/>
      <c r="E23" s="320"/>
      <c r="F23" s="87">
        <v>0.3</v>
      </c>
      <c r="G23" s="90">
        <f>H23-0.15</f>
        <v>-0.6</v>
      </c>
      <c r="H23" s="91">
        <f>I23-0.15</f>
        <v>-0.44999999999999996</v>
      </c>
      <c r="I23" s="91">
        <f>J23-0.3</f>
        <v>-0.3</v>
      </c>
      <c r="J23" s="134"/>
      <c r="K23" s="91">
        <f>J23+0.3</f>
        <v>0.3</v>
      </c>
      <c r="L23" s="91">
        <f>K23+0.3</f>
        <v>0.6</v>
      </c>
      <c r="M23" s="91">
        <f>L23+0.3</f>
        <v>0.89999999999999991</v>
      </c>
    </row>
    <row r="24" spans="1:13" ht="15.75" customHeight="1" x14ac:dyDescent="0.35">
      <c r="A24" s="160">
        <f>'PROTO SPEC'!A28</f>
        <v>0</v>
      </c>
      <c r="B24" s="319" t="str">
        <f>'PROTO SPEC'!B28</f>
        <v>21. Underarm length</v>
      </c>
      <c r="C24" s="320"/>
      <c r="D24" s="320"/>
      <c r="E24" s="320"/>
      <c r="F24" s="87">
        <v>0.3</v>
      </c>
      <c r="G24" s="90">
        <f t="shared" ref="G24:I25" si="6">H24</f>
        <v>0</v>
      </c>
      <c r="H24" s="91">
        <f t="shared" si="6"/>
        <v>0</v>
      </c>
      <c r="I24" s="91">
        <f t="shared" si="6"/>
        <v>0</v>
      </c>
      <c r="J24" s="134"/>
      <c r="K24" s="91">
        <f t="shared" ref="K24:M25" si="7">J24</f>
        <v>0</v>
      </c>
      <c r="L24" s="91">
        <f t="shared" si="7"/>
        <v>0</v>
      </c>
      <c r="M24" s="91">
        <f t="shared" si="7"/>
        <v>0</v>
      </c>
    </row>
    <row r="25" spans="1:13" ht="15.75" customHeight="1" x14ac:dyDescent="0.35">
      <c r="A25" s="160">
        <f>'PROTO SPEC'!A29</f>
        <v>0</v>
      </c>
      <c r="B25" s="319" t="str">
        <f>'PROTO SPEC'!B29</f>
        <v>22. 1/2 Bicep width - 2.5cm down from underarm</v>
      </c>
      <c r="C25" s="320"/>
      <c r="D25" s="320"/>
      <c r="E25" s="320"/>
      <c r="F25" s="87">
        <v>0.3</v>
      </c>
      <c r="G25" s="90">
        <f t="shared" si="6"/>
        <v>0</v>
      </c>
      <c r="H25" s="91">
        <f t="shared" si="6"/>
        <v>0</v>
      </c>
      <c r="I25" s="91">
        <f t="shared" si="6"/>
        <v>0</v>
      </c>
      <c r="J25" s="134"/>
      <c r="K25" s="91">
        <f t="shared" si="7"/>
        <v>0</v>
      </c>
      <c r="L25" s="91">
        <f t="shared" si="7"/>
        <v>0</v>
      </c>
      <c r="M25" s="91">
        <f t="shared" si="7"/>
        <v>0</v>
      </c>
    </row>
    <row r="26" spans="1:13" ht="15.75" customHeight="1" x14ac:dyDescent="0.35">
      <c r="A26" s="160">
        <f>'PROTO SPEC'!A30</f>
        <v>0</v>
      </c>
      <c r="B26" s="319" t="str">
        <f>'PROTO SPEC'!B30</f>
        <v>23. 1/2 Elbow width - 21cm down from underarm</v>
      </c>
      <c r="C26" s="320"/>
      <c r="D26" s="320"/>
      <c r="E26" s="320"/>
      <c r="F26" s="87">
        <v>0.5</v>
      </c>
      <c r="G26" s="90">
        <f t="shared" ref="G26" si="8">H26-0.45</f>
        <v>-1.8</v>
      </c>
      <c r="H26" s="91">
        <f>I26-0.45</f>
        <v>-1.35</v>
      </c>
      <c r="I26" s="91">
        <f>J26-0.9</f>
        <v>-0.9</v>
      </c>
      <c r="J26" s="134"/>
      <c r="K26" s="91">
        <f t="shared" ref="K26:M26" si="9">J26+0.9</f>
        <v>0.9</v>
      </c>
      <c r="L26" s="91">
        <f t="shared" si="9"/>
        <v>1.8</v>
      </c>
      <c r="M26" s="91">
        <f t="shared" si="9"/>
        <v>2.7</v>
      </c>
    </row>
    <row r="27" spans="1:13" ht="15.75" customHeight="1" x14ac:dyDescent="0.35">
      <c r="A27" s="160">
        <f>'PROTO SPEC'!A40</f>
        <v>0</v>
      </c>
      <c r="B27" s="319" t="str">
        <f>'PROTO SPEC'!B40</f>
        <v>33. Pocket width</v>
      </c>
      <c r="C27" s="320"/>
      <c r="D27" s="320"/>
      <c r="E27" s="320"/>
      <c r="F27" s="87">
        <v>1</v>
      </c>
      <c r="G27" s="90" t="e">
        <f>H27-0.5</f>
        <v>#REF!</v>
      </c>
      <c r="H27" s="91" t="e">
        <f>I27-0.5</f>
        <v>#REF!</v>
      </c>
      <c r="I27" s="91" t="e">
        <f>J27-1</f>
        <v>#REF!</v>
      </c>
      <c r="J27" s="187" t="e">
        <f>IF(COUNTIF(#REF!,"&lt;&gt;")=1,MAX(#REF!),IF(COUNTIF(#REF!,"&lt;&gt;")=0,0,COUNTIF(#REF!,"&lt;&gt;")&amp;" Values"))</f>
        <v>#REF!</v>
      </c>
      <c r="K27" s="91" t="e">
        <f>J27+1</f>
        <v>#REF!</v>
      </c>
      <c r="L27" s="91" t="e">
        <f>K27+1</f>
        <v>#REF!</v>
      </c>
      <c r="M27" s="91" t="e">
        <f>L27+1</f>
        <v>#REF!</v>
      </c>
    </row>
    <row r="28" spans="1:13" ht="15.75" customHeight="1" x14ac:dyDescent="0.35">
      <c r="A28" s="160" t="e">
        <f>'PROTO SPEC'!#REF!</f>
        <v>#REF!</v>
      </c>
      <c r="B28" s="319" t="e">
        <f>'PROTO SPEC'!#REF!</f>
        <v>#REF!</v>
      </c>
      <c r="C28" s="320"/>
      <c r="D28" s="320"/>
      <c r="E28" s="320"/>
      <c r="F28" s="87">
        <v>0.3</v>
      </c>
      <c r="G28" s="90">
        <f>H28</f>
        <v>0</v>
      </c>
      <c r="H28" s="91">
        <f>I28</f>
        <v>0</v>
      </c>
      <c r="I28" s="91">
        <f>J28</f>
        <v>0</v>
      </c>
      <c r="J28" s="134"/>
      <c r="K28" s="91">
        <f>J28</f>
        <v>0</v>
      </c>
      <c r="L28" s="91">
        <f>K28</f>
        <v>0</v>
      </c>
      <c r="M28" s="91">
        <f>L28</f>
        <v>0</v>
      </c>
    </row>
    <row r="29" spans="1:13" ht="15.75" customHeight="1" x14ac:dyDescent="0.35">
      <c r="A29" s="160" t="e">
        <f>'PROTO SPEC'!#REF!</f>
        <v>#REF!</v>
      </c>
      <c r="B29" s="319" t="e">
        <f>'PROTO SPEC'!#REF!</f>
        <v>#REF!</v>
      </c>
      <c r="C29" s="320"/>
      <c r="D29" s="320"/>
      <c r="E29" s="320"/>
      <c r="F29" s="87">
        <v>0.5</v>
      </c>
      <c r="G29" s="90">
        <f>H29-0.35</f>
        <v>-1.4</v>
      </c>
      <c r="H29" s="91">
        <f>I29-0.35</f>
        <v>-1.0499999999999998</v>
      </c>
      <c r="I29" s="91">
        <f>J29-0.7</f>
        <v>-0.7</v>
      </c>
      <c r="J29" s="134"/>
      <c r="K29" s="91">
        <f>J29+0.7</f>
        <v>0.7</v>
      </c>
      <c r="L29" s="91">
        <f>K29+0.7</f>
        <v>1.4</v>
      </c>
      <c r="M29" s="91">
        <f>L29+0.7</f>
        <v>2.0999999999999996</v>
      </c>
    </row>
    <row r="30" spans="1:13" ht="15.75" customHeight="1" x14ac:dyDescent="0.35">
      <c r="A30" s="160" t="e">
        <f>'PROTO SPEC'!#REF!</f>
        <v>#REF!</v>
      </c>
      <c r="B30" s="319" t="e">
        <f>'PROTO SPEC'!#REF!</f>
        <v>#REF!</v>
      </c>
      <c r="C30" s="320"/>
      <c r="D30" s="320"/>
      <c r="E30" s="320"/>
      <c r="F30" s="87">
        <v>0.5</v>
      </c>
      <c r="G30" s="90">
        <f>H30-0.25</f>
        <v>-1</v>
      </c>
      <c r="H30" s="91">
        <f>I30-0.25</f>
        <v>-0.75</v>
      </c>
      <c r="I30" s="91">
        <f>J30-0.5</f>
        <v>-0.5</v>
      </c>
      <c r="J30" s="134"/>
      <c r="K30" s="91">
        <f>J30+0.5</f>
        <v>0.5</v>
      </c>
      <c r="L30" s="91">
        <f>K30+0.5</f>
        <v>1</v>
      </c>
      <c r="M30" s="91">
        <f>L30+0.5</f>
        <v>1.5</v>
      </c>
    </row>
    <row r="31" spans="1:13" ht="15.75" customHeight="1" x14ac:dyDescent="0.35">
      <c r="A31" s="160" t="e">
        <f>'PROTO SPEC'!#REF!</f>
        <v>#REF!</v>
      </c>
      <c r="B31" s="319" t="e">
        <f>'PROTO SPEC'!#REF!</f>
        <v>#REF!</v>
      </c>
      <c r="C31" s="320"/>
      <c r="D31" s="320"/>
      <c r="E31" s="320"/>
      <c r="F31" s="87">
        <v>0.3</v>
      </c>
      <c r="G31" s="90">
        <f>H31-0.2</f>
        <v>-0.8</v>
      </c>
      <c r="H31" s="91">
        <f>I31-0.2</f>
        <v>-0.60000000000000009</v>
      </c>
      <c r="I31" s="91">
        <f>J31-0.4</f>
        <v>-0.4</v>
      </c>
      <c r="J31" s="134"/>
      <c r="K31" s="91">
        <f>J31+0.4</f>
        <v>0.4</v>
      </c>
      <c r="L31" s="91">
        <f>K31+0.4</f>
        <v>0.8</v>
      </c>
      <c r="M31" s="91">
        <f>L31+0.4</f>
        <v>1.2000000000000002</v>
      </c>
    </row>
    <row r="32" spans="1:13" ht="15.75" customHeight="1" x14ac:dyDescent="0.35">
      <c r="A32" s="160" t="e">
        <f>'PROTO SPEC'!#REF!</f>
        <v>#REF!</v>
      </c>
      <c r="B32" s="319" t="e">
        <f>'PROTO SPEC'!#REF!</f>
        <v>#REF!</v>
      </c>
      <c r="C32" s="320"/>
      <c r="D32" s="320"/>
      <c r="E32" s="320"/>
      <c r="F32" s="87">
        <v>0.3</v>
      </c>
      <c r="G32" s="90">
        <f>H32</f>
        <v>0</v>
      </c>
      <c r="H32" s="91">
        <f>I32</f>
        <v>0</v>
      </c>
      <c r="I32" s="91">
        <f>J32</f>
        <v>0</v>
      </c>
      <c r="J32" s="134"/>
      <c r="K32" s="91">
        <f>J32</f>
        <v>0</v>
      </c>
      <c r="L32" s="91">
        <f>K32</f>
        <v>0</v>
      </c>
      <c r="M32" s="91">
        <f>L32</f>
        <v>0</v>
      </c>
    </row>
    <row r="33" spans="1:13" ht="15.75" customHeight="1" x14ac:dyDescent="0.35">
      <c r="A33" s="160" t="e">
        <f>'PROTO SPEC'!#REF!</f>
        <v>#REF!</v>
      </c>
      <c r="B33" s="319" t="e">
        <f>'PROTO SPEC'!#REF!</f>
        <v>#REF!</v>
      </c>
      <c r="C33" s="320"/>
      <c r="D33" s="320"/>
      <c r="E33" s="320"/>
      <c r="F33" s="87">
        <v>0.3</v>
      </c>
      <c r="G33" s="90">
        <f t="shared" ref="G33:I38" si="10">H33</f>
        <v>0</v>
      </c>
      <c r="H33" s="91">
        <f t="shared" si="10"/>
        <v>0</v>
      </c>
      <c r="I33" s="91">
        <f t="shared" si="10"/>
        <v>0</v>
      </c>
      <c r="J33" s="134"/>
      <c r="K33" s="91">
        <f t="shared" ref="K33:M38" si="11">J33</f>
        <v>0</v>
      </c>
      <c r="L33" s="91">
        <f t="shared" si="11"/>
        <v>0</v>
      </c>
      <c r="M33" s="91">
        <f t="shared" si="11"/>
        <v>0</v>
      </c>
    </row>
    <row r="34" spans="1:13" ht="15.75" customHeight="1" x14ac:dyDescent="0.35">
      <c r="A34" s="160" t="e">
        <f>'PROTO SPEC'!#REF!</f>
        <v>#REF!</v>
      </c>
      <c r="B34" s="319" t="e">
        <f>'PROTO SPEC'!#REF!</f>
        <v>#REF!</v>
      </c>
      <c r="C34" s="320"/>
      <c r="D34" s="320"/>
      <c r="E34" s="320"/>
      <c r="F34" s="87">
        <v>0.3</v>
      </c>
      <c r="G34" s="90">
        <f t="shared" si="10"/>
        <v>0</v>
      </c>
      <c r="H34" s="91">
        <f t="shared" si="10"/>
        <v>0</v>
      </c>
      <c r="I34" s="91">
        <f t="shared" si="10"/>
        <v>0</v>
      </c>
      <c r="J34" s="134"/>
      <c r="K34" s="91">
        <f t="shared" si="11"/>
        <v>0</v>
      </c>
      <c r="L34" s="91">
        <f t="shared" si="11"/>
        <v>0</v>
      </c>
      <c r="M34" s="91">
        <f t="shared" si="11"/>
        <v>0</v>
      </c>
    </row>
    <row r="35" spans="1:13" ht="15.75" customHeight="1" x14ac:dyDescent="0.35">
      <c r="A35" s="160" t="e">
        <f>'PROTO SPEC'!#REF!</f>
        <v>#REF!</v>
      </c>
      <c r="B35" s="319" t="e">
        <f>'PROTO SPEC'!#REF!</f>
        <v>#REF!</v>
      </c>
      <c r="C35" s="320"/>
      <c r="D35" s="320"/>
      <c r="E35" s="320"/>
      <c r="F35" s="87">
        <v>0.3</v>
      </c>
      <c r="G35" s="90">
        <f t="shared" si="10"/>
        <v>0</v>
      </c>
      <c r="H35" s="91">
        <f t="shared" si="10"/>
        <v>0</v>
      </c>
      <c r="I35" s="91">
        <f t="shared" si="10"/>
        <v>0</v>
      </c>
      <c r="J35" s="134"/>
      <c r="K35" s="91">
        <f t="shared" si="11"/>
        <v>0</v>
      </c>
      <c r="L35" s="91">
        <f t="shared" si="11"/>
        <v>0</v>
      </c>
      <c r="M35" s="91">
        <f t="shared" si="11"/>
        <v>0</v>
      </c>
    </row>
    <row r="36" spans="1:13" ht="15.75" customHeight="1" x14ac:dyDescent="0.35">
      <c r="A36" s="160" t="e">
        <f>'PROTO SPEC'!#REF!</f>
        <v>#REF!</v>
      </c>
      <c r="B36" s="319" t="e">
        <f>'PROTO SPEC'!#REF!</f>
        <v>#REF!</v>
      </c>
      <c r="C36" s="320"/>
      <c r="D36" s="320"/>
      <c r="E36" s="320"/>
      <c r="F36" s="87">
        <v>0.3</v>
      </c>
      <c r="G36" s="90">
        <f t="shared" si="10"/>
        <v>0</v>
      </c>
      <c r="H36" s="91">
        <f t="shared" si="10"/>
        <v>0</v>
      </c>
      <c r="I36" s="91">
        <f t="shared" si="10"/>
        <v>0</v>
      </c>
      <c r="J36" s="134"/>
      <c r="K36" s="91">
        <f t="shared" si="11"/>
        <v>0</v>
      </c>
      <c r="L36" s="91">
        <f t="shared" si="11"/>
        <v>0</v>
      </c>
      <c r="M36" s="91">
        <f t="shared" si="11"/>
        <v>0</v>
      </c>
    </row>
    <row r="37" spans="1:13" ht="15.75" customHeight="1" x14ac:dyDescent="0.35">
      <c r="A37" s="160" t="e">
        <f>'PROTO SPEC'!#REF!</f>
        <v>#REF!</v>
      </c>
      <c r="B37" s="319" t="e">
        <f>'PROTO SPEC'!#REF!</f>
        <v>#REF!</v>
      </c>
      <c r="C37" s="320"/>
      <c r="D37" s="320"/>
      <c r="E37" s="320"/>
      <c r="F37" s="87">
        <v>0.3</v>
      </c>
      <c r="G37" s="90"/>
      <c r="H37" s="91"/>
      <c r="I37" s="91"/>
      <c r="J37" s="134"/>
      <c r="K37" s="91"/>
      <c r="L37" s="91"/>
      <c r="M37" s="91"/>
    </row>
    <row r="38" spans="1:13" ht="14.5" customHeight="1" x14ac:dyDescent="0.35">
      <c r="A38" s="160" t="e">
        <f>'PROTO SPEC'!#REF!</f>
        <v>#REF!</v>
      </c>
      <c r="B38" s="319" t="e">
        <f>'PROTO SPEC'!#REF!</f>
        <v>#REF!</v>
      </c>
      <c r="C38" s="320"/>
      <c r="D38" s="320"/>
      <c r="E38" s="320"/>
      <c r="F38" s="87">
        <v>0.3</v>
      </c>
      <c r="G38" s="90">
        <f t="shared" si="10"/>
        <v>0</v>
      </c>
      <c r="H38" s="91">
        <f t="shared" si="10"/>
        <v>0</v>
      </c>
      <c r="I38" s="91">
        <f t="shared" si="10"/>
        <v>0</v>
      </c>
      <c r="J38" s="134"/>
      <c r="K38" s="91">
        <f t="shared" si="11"/>
        <v>0</v>
      </c>
      <c r="L38" s="91">
        <f t="shared" si="11"/>
        <v>0</v>
      </c>
      <c r="M38" s="91">
        <f t="shared" si="11"/>
        <v>0</v>
      </c>
    </row>
    <row r="39" spans="1:13" ht="15.75" customHeight="1" x14ac:dyDescent="0.35">
      <c r="A39" s="160" t="e">
        <f>'PROTO SPEC'!#REF!</f>
        <v>#REF!</v>
      </c>
      <c r="B39" s="319" t="e">
        <f>'PROTO SPEC'!#REF!</f>
        <v>#REF!</v>
      </c>
      <c r="C39" s="320"/>
      <c r="D39" s="320"/>
      <c r="E39" s="320"/>
      <c r="F39" s="87"/>
      <c r="G39" s="90"/>
      <c r="H39" s="91"/>
      <c r="I39" s="91"/>
      <c r="J39" s="134"/>
      <c r="K39" s="91"/>
      <c r="L39" s="91"/>
      <c r="M39" s="91"/>
    </row>
    <row r="40" spans="1:13" ht="15.75" customHeight="1" x14ac:dyDescent="0.35">
      <c r="A40" s="160" t="e">
        <f>'PROTO SPEC'!#REF!</f>
        <v>#REF!</v>
      </c>
      <c r="B40" s="319" t="e">
        <f>'PROTO SPEC'!#REF!</f>
        <v>#REF!</v>
      </c>
      <c r="C40" s="320"/>
      <c r="D40" s="320"/>
      <c r="E40" s="320"/>
      <c r="F40" s="87"/>
      <c r="G40" s="90"/>
      <c r="H40" s="91"/>
      <c r="I40" s="91"/>
      <c r="J40" s="134"/>
      <c r="K40" s="91"/>
      <c r="L40" s="91"/>
      <c r="M40" s="91"/>
    </row>
    <row r="41" spans="1:13" ht="15.75" customHeight="1" x14ac:dyDescent="0.35">
      <c r="A41" s="160" t="e">
        <f>'PROTO SPEC'!#REF!</f>
        <v>#REF!</v>
      </c>
      <c r="B41" s="319" t="e">
        <f>'PROTO SPEC'!#REF!</f>
        <v>#REF!</v>
      </c>
      <c r="C41" s="320"/>
      <c r="D41" s="320"/>
      <c r="E41" s="320"/>
      <c r="F41" s="87"/>
      <c r="G41" s="90"/>
      <c r="H41" s="91"/>
      <c r="I41" s="91"/>
      <c r="J41" s="134"/>
      <c r="K41" s="91"/>
      <c r="L41" s="91"/>
      <c r="M41" s="91"/>
    </row>
    <row r="42" spans="1:13" ht="15.75" customHeight="1" x14ac:dyDescent="0.35">
      <c r="A42" s="160" t="e">
        <f>'PROTO SPEC'!#REF!</f>
        <v>#REF!</v>
      </c>
      <c r="B42" s="319" t="e">
        <f>'PROTO SPEC'!#REF!</f>
        <v>#REF!</v>
      </c>
      <c r="C42" s="320"/>
      <c r="D42" s="320"/>
      <c r="E42" s="320"/>
      <c r="F42" s="87"/>
      <c r="G42" s="90"/>
      <c r="H42" s="91"/>
      <c r="I42" s="91"/>
      <c r="J42" s="134"/>
      <c r="K42" s="91"/>
      <c r="L42" s="91"/>
      <c r="M42" s="91"/>
    </row>
    <row r="43" spans="1:13" ht="15.75" customHeight="1" x14ac:dyDescent="0.35">
      <c r="A43" s="160" t="e">
        <f>'PROTO SPEC'!#REF!</f>
        <v>#REF!</v>
      </c>
      <c r="B43" s="319" t="e">
        <f>'PROTO SPEC'!#REF!</f>
        <v>#REF!</v>
      </c>
      <c r="C43" s="320"/>
      <c r="D43" s="320"/>
      <c r="E43" s="320"/>
      <c r="F43" s="87"/>
      <c r="G43" s="90"/>
      <c r="H43" s="91"/>
      <c r="I43" s="91"/>
      <c r="J43" s="134"/>
      <c r="K43" s="91"/>
      <c r="L43" s="91"/>
      <c r="M43" s="91"/>
    </row>
    <row r="44" spans="1:13" ht="15.75" customHeight="1" x14ac:dyDescent="0.35">
      <c r="A44" s="160" t="e">
        <f>'PROTO SPEC'!#REF!</f>
        <v>#REF!</v>
      </c>
      <c r="B44" s="319" t="e">
        <f>'PROTO SPEC'!#REF!</f>
        <v>#REF!</v>
      </c>
      <c r="C44" s="320"/>
      <c r="D44" s="320"/>
      <c r="E44" s="320"/>
      <c r="F44" s="87"/>
      <c r="G44" s="90"/>
      <c r="H44" s="91"/>
      <c r="I44" s="91"/>
      <c r="J44" s="134"/>
      <c r="K44" s="91"/>
      <c r="L44" s="91"/>
      <c r="M44" s="91"/>
    </row>
    <row r="45" spans="1:13" ht="15.75" customHeight="1" x14ac:dyDescent="0.35">
      <c r="A45" s="160" t="e">
        <f>'PROTO SPEC'!#REF!</f>
        <v>#REF!</v>
      </c>
      <c r="B45" s="499" t="e">
        <f>'PROTO SPEC'!#REF!</f>
        <v>#REF!</v>
      </c>
      <c r="C45" s="500"/>
      <c r="D45" s="500"/>
      <c r="E45" s="500"/>
      <c r="F45" s="92"/>
      <c r="G45" s="93"/>
      <c r="H45" s="94"/>
      <c r="I45" s="94"/>
      <c r="J45" s="134"/>
      <c r="K45" s="94"/>
      <c r="L45" s="94"/>
      <c r="M45" s="94"/>
    </row>
    <row r="46" spans="1:13" ht="15.75" customHeight="1" x14ac:dyDescent="0.35">
      <c r="A46" s="507">
        <f>'PROTO SPEC'!A42</f>
        <v>0</v>
      </c>
      <c r="B46" s="508"/>
      <c r="C46" s="508"/>
      <c r="D46" s="508"/>
      <c r="E46" s="508"/>
      <c r="F46" s="84"/>
      <c r="G46" s="81"/>
      <c r="H46" s="81"/>
      <c r="I46" s="81"/>
      <c r="J46" s="81"/>
      <c r="K46" s="81"/>
      <c r="L46" s="81"/>
      <c r="M46" s="82"/>
    </row>
    <row r="47" spans="1:13" ht="15.75" customHeight="1" x14ac:dyDescent="0.35">
      <c r="A47" s="160" t="e">
        <f>'PROTO SPEC'!#REF!</f>
        <v>#REF!</v>
      </c>
      <c r="B47" s="477" t="e">
        <f>'PROTO SPEC'!#REF!</f>
        <v>#REF!</v>
      </c>
      <c r="C47" s="478"/>
      <c r="D47" s="478"/>
      <c r="E47" s="478"/>
      <c r="F47" s="95"/>
      <c r="G47" s="88"/>
      <c r="H47" s="89"/>
      <c r="I47" s="89"/>
      <c r="J47" s="134"/>
      <c r="K47" s="89"/>
      <c r="L47" s="89"/>
      <c r="M47" s="89"/>
    </row>
    <row r="48" spans="1:13" ht="15.75" customHeight="1" x14ac:dyDescent="0.35">
      <c r="A48" s="160" t="e">
        <f>'PROTO SPEC'!#REF!</f>
        <v>#REF!</v>
      </c>
      <c r="B48" s="378" t="e">
        <f>'PROTO SPEC'!#REF!</f>
        <v>#REF!</v>
      </c>
      <c r="C48" s="379"/>
      <c r="D48" s="379"/>
      <c r="E48" s="379"/>
      <c r="F48" s="87"/>
      <c r="G48" s="90"/>
      <c r="H48" s="91"/>
      <c r="I48" s="91"/>
      <c r="J48" s="134"/>
      <c r="K48" s="91"/>
      <c r="L48" s="91"/>
      <c r="M48" s="91"/>
    </row>
    <row r="49" spans="1:13" ht="15.75" customHeight="1" x14ac:dyDescent="0.35">
      <c r="A49" s="160" t="e">
        <f>'PROTO SPEC'!#REF!</f>
        <v>#REF!</v>
      </c>
      <c r="B49" s="378" t="e">
        <f>'PROTO SPEC'!#REF!</f>
        <v>#REF!</v>
      </c>
      <c r="C49" s="379"/>
      <c r="D49" s="379"/>
      <c r="E49" s="379"/>
      <c r="F49" s="87"/>
      <c r="G49" s="90"/>
      <c r="H49" s="91"/>
      <c r="I49" s="91"/>
      <c r="J49" s="134"/>
      <c r="K49" s="91"/>
      <c r="L49" s="91"/>
      <c r="M49" s="91"/>
    </row>
    <row r="50" spans="1:13" ht="15.75" customHeight="1" x14ac:dyDescent="0.35">
      <c r="A50" s="160" t="e">
        <f>'PROTO SPEC'!#REF!</f>
        <v>#REF!</v>
      </c>
      <c r="B50" s="378" t="e">
        <f>'PROTO SPEC'!#REF!</f>
        <v>#REF!</v>
      </c>
      <c r="C50" s="379"/>
      <c r="D50" s="379"/>
      <c r="E50" s="379"/>
      <c r="F50" s="87"/>
      <c r="G50" s="90"/>
      <c r="H50" s="91"/>
      <c r="I50" s="91"/>
      <c r="J50" s="134"/>
      <c r="K50" s="91"/>
      <c r="L50" s="91"/>
      <c r="M50" s="91"/>
    </row>
    <row r="51" spans="1:13" ht="15.75" customHeight="1" x14ac:dyDescent="0.35">
      <c r="A51" s="160" t="e">
        <f>'PROTO SPEC'!#REF!</f>
        <v>#REF!</v>
      </c>
      <c r="B51" s="378" t="e">
        <f>'PROTO SPEC'!#REF!</f>
        <v>#REF!</v>
      </c>
      <c r="C51" s="379"/>
      <c r="D51" s="379"/>
      <c r="E51" s="379"/>
      <c r="F51" s="87"/>
      <c r="G51" s="90"/>
      <c r="H51" s="91"/>
      <c r="I51" s="91"/>
      <c r="J51" s="134"/>
      <c r="K51" s="91"/>
      <c r="L51" s="91"/>
      <c r="M51" s="91"/>
    </row>
    <row r="52" spans="1:13" ht="15.75" customHeight="1" x14ac:dyDescent="0.35">
      <c r="A52" s="160" t="e">
        <f>'PROTO SPEC'!#REF!</f>
        <v>#REF!</v>
      </c>
      <c r="B52" s="378" t="e">
        <f>'PROTO SPEC'!#REF!</f>
        <v>#REF!</v>
      </c>
      <c r="C52" s="379"/>
      <c r="D52" s="379"/>
      <c r="E52" s="379"/>
      <c r="F52" s="87"/>
      <c r="G52" s="90"/>
      <c r="H52" s="91"/>
      <c r="I52" s="91"/>
      <c r="J52" s="134"/>
      <c r="K52" s="91"/>
      <c r="L52" s="91"/>
      <c r="M52" s="91"/>
    </row>
    <row r="53" spans="1:13" ht="15.75" customHeight="1" x14ac:dyDescent="0.35">
      <c r="A53" s="160" t="e">
        <f>'PROTO SPEC'!#REF!</f>
        <v>#REF!</v>
      </c>
      <c r="B53" s="378" t="e">
        <f>'PROTO SPEC'!#REF!</f>
        <v>#REF!</v>
      </c>
      <c r="C53" s="379"/>
      <c r="D53" s="379"/>
      <c r="E53" s="379"/>
      <c r="F53" s="87"/>
      <c r="G53" s="90"/>
      <c r="H53" s="91"/>
      <c r="I53" s="91"/>
      <c r="J53" s="134"/>
      <c r="K53" s="91"/>
      <c r="L53" s="91"/>
      <c r="M53" s="91"/>
    </row>
    <row r="54" spans="1:13" ht="15.75" customHeight="1" x14ac:dyDescent="0.35">
      <c r="A54" s="160" t="e">
        <f>'PROTO SPEC'!#REF!</f>
        <v>#REF!</v>
      </c>
      <c r="B54" s="378" t="e">
        <f>'PROTO SPEC'!#REF!</f>
        <v>#REF!</v>
      </c>
      <c r="C54" s="379"/>
      <c r="D54" s="379"/>
      <c r="E54" s="379"/>
      <c r="F54" s="87"/>
      <c r="G54" s="90"/>
      <c r="H54" s="91"/>
      <c r="I54" s="91"/>
      <c r="J54" s="134"/>
      <c r="K54" s="91"/>
      <c r="L54" s="91"/>
      <c r="M54" s="91"/>
    </row>
    <row r="55" spans="1:13" ht="15.75" customHeight="1" x14ac:dyDescent="0.35">
      <c r="A55" s="160" t="e">
        <f>'PROTO SPEC'!#REF!</f>
        <v>#REF!</v>
      </c>
      <c r="B55" s="378" t="e">
        <f>'PROTO SPEC'!#REF!</f>
        <v>#REF!</v>
      </c>
      <c r="C55" s="379"/>
      <c r="D55" s="379"/>
      <c r="E55" s="379"/>
      <c r="F55" s="87"/>
      <c r="G55" s="90"/>
      <c r="H55" s="91"/>
      <c r="I55" s="91"/>
      <c r="J55" s="134"/>
      <c r="K55" s="91"/>
      <c r="L55" s="91"/>
      <c r="M55" s="91"/>
    </row>
    <row r="56" spans="1:13" ht="15.75" customHeight="1" x14ac:dyDescent="0.35">
      <c r="A56" s="160" t="e">
        <f>'PROTO SPEC'!#REF!</f>
        <v>#REF!</v>
      </c>
      <c r="B56" s="378" t="e">
        <f>'PROTO SPEC'!#REF!</f>
        <v>#REF!</v>
      </c>
      <c r="C56" s="379"/>
      <c r="D56" s="379"/>
      <c r="E56" s="379"/>
      <c r="F56" s="87"/>
      <c r="G56" s="90"/>
      <c r="H56" s="91"/>
      <c r="I56" s="91"/>
      <c r="J56" s="134"/>
      <c r="K56" s="91"/>
      <c r="L56" s="91"/>
      <c r="M56" s="91"/>
    </row>
    <row r="57" spans="1:13" ht="15.75" customHeight="1" x14ac:dyDescent="0.35">
      <c r="A57" s="160" t="e">
        <f>'PROTO SPEC'!#REF!</f>
        <v>#REF!</v>
      </c>
      <c r="B57" s="378" t="e">
        <f>'PROTO SPEC'!#REF!</f>
        <v>#REF!</v>
      </c>
      <c r="C57" s="379"/>
      <c r="D57" s="379"/>
      <c r="E57" s="379"/>
      <c r="F57" s="87"/>
      <c r="G57" s="90"/>
      <c r="H57" s="91"/>
      <c r="I57" s="91"/>
      <c r="J57" s="134"/>
      <c r="K57" s="91"/>
      <c r="L57" s="91"/>
      <c r="M57" s="91"/>
    </row>
    <row r="58" spans="1:13" ht="15.75" customHeight="1" x14ac:dyDescent="0.35">
      <c r="A58" s="160" t="e">
        <f>'PROTO SPEC'!#REF!</f>
        <v>#REF!</v>
      </c>
      <c r="B58" s="378" t="e">
        <f>'PROTO SPEC'!#REF!</f>
        <v>#REF!</v>
      </c>
      <c r="C58" s="379"/>
      <c r="D58" s="379"/>
      <c r="E58" s="379"/>
      <c r="F58" s="87"/>
      <c r="G58" s="90"/>
      <c r="H58" s="91"/>
      <c r="I58" s="91"/>
      <c r="J58" s="134"/>
      <c r="K58" s="91"/>
      <c r="L58" s="91"/>
      <c r="M58" s="91"/>
    </row>
    <row r="59" spans="1:13" ht="15.75" customHeight="1" x14ac:dyDescent="0.35">
      <c r="A59" s="160" t="e">
        <f>'PROTO SPEC'!#REF!</f>
        <v>#REF!</v>
      </c>
      <c r="B59" s="378" t="e">
        <f>'PROTO SPEC'!#REF!</f>
        <v>#REF!</v>
      </c>
      <c r="C59" s="379"/>
      <c r="D59" s="379"/>
      <c r="E59" s="379"/>
      <c r="F59" s="87"/>
      <c r="G59" s="90"/>
      <c r="H59" s="91"/>
      <c r="I59" s="91"/>
      <c r="J59" s="134"/>
      <c r="K59" s="91"/>
      <c r="L59" s="91"/>
      <c r="M59" s="91"/>
    </row>
    <row r="60" spans="1:13" ht="15.75" customHeight="1" x14ac:dyDescent="0.35">
      <c r="A60" s="160" t="e">
        <f>'PROTO SPEC'!#REF!</f>
        <v>#REF!</v>
      </c>
      <c r="B60" s="378" t="e">
        <f>'PROTO SPEC'!#REF!</f>
        <v>#REF!</v>
      </c>
      <c r="C60" s="379"/>
      <c r="D60" s="379"/>
      <c r="E60" s="379"/>
      <c r="F60" s="87"/>
      <c r="G60" s="90"/>
      <c r="H60" s="91"/>
      <c r="I60" s="91"/>
      <c r="J60" s="134"/>
      <c r="K60" s="91"/>
      <c r="L60" s="91"/>
      <c r="M60" s="91"/>
    </row>
    <row r="61" spans="1:13" ht="15.75" customHeight="1" x14ac:dyDescent="0.35">
      <c r="A61" s="160" t="e">
        <f>'PROTO SPEC'!#REF!</f>
        <v>#REF!</v>
      </c>
      <c r="B61" s="378" t="e">
        <f>'PROTO SPEC'!#REF!</f>
        <v>#REF!</v>
      </c>
      <c r="C61" s="379"/>
      <c r="D61" s="379"/>
      <c r="E61" s="379"/>
      <c r="F61" s="87"/>
      <c r="G61" s="90"/>
      <c r="H61" s="91"/>
      <c r="I61" s="91"/>
      <c r="J61" s="134"/>
      <c r="K61" s="91"/>
      <c r="L61" s="91"/>
      <c r="M61" s="91"/>
    </row>
    <row r="62" spans="1:13" ht="15.75" customHeight="1" x14ac:dyDescent="0.35">
      <c r="A62" s="160" t="e">
        <f>'PROTO SPEC'!#REF!</f>
        <v>#REF!</v>
      </c>
      <c r="B62" s="378" t="e">
        <f>'PROTO SPEC'!#REF!</f>
        <v>#REF!</v>
      </c>
      <c r="C62" s="379"/>
      <c r="D62" s="379"/>
      <c r="E62" s="379"/>
      <c r="F62" s="87"/>
      <c r="G62" s="90"/>
      <c r="H62" s="91"/>
      <c r="I62" s="91"/>
      <c r="J62" s="134"/>
      <c r="K62" s="91"/>
      <c r="L62" s="91"/>
      <c r="M62" s="91"/>
    </row>
    <row r="63" spans="1:13" ht="15.75" customHeight="1" x14ac:dyDescent="0.35">
      <c r="A63" s="160" t="e">
        <f>'PROTO SPEC'!#REF!</f>
        <v>#REF!</v>
      </c>
      <c r="B63" s="378" t="e">
        <f>'PROTO SPEC'!#REF!</f>
        <v>#REF!</v>
      </c>
      <c r="C63" s="379"/>
      <c r="D63" s="379"/>
      <c r="E63" s="379"/>
      <c r="F63" s="87"/>
      <c r="G63" s="90"/>
      <c r="H63" s="91"/>
      <c r="I63" s="91"/>
      <c r="J63" s="134"/>
      <c r="K63" s="91"/>
      <c r="L63" s="91"/>
      <c r="M63" s="91"/>
    </row>
    <row r="64" spans="1:13" ht="15.75" customHeight="1" x14ac:dyDescent="0.35">
      <c r="A64" s="160">
        <f>'PROTO SPEC'!A43</f>
        <v>0</v>
      </c>
      <c r="B64" s="378" t="str">
        <f>'PROTO SPEC'!B43</f>
        <v>35. Front McLaren print position from CF neck seam</v>
      </c>
      <c r="C64" s="379"/>
      <c r="D64" s="379"/>
      <c r="E64" s="379"/>
      <c r="F64" s="87"/>
      <c r="G64" s="90"/>
      <c r="H64" s="91"/>
      <c r="I64" s="91"/>
      <c r="J64" s="134"/>
      <c r="K64" s="91"/>
      <c r="L64" s="91"/>
      <c r="M64" s="91"/>
    </row>
    <row r="65" spans="1:13" ht="15.75" customHeight="1" x14ac:dyDescent="0.35">
      <c r="A65" s="160">
        <f>'PROTO SPEC'!A44</f>
        <v>0</v>
      </c>
      <c r="B65" s="378" t="str">
        <f>'PROTO SPEC'!B44</f>
        <v>36. Front chest print positions from HSP</v>
      </c>
      <c r="C65" s="379"/>
      <c r="D65" s="379"/>
      <c r="E65" s="379"/>
      <c r="F65" s="87"/>
      <c r="G65" s="90"/>
      <c r="H65" s="91"/>
      <c r="I65" s="91"/>
      <c r="J65" s="134"/>
      <c r="K65" s="91"/>
      <c r="L65" s="91"/>
      <c r="M65" s="91"/>
    </row>
    <row r="66" spans="1:13" ht="15.75" customHeight="1" x14ac:dyDescent="0.35">
      <c r="A66" s="160">
        <f>'PROTO SPEC'!A45</f>
        <v>0</v>
      </c>
      <c r="B66" s="378" t="str">
        <f>'PROTO SPEC'!B45</f>
        <v>37. Back speedmark print position from CB neck seam</v>
      </c>
      <c r="C66" s="379"/>
      <c r="D66" s="379"/>
      <c r="E66" s="379"/>
      <c r="F66" s="87"/>
      <c r="G66" s="90"/>
      <c r="H66" s="91"/>
      <c r="I66" s="91"/>
      <c r="J66" s="134"/>
      <c r="K66" s="91"/>
      <c r="L66" s="91"/>
      <c r="M66" s="91"/>
    </row>
    <row r="67" spans="1:13" ht="15.75" customHeight="1" x14ac:dyDescent="0.35">
      <c r="A67" s="160" t="e">
        <f>'PROTO SPEC'!#REF!</f>
        <v>#REF!</v>
      </c>
      <c r="B67" s="378" t="e">
        <f>'PROTO SPEC'!#REF!</f>
        <v>#REF!</v>
      </c>
      <c r="C67" s="379"/>
      <c r="D67" s="379"/>
      <c r="E67" s="379"/>
      <c r="F67" s="87"/>
      <c r="G67" s="90"/>
      <c r="H67" s="91"/>
      <c r="I67" s="91"/>
      <c r="J67" s="134"/>
      <c r="K67" s="91"/>
      <c r="L67" s="91"/>
      <c r="M67" s="91"/>
    </row>
    <row r="68" spans="1:13" ht="15.75" customHeight="1" x14ac:dyDescent="0.35">
      <c r="A68" s="160">
        <f>'PROTO SPEC'!A47</f>
        <v>0</v>
      </c>
      <c r="B68" s="378">
        <f>'PROTO SPEC'!B47</f>
        <v>0</v>
      </c>
      <c r="C68" s="379"/>
      <c r="D68" s="379"/>
      <c r="E68" s="379"/>
      <c r="F68" s="87"/>
      <c r="G68" s="90"/>
      <c r="H68" s="91"/>
      <c r="I68" s="91"/>
      <c r="J68" s="134"/>
      <c r="K68" s="91"/>
      <c r="L68" s="91"/>
      <c r="M68" s="91"/>
    </row>
    <row r="69" spans="1:13" ht="15.75" customHeight="1" x14ac:dyDescent="0.35">
      <c r="A69" s="160">
        <f>'PROTO SPEC'!A48</f>
        <v>0</v>
      </c>
      <c r="B69" s="378">
        <f>'PROTO SPEC'!B48</f>
        <v>0</v>
      </c>
      <c r="C69" s="379"/>
      <c r="D69" s="379"/>
      <c r="E69" s="379"/>
      <c r="F69" s="87"/>
      <c r="G69" s="90"/>
      <c r="H69" s="91"/>
      <c r="I69" s="91"/>
      <c r="J69" s="134"/>
      <c r="K69" s="91"/>
      <c r="L69" s="91"/>
      <c r="M69" s="91"/>
    </row>
    <row r="70" spans="1:13" ht="15.75" customHeight="1" x14ac:dyDescent="0.35">
      <c r="A70" s="160">
        <f>'PROTO SPEC'!A49</f>
        <v>0</v>
      </c>
      <c r="B70" s="378">
        <f>'PROTO SPEC'!B49</f>
        <v>0</v>
      </c>
      <c r="C70" s="379"/>
      <c r="D70" s="379"/>
      <c r="E70" s="379"/>
      <c r="F70" s="87"/>
      <c r="G70" s="90"/>
      <c r="H70" s="91"/>
      <c r="I70" s="91"/>
      <c r="J70" s="134"/>
      <c r="K70" s="91"/>
      <c r="L70" s="91"/>
      <c r="M70" s="91"/>
    </row>
    <row r="71" spans="1:13" ht="15.75" customHeight="1" x14ac:dyDescent="0.35">
      <c r="A71" s="160">
        <f>'PROTO SPEC'!A50</f>
        <v>0</v>
      </c>
      <c r="B71" s="378">
        <f>'PROTO SPEC'!B50</f>
        <v>0</v>
      </c>
      <c r="C71" s="379"/>
      <c r="D71" s="379"/>
      <c r="E71" s="379"/>
      <c r="F71" s="87"/>
      <c r="G71" s="90"/>
      <c r="H71" s="91"/>
      <c r="I71" s="91"/>
      <c r="J71" s="134"/>
      <c r="K71" s="91"/>
      <c r="L71" s="91"/>
      <c r="M71" s="91"/>
    </row>
    <row r="72" spans="1:13" ht="15.75" customHeight="1" x14ac:dyDescent="0.35">
      <c r="A72" s="160">
        <f>'PROTO SPEC'!A51</f>
        <v>0</v>
      </c>
      <c r="B72" s="378">
        <f>'PROTO SPEC'!B51</f>
        <v>0</v>
      </c>
      <c r="C72" s="379"/>
      <c r="D72" s="379"/>
      <c r="E72" s="379"/>
      <c r="F72" s="87"/>
      <c r="G72" s="90"/>
      <c r="H72" s="91"/>
      <c r="I72" s="91"/>
      <c r="J72" s="134"/>
      <c r="K72" s="91"/>
      <c r="L72" s="91"/>
      <c r="M72" s="91"/>
    </row>
    <row r="73" spans="1:13" ht="15.75" customHeight="1" x14ac:dyDescent="0.35">
      <c r="A73" s="160">
        <f>'PROTO SPEC'!A52</f>
        <v>0</v>
      </c>
      <c r="B73" s="378">
        <f>'PROTO SPEC'!B52</f>
        <v>0</v>
      </c>
      <c r="C73" s="379"/>
      <c r="D73" s="379"/>
      <c r="E73" s="379"/>
      <c r="F73" s="87"/>
      <c r="G73" s="90"/>
      <c r="H73" s="91"/>
      <c r="I73" s="91"/>
      <c r="J73" s="134"/>
      <c r="K73" s="91"/>
      <c r="L73" s="91"/>
      <c r="M73" s="91"/>
    </row>
    <row r="74" spans="1:13" ht="15.75" customHeight="1" x14ac:dyDescent="0.35">
      <c r="A74" s="160">
        <f>'PROTO SPEC'!A53</f>
        <v>0</v>
      </c>
      <c r="B74" s="378">
        <f>'PROTO SPEC'!B53</f>
        <v>0</v>
      </c>
      <c r="C74" s="379"/>
      <c r="D74" s="379"/>
      <c r="E74" s="379"/>
      <c r="F74" s="87"/>
      <c r="G74" s="90"/>
      <c r="H74" s="91"/>
      <c r="I74" s="91"/>
      <c r="J74" s="134"/>
      <c r="K74" s="91"/>
      <c r="L74" s="91"/>
      <c r="M74" s="91"/>
    </row>
    <row r="75" spans="1:13" ht="15.75" customHeight="1" x14ac:dyDescent="0.35">
      <c r="A75" s="160">
        <f>'PROTO SPEC'!A54</f>
        <v>0</v>
      </c>
      <c r="B75" s="378">
        <f>'PROTO SPEC'!B54</f>
        <v>0</v>
      </c>
      <c r="C75" s="379"/>
      <c r="D75" s="379"/>
      <c r="E75" s="379"/>
      <c r="F75" s="87"/>
      <c r="G75" s="90"/>
      <c r="H75" s="91"/>
      <c r="I75" s="91"/>
      <c r="J75" s="134"/>
      <c r="K75" s="91"/>
      <c r="L75" s="91"/>
      <c r="M75" s="91"/>
    </row>
    <row r="76" spans="1:13" ht="15.75" customHeight="1" x14ac:dyDescent="0.35">
      <c r="A76" s="160">
        <f>'PROTO SPEC'!A55</f>
        <v>0</v>
      </c>
      <c r="B76" s="378">
        <f>'PROTO SPEC'!B55</f>
        <v>0</v>
      </c>
      <c r="C76" s="379"/>
      <c r="D76" s="379"/>
      <c r="E76" s="379"/>
      <c r="F76" s="87"/>
      <c r="G76" s="90"/>
      <c r="H76" s="91"/>
      <c r="I76" s="91"/>
      <c r="J76" s="134"/>
      <c r="K76" s="91"/>
      <c r="L76" s="91"/>
      <c r="M76" s="91"/>
    </row>
    <row r="77" spans="1:13" ht="15.75" customHeight="1" x14ac:dyDescent="0.35">
      <c r="A77" s="160">
        <f>'PROTO SPEC'!A56</f>
        <v>0</v>
      </c>
      <c r="B77" s="378">
        <f>'PROTO SPEC'!B56</f>
        <v>0</v>
      </c>
      <c r="C77" s="379"/>
      <c r="D77" s="379"/>
      <c r="E77" s="379"/>
      <c r="F77" s="87"/>
      <c r="G77" s="90"/>
      <c r="H77" s="91"/>
      <c r="I77" s="91"/>
      <c r="J77" s="134"/>
      <c r="K77" s="91"/>
      <c r="L77" s="91"/>
      <c r="M77" s="91"/>
    </row>
    <row r="78" spans="1:13" ht="15.75" customHeight="1" x14ac:dyDescent="0.35">
      <c r="A78" s="160">
        <f>'PROTO SPEC'!A57</f>
        <v>0</v>
      </c>
      <c r="B78" s="378">
        <f>'PROTO SPEC'!B57</f>
        <v>0</v>
      </c>
      <c r="C78" s="379"/>
      <c r="D78" s="379"/>
      <c r="E78" s="379"/>
      <c r="F78" s="87"/>
      <c r="G78" s="90"/>
      <c r="H78" s="91"/>
      <c r="I78" s="91"/>
      <c r="J78" s="134"/>
      <c r="K78" s="91"/>
      <c r="L78" s="91"/>
      <c r="M78" s="91"/>
    </row>
    <row r="79" spans="1:13" ht="15.75" customHeight="1" x14ac:dyDescent="0.35">
      <c r="A79" s="160">
        <f>'PROTO SPEC'!A58</f>
        <v>0</v>
      </c>
      <c r="B79" s="411">
        <f>'PROTO SPEC'!B58</f>
        <v>0</v>
      </c>
      <c r="C79" s="411"/>
      <c r="D79" s="411"/>
      <c r="E79" s="378"/>
      <c r="F79" s="87"/>
      <c r="G79" s="90"/>
      <c r="H79" s="91"/>
      <c r="I79" s="91"/>
      <c r="J79" s="134"/>
      <c r="K79" s="91"/>
      <c r="L79" s="91"/>
      <c r="M79" s="91"/>
    </row>
  </sheetData>
  <mergeCells count="87">
    <mergeCell ref="C1:M2"/>
    <mergeCell ref="A6:M6"/>
    <mergeCell ref="A46:E46"/>
    <mergeCell ref="A1:B2"/>
    <mergeCell ref="A3:B3"/>
    <mergeCell ref="A4:B4"/>
    <mergeCell ref="A5:B5"/>
    <mergeCell ref="C3:E3"/>
    <mergeCell ref="G3:H3"/>
    <mergeCell ref="J3:M3"/>
    <mergeCell ref="C4:E4"/>
    <mergeCell ref="G4:H4"/>
    <mergeCell ref="J4:M4"/>
    <mergeCell ref="B15:E15"/>
    <mergeCell ref="C5:E5"/>
    <mergeCell ref="G5:H5"/>
    <mergeCell ref="J5:M5"/>
    <mergeCell ref="B8:E8"/>
    <mergeCell ref="B9:E9"/>
    <mergeCell ref="B10:E10"/>
    <mergeCell ref="B11:E11"/>
    <mergeCell ref="B12:E12"/>
    <mergeCell ref="B13:E13"/>
    <mergeCell ref="B14:E14"/>
    <mergeCell ref="B27:E27"/>
    <mergeCell ref="B16:E16"/>
    <mergeCell ref="B17:E17"/>
    <mergeCell ref="B18:E18"/>
    <mergeCell ref="B19:E19"/>
    <mergeCell ref="B20:E20"/>
    <mergeCell ref="B21:E21"/>
    <mergeCell ref="B22:E22"/>
    <mergeCell ref="B23:E23"/>
    <mergeCell ref="B24:E24"/>
    <mergeCell ref="B25:E25"/>
    <mergeCell ref="B26:E26"/>
    <mergeCell ref="B39:E39"/>
    <mergeCell ref="B28:E28"/>
    <mergeCell ref="B29:E29"/>
    <mergeCell ref="B30:E30"/>
    <mergeCell ref="B31:E31"/>
    <mergeCell ref="B32:E32"/>
    <mergeCell ref="B33:E33"/>
    <mergeCell ref="B34:E34"/>
    <mergeCell ref="B35:E35"/>
    <mergeCell ref="B36:E36"/>
    <mergeCell ref="B37:E37"/>
    <mergeCell ref="B38:E38"/>
    <mergeCell ref="B52:E52"/>
    <mergeCell ref="B40:E40"/>
    <mergeCell ref="B41:E41"/>
    <mergeCell ref="B42:E42"/>
    <mergeCell ref="B43:E43"/>
    <mergeCell ref="B44:E44"/>
    <mergeCell ref="B45:E45"/>
    <mergeCell ref="B47:E47"/>
    <mergeCell ref="B48:E48"/>
    <mergeCell ref="B49:E49"/>
    <mergeCell ref="B50:E50"/>
    <mergeCell ref="B51:E51"/>
    <mergeCell ref="B64:E64"/>
    <mergeCell ref="B53:E53"/>
    <mergeCell ref="B54:E54"/>
    <mergeCell ref="B55:E55"/>
    <mergeCell ref="B56:E56"/>
    <mergeCell ref="B57:E57"/>
    <mergeCell ref="B58:E58"/>
    <mergeCell ref="B59:E59"/>
    <mergeCell ref="B60:E60"/>
    <mergeCell ref="B61:E61"/>
    <mergeCell ref="B62:E62"/>
    <mergeCell ref="B63:E63"/>
    <mergeCell ref="B77:E77"/>
    <mergeCell ref="B78:E78"/>
    <mergeCell ref="B79:E79"/>
    <mergeCell ref="B76:E76"/>
    <mergeCell ref="B65:E65"/>
    <mergeCell ref="B66:E66"/>
    <mergeCell ref="B67:E67"/>
    <mergeCell ref="B68:E68"/>
    <mergeCell ref="B69:E69"/>
    <mergeCell ref="B70:E70"/>
    <mergeCell ref="B71:E71"/>
    <mergeCell ref="B72:E72"/>
    <mergeCell ref="B73:E73"/>
    <mergeCell ref="B74:E74"/>
    <mergeCell ref="B75:E75"/>
  </mergeCells>
  <printOptions horizontalCentered="1" gridLines="1"/>
  <pageMargins left="0.23622047244094491" right="0.23622047244094491" top="0.74803149606299213" bottom="0" header="0.31496062992125984" footer="0"/>
  <pageSetup paperSize="9" scale="62" orientation="portrait" r:id="rId1"/>
  <headerFooter>
    <oddHeader>&amp;CREISS</oddHeader>
  </headerFooter>
  <customProperties>
    <customPr name="layoutContexts" r:id="rId2"/>
    <customPr name="pages" r:id="rId3"/>
    <customPr name="screen" r:id="rId4"/>
  </customProperties>
  <drawing r:id="rId5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66E6FB-678D-45B6-B415-7E14A346549D}">
  <sheetPr codeName="Sheet28">
    <tabColor rgb="FFD60093"/>
    <pageSetUpPr fitToPage="1"/>
  </sheetPr>
  <dimension ref="A1:T79"/>
  <sheetViews>
    <sheetView showZeros="0" view="pageBreakPreview" zoomScaleNormal="100" zoomScaleSheetLayoutView="100" workbookViewId="0">
      <selection activeCell="I8" sqref="I8:L11"/>
    </sheetView>
  </sheetViews>
  <sheetFormatPr defaultColWidth="16.1796875" defaultRowHeight="12.75" customHeight="1" x14ac:dyDescent="0.35"/>
  <cols>
    <col min="1" max="1" width="7.453125" style="161" customWidth="1"/>
    <col min="2" max="2" width="13.81640625" customWidth="1"/>
    <col min="3" max="4" width="15.81640625" customWidth="1"/>
    <col min="5" max="5" width="4.453125" customWidth="1"/>
    <col min="6" max="6" width="10.81640625" customWidth="1"/>
    <col min="7" max="11" width="9.453125" customWidth="1"/>
  </cols>
  <sheetData>
    <row r="1" spans="1:20" s="1" customFormat="1" ht="13.75" customHeight="1" x14ac:dyDescent="0.25">
      <c r="A1" s="461"/>
      <c r="B1" s="461"/>
      <c r="C1" s="475" t="s">
        <v>179</v>
      </c>
      <c r="D1" s="475"/>
      <c r="E1" s="475"/>
      <c r="F1" s="475"/>
      <c r="G1" s="475"/>
      <c r="H1" s="475"/>
      <c r="I1" s="475"/>
      <c r="J1" s="475"/>
      <c r="K1" s="475"/>
      <c r="L1" s="157"/>
      <c r="M1" s="157"/>
    </row>
    <row r="2" spans="1:20" s="1" customFormat="1" ht="13.75" customHeight="1" x14ac:dyDescent="0.25">
      <c r="A2" s="461"/>
      <c r="B2" s="461"/>
      <c r="C2" s="504"/>
      <c r="D2" s="504"/>
      <c r="E2" s="504"/>
      <c r="F2" s="504"/>
      <c r="G2" s="504"/>
      <c r="H2" s="504"/>
      <c r="I2" s="504"/>
      <c r="J2" s="504"/>
      <c r="K2" s="504"/>
      <c r="L2" s="157"/>
      <c r="M2" s="157"/>
    </row>
    <row r="3" spans="1:20" ht="13.75" customHeight="1" x14ac:dyDescent="0.35">
      <c r="A3" s="382" t="s">
        <v>48</v>
      </c>
      <c r="B3" s="382"/>
      <c r="C3" s="298" t="str">
        <f>'DESIGN FRONT SHEET'!B3</f>
        <v>MCLAREN SEASON 3</v>
      </c>
      <c r="D3" s="298"/>
      <c r="E3" s="299"/>
      <c r="F3" s="37" t="s">
        <v>49</v>
      </c>
      <c r="G3" s="488" t="str">
        <f>'DESIGN FRONT SHEET'!E3</f>
        <v>UNAVAILABLE</v>
      </c>
      <c r="H3" s="489"/>
      <c r="I3" s="37" t="s">
        <v>50</v>
      </c>
      <c r="J3" s="306" t="str">
        <f>'DESIGN FRONT SHEET'!G3</f>
        <v>FRAN</v>
      </c>
      <c r="K3" s="306"/>
    </row>
    <row r="4" spans="1:20" ht="13.75" customHeight="1" x14ac:dyDescent="0.35">
      <c r="A4" s="382" t="s">
        <v>51</v>
      </c>
      <c r="B4" s="382"/>
      <c r="C4" s="298" t="str">
        <f>'DESIGN FRONT SHEET'!B4</f>
        <v>DEXOR</v>
      </c>
      <c r="D4" s="298"/>
      <c r="E4" s="299"/>
      <c r="F4" s="37" t="s">
        <v>52</v>
      </c>
      <c r="G4" s="488" t="str">
        <f>'DESIGN FRONT SHEET'!E4</f>
        <v>VIETNAM</v>
      </c>
      <c r="H4" s="489"/>
      <c r="I4" s="37" t="s">
        <v>53</v>
      </c>
      <c r="J4" s="306" t="str">
        <f>'DESIGN FRONT SHEET'!G4</f>
        <v>CHARLOTTE</v>
      </c>
      <c r="K4" s="306"/>
    </row>
    <row r="5" spans="1:20" ht="13.75" customHeight="1" x14ac:dyDescent="0.35">
      <c r="A5" s="382" t="s">
        <v>54</v>
      </c>
      <c r="B5" s="382"/>
      <c r="C5" s="298" t="str">
        <f>'DESIGN FRONT SHEET'!B5</f>
        <v>SHORT SLEEVE CONTRST T-SHIRT</v>
      </c>
      <c r="D5" s="298"/>
      <c r="E5" s="299"/>
      <c r="F5" s="52" t="s">
        <v>55</v>
      </c>
      <c r="G5" s="513" t="str">
        <f>'DESIGN FRONT SHEET'!E5</f>
        <v>PALACE SAMPLE - FACTORY REFERENCE</v>
      </c>
      <c r="H5" s="514"/>
      <c r="I5" s="52" t="s">
        <v>56</v>
      </c>
      <c r="J5" s="516"/>
      <c r="K5" s="516"/>
    </row>
    <row r="6" spans="1:20" ht="13.75" customHeight="1" x14ac:dyDescent="0.35">
      <c r="A6" s="515" t="s">
        <v>180</v>
      </c>
      <c r="B6" s="515"/>
      <c r="C6" s="515"/>
      <c r="D6" s="515"/>
      <c r="E6" s="515"/>
      <c r="F6" s="515"/>
      <c r="G6" s="515"/>
      <c r="H6" s="515"/>
      <c r="I6" s="515"/>
      <c r="J6" s="515"/>
      <c r="K6" s="515"/>
    </row>
    <row r="7" spans="1:20" ht="15.75" customHeight="1" x14ac:dyDescent="0.35">
      <c r="A7" s="162" t="s">
        <v>120</v>
      </c>
      <c r="B7" s="71"/>
      <c r="C7" s="72" t="s">
        <v>64</v>
      </c>
      <c r="D7" s="73"/>
      <c r="E7" s="73"/>
      <c r="F7" s="74" t="s">
        <v>154</v>
      </c>
      <c r="G7" s="75" t="s">
        <v>155</v>
      </c>
      <c r="H7" s="75" t="s">
        <v>156</v>
      </c>
      <c r="I7" s="75" t="s">
        <v>157</v>
      </c>
      <c r="J7" s="75" t="s">
        <v>158</v>
      </c>
      <c r="K7" s="76" t="s">
        <v>159</v>
      </c>
      <c r="L7" s="47"/>
      <c r="M7" s="48"/>
      <c r="N7" s="48"/>
      <c r="O7" s="48"/>
      <c r="P7" s="48"/>
      <c r="Q7" s="48"/>
      <c r="R7" s="48"/>
      <c r="S7" s="48"/>
      <c r="T7" s="48"/>
    </row>
    <row r="8" spans="1:20" ht="15.75" customHeight="1" x14ac:dyDescent="0.35">
      <c r="A8" s="160" t="str">
        <f>'PROTO SPEC'!A8</f>
        <v>H2</v>
      </c>
      <c r="B8" s="321" t="str">
        <f>'PROTO SPEC'!B8</f>
        <v>1. Front length - SNP to bottom hem edge</v>
      </c>
      <c r="C8" s="322"/>
      <c r="D8" s="322"/>
      <c r="E8" s="322"/>
      <c r="F8" s="87">
        <v>1</v>
      </c>
      <c r="G8" s="111" t="e">
        <f>H8-0.8</f>
        <v>#REF!</v>
      </c>
      <c r="H8" s="96" t="e">
        <f>I8-1.2</f>
        <v>#REF!</v>
      </c>
      <c r="I8" s="134" t="e">
        <f>'PETITE GRADED SPEC (NUMERICAL)'!J8</f>
        <v>#REF!</v>
      </c>
      <c r="J8" s="96" t="e">
        <f>I8+2</f>
        <v>#REF!</v>
      </c>
      <c r="K8" s="97" t="e">
        <f>J8+3</f>
        <v>#REF!</v>
      </c>
      <c r="L8" s="142"/>
      <c r="M8" s="44"/>
      <c r="N8" s="44"/>
      <c r="O8" s="45"/>
      <c r="P8" s="49"/>
      <c r="Q8" s="49"/>
      <c r="R8" s="50"/>
      <c r="S8" s="49"/>
      <c r="T8" s="45"/>
    </row>
    <row r="9" spans="1:20" ht="15.75" customHeight="1" x14ac:dyDescent="0.35">
      <c r="A9" s="160" t="str">
        <f>'PROTO SPEC'!A9</f>
        <v>H3</v>
      </c>
      <c r="B9" s="321" t="str">
        <f>'PROTO SPEC'!B9</f>
        <v>2. Front length - HSP to bottom hem edge</v>
      </c>
      <c r="C9" s="322"/>
      <c r="D9" s="322"/>
      <c r="E9" s="322"/>
      <c r="F9" s="87">
        <v>1</v>
      </c>
      <c r="G9" s="111" t="e">
        <f>H9-0.8</f>
        <v>#REF!</v>
      </c>
      <c r="H9" s="96" t="e">
        <f>I9-1.2</f>
        <v>#REF!</v>
      </c>
      <c r="I9" s="134" t="e">
        <f>'PETITE GRADED SPEC (NUMERICAL)'!J9</f>
        <v>#REF!</v>
      </c>
      <c r="J9" s="96" t="e">
        <f>I9+2</f>
        <v>#REF!</v>
      </c>
      <c r="K9" s="97" t="e">
        <f>J9+3</f>
        <v>#REF!</v>
      </c>
      <c r="L9" s="142"/>
      <c r="M9" s="44"/>
      <c r="N9" s="44"/>
      <c r="O9" s="45"/>
      <c r="P9" s="49"/>
      <c r="Q9" s="49"/>
      <c r="R9" s="50"/>
      <c r="S9" s="49"/>
      <c r="T9" s="45"/>
    </row>
    <row r="10" spans="1:20" ht="15.75" customHeight="1" x14ac:dyDescent="0.35">
      <c r="A10" s="160">
        <f>'PROTO SPEC'!A10</f>
        <v>0</v>
      </c>
      <c r="B10" s="321" t="str">
        <f>'PROTO SPEC'!B10</f>
        <v>3. Back length - HSP to bottom hem edge</v>
      </c>
      <c r="C10" s="322"/>
      <c r="D10" s="322"/>
      <c r="E10" s="322"/>
      <c r="F10" s="87">
        <v>1</v>
      </c>
      <c r="G10" s="111">
        <f>H10-2</f>
        <v>-5</v>
      </c>
      <c r="H10" s="96">
        <f>I10-3</f>
        <v>-3</v>
      </c>
      <c r="I10" s="134">
        <f>'PETITE GRADED SPEC (NUMERICAL)'!J10</f>
        <v>0</v>
      </c>
      <c r="J10" s="96">
        <f>I10+5</f>
        <v>5</v>
      </c>
      <c r="K10" s="97">
        <f>J10+7</f>
        <v>12</v>
      </c>
    </row>
    <row r="11" spans="1:20" ht="15.75" customHeight="1" x14ac:dyDescent="0.35">
      <c r="A11" s="160">
        <f>'PROTO SPEC'!A11</f>
        <v>0</v>
      </c>
      <c r="B11" s="321" t="str">
        <f>'PROTO SPEC'!B11</f>
        <v>4. Chest - measured 2.5cm down from underarm</v>
      </c>
      <c r="C11" s="322"/>
      <c r="D11" s="322"/>
      <c r="E11" s="322"/>
      <c r="F11" s="87">
        <v>0.5</v>
      </c>
      <c r="G11" s="112">
        <f>H11-0.4</f>
        <v>-1</v>
      </c>
      <c r="H11" s="98">
        <f>I11-0.6</f>
        <v>-0.6</v>
      </c>
      <c r="I11" s="134">
        <f>'PETITE GRADED SPEC (NUMERICAL)'!J11</f>
        <v>0</v>
      </c>
      <c r="J11" s="98">
        <f>I11+1</f>
        <v>1</v>
      </c>
      <c r="K11" s="99">
        <f>J11+1</f>
        <v>2</v>
      </c>
    </row>
    <row r="12" spans="1:20" ht="15.75" customHeight="1" x14ac:dyDescent="0.35">
      <c r="A12" s="160">
        <f>'PROTO SPEC'!A12</f>
        <v>0</v>
      </c>
      <c r="B12" s="321" t="str">
        <f>'PROTO SPEC'!B12</f>
        <v>5. Waist position - below HSP</v>
      </c>
      <c r="C12" s="322"/>
      <c r="D12" s="322"/>
      <c r="E12" s="322"/>
      <c r="F12" s="87">
        <v>1</v>
      </c>
      <c r="G12" s="112">
        <f>H12-2</f>
        <v>-5</v>
      </c>
      <c r="H12" s="98">
        <f>I12-3</f>
        <v>-3</v>
      </c>
      <c r="I12" s="134">
        <f>'PETITE GRADED SPEC (NUMERICAL)'!J12</f>
        <v>0</v>
      </c>
      <c r="J12" s="98">
        <f>I12+5</f>
        <v>5</v>
      </c>
      <c r="K12" s="99">
        <f>J12+7</f>
        <v>12</v>
      </c>
    </row>
    <row r="13" spans="1:20" ht="15.75" customHeight="1" x14ac:dyDescent="0.35">
      <c r="A13" s="160">
        <f>'PROTO SPEC'!A13</f>
        <v>0</v>
      </c>
      <c r="B13" s="321" t="str">
        <f>'PROTO SPEC'!B13</f>
        <v>6. Waist width</v>
      </c>
      <c r="C13" s="322"/>
      <c r="D13" s="322"/>
      <c r="E13" s="322"/>
      <c r="F13" s="87">
        <v>1</v>
      </c>
      <c r="G13" s="112">
        <f>H13-2</f>
        <v>-5</v>
      </c>
      <c r="H13" s="98">
        <f>I13-3</f>
        <v>-3</v>
      </c>
      <c r="I13" s="134">
        <f>'PETITE GRADED SPEC (NUMERICAL)'!J13</f>
        <v>0</v>
      </c>
      <c r="J13" s="98">
        <f>I13+5</f>
        <v>5</v>
      </c>
      <c r="K13" s="99">
        <f>J13+7</f>
        <v>12</v>
      </c>
    </row>
    <row r="14" spans="1:20" ht="15.75" customHeight="1" x14ac:dyDescent="0.35">
      <c r="A14" s="160">
        <f>'PROTO SPEC'!A14</f>
        <v>0</v>
      </c>
      <c r="B14" s="321" t="str">
        <f>'PROTO SPEC'!B14</f>
        <v>7. Hem width</v>
      </c>
      <c r="C14" s="322"/>
      <c r="D14" s="322"/>
      <c r="E14" s="322"/>
      <c r="F14" s="87">
        <v>1</v>
      </c>
      <c r="G14" s="112">
        <f>H14-2</f>
        <v>-5</v>
      </c>
      <c r="H14" s="98">
        <f>I14-3</f>
        <v>-3</v>
      </c>
      <c r="I14" s="134">
        <f>'PETITE GRADED SPEC (NUMERICAL)'!J14</f>
        <v>0</v>
      </c>
      <c r="J14" s="98">
        <f>I14+5</f>
        <v>5</v>
      </c>
      <c r="K14" s="99">
        <f>J14+7</f>
        <v>12</v>
      </c>
    </row>
    <row r="15" spans="1:20" ht="15.75" customHeight="1" x14ac:dyDescent="0.35">
      <c r="A15" s="160">
        <f>'PROTO SPEC'!A15</f>
        <v>0</v>
      </c>
      <c r="B15" s="321" t="str">
        <f>'PROTO SPEC'!B15</f>
        <v>8. Hem depth</v>
      </c>
      <c r="C15" s="322"/>
      <c r="D15" s="322"/>
      <c r="E15" s="322"/>
      <c r="F15" s="87">
        <v>1</v>
      </c>
      <c r="G15" s="111">
        <f>H15-2</f>
        <v>-5</v>
      </c>
      <c r="H15" s="96">
        <f>I15-3</f>
        <v>-3</v>
      </c>
      <c r="I15" s="134">
        <f>'PETITE GRADED SPEC (NUMERICAL)'!J15</f>
        <v>0</v>
      </c>
      <c r="J15" s="96">
        <f>I15+5</f>
        <v>5</v>
      </c>
      <c r="K15" s="97">
        <f>J15+7</f>
        <v>12</v>
      </c>
    </row>
    <row r="16" spans="1:20" ht="15.75" customHeight="1" x14ac:dyDescent="0.35">
      <c r="A16" s="160">
        <f>'PROTO SPEC'!A16</f>
        <v>0</v>
      </c>
      <c r="B16" s="321" t="str">
        <f>'PROTO SPEC'!B16</f>
        <v>9. X-Shoulder (seam to seam)</v>
      </c>
      <c r="C16" s="322"/>
      <c r="D16" s="322"/>
      <c r="E16" s="322"/>
      <c r="F16" s="87">
        <v>0.3</v>
      </c>
      <c r="G16" s="111">
        <f>H16</f>
        <v>0</v>
      </c>
      <c r="H16" s="96">
        <f>I16</f>
        <v>0</v>
      </c>
      <c r="I16" s="134">
        <f>'PETITE GRADED SPEC (NUMERICAL)'!J16</f>
        <v>0</v>
      </c>
      <c r="J16" s="96">
        <f>I16</f>
        <v>0</v>
      </c>
      <c r="K16" s="97">
        <f>J16</f>
        <v>0</v>
      </c>
    </row>
    <row r="17" spans="1:11" ht="15.75" customHeight="1" x14ac:dyDescent="0.35">
      <c r="A17" s="160">
        <f>'PROTO SPEC'!A18</f>
        <v>0</v>
      </c>
      <c r="B17" s="321" t="str">
        <f>'PROTO SPEC'!B18</f>
        <v>11. X-Front - 15cm below HSP</v>
      </c>
      <c r="C17" s="322"/>
      <c r="D17" s="322"/>
      <c r="E17" s="322"/>
      <c r="F17" s="87">
        <v>0.7</v>
      </c>
      <c r="G17" s="111">
        <f>H17-0.8</f>
        <v>-2.4000000000000004</v>
      </c>
      <c r="H17" s="96">
        <f>I17-1.6</f>
        <v>-1.6</v>
      </c>
      <c r="I17" s="134">
        <f>'PETITE GRADED SPEC (NUMERICAL)'!J17</f>
        <v>0</v>
      </c>
      <c r="J17" s="96">
        <f>I17+2.4</f>
        <v>2.4</v>
      </c>
      <c r="K17" s="97">
        <f>J17+2.4</f>
        <v>4.8</v>
      </c>
    </row>
    <row r="18" spans="1:11" ht="15.75" customHeight="1" x14ac:dyDescent="0.35">
      <c r="A18" s="160">
        <f>'PROTO SPEC'!A19</f>
        <v>0</v>
      </c>
      <c r="B18" s="321" t="str">
        <f>'PROTO SPEC'!B19</f>
        <v>12. X-Back - 15cm below HSP</v>
      </c>
      <c r="C18" s="322"/>
      <c r="D18" s="322"/>
      <c r="E18" s="322"/>
      <c r="F18" s="87">
        <v>0.3</v>
      </c>
      <c r="G18" s="111">
        <f>H18-0.2</f>
        <v>-0.60000000000000009</v>
      </c>
      <c r="H18" s="96">
        <f>I18-0.4</f>
        <v>-0.4</v>
      </c>
      <c r="I18" s="134">
        <f>'PETITE GRADED SPEC (NUMERICAL)'!J18</f>
        <v>0</v>
      </c>
      <c r="J18" s="96">
        <f>I18+0.6</f>
        <v>0.6</v>
      </c>
      <c r="K18" s="97">
        <f>J18+0.6</f>
        <v>1.2</v>
      </c>
    </row>
    <row r="19" spans="1:11" ht="15.75" customHeight="1" x14ac:dyDescent="0.35">
      <c r="A19" s="160">
        <f>'PROTO SPEC'!A20</f>
        <v>0</v>
      </c>
      <c r="B19" s="321" t="str">
        <f>'PROTO SPEC'!B20</f>
        <v>13. Back neck width - HSP to HSP straight</v>
      </c>
      <c r="C19" s="322"/>
      <c r="D19" s="322"/>
      <c r="E19" s="322"/>
      <c r="F19" s="87">
        <v>0.3</v>
      </c>
      <c r="G19" s="111">
        <f t="shared" ref="G19:H19" si="0">H19</f>
        <v>0</v>
      </c>
      <c r="H19" s="96">
        <f t="shared" si="0"/>
        <v>0</v>
      </c>
      <c r="I19" s="134">
        <f>'PETITE GRADED SPEC (NUMERICAL)'!J19</f>
        <v>0</v>
      </c>
      <c r="J19" s="96">
        <f>I19</f>
        <v>0</v>
      </c>
      <c r="K19" s="97">
        <f>J19</f>
        <v>0</v>
      </c>
    </row>
    <row r="20" spans="1:11" ht="15.75" customHeight="1" x14ac:dyDescent="0.35">
      <c r="A20" s="160">
        <f>'PROTO SPEC'!A21</f>
        <v>0</v>
      </c>
      <c r="B20" s="321" t="str">
        <f>'PROTO SPEC'!B21</f>
        <v>14. Front neck drop - From HSP</v>
      </c>
      <c r="C20" s="322"/>
      <c r="D20" s="322"/>
      <c r="E20" s="322"/>
      <c r="F20" s="87">
        <v>0.7</v>
      </c>
      <c r="G20" s="111">
        <f>H20-0.8</f>
        <v>-2.4000000000000004</v>
      </c>
      <c r="H20" s="96">
        <f>I20-1.6</f>
        <v>-1.6</v>
      </c>
      <c r="I20" s="134">
        <f>'PETITE GRADED SPEC (NUMERICAL)'!J20</f>
        <v>0</v>
      </c>
      <c r="J20" s="96">
        <f>I20+2.4</f>
        <v>2.4</v>
      </c>
      <c r="K20" s="97">
        <f>J20+3.4</f>
        <v>5.8</v>
      </c>
    </row>
    <row r="21" spans="1:11" ht="15.75" customHeight="1" x14ac:dyDescent="0.35">
      <c r="A21" s="160">
        <f>'PROTO SPEC'!A22</f>
        <v>0</v>
      </c>
      <c r="B21" s="321" t="str">
        <f>'PROTO SPEC'!B22</f>
        <v>15. Back neck drop</v>
      </c>
      <c r="C21" s="322"/>
      <c r="D21" s="322"/>
      <c r="E21" s="322"/>
      <c r="F21" s="87">
        <v>0.7</v>
      </c>
      <c r="G21" s="111">
        <f>H21-0.8</f>
        <v>-2.4000000000000004</v>
      </c>
      <c r="H21" s="96">
        <f>I21-1.6</f>
        <v>-1.6</v>
      </c>
      <c r="I21" s="134">
        <f>'PETITE GRADED SPEC (NUMERICAL)'!J21</f>
        <v>0</v>
      </c>
      <c r="J21" s="96">
        <f>I21+2.4</f>
        <v>2.4</v>
      </c>
      <c r="K21" s="97">
        <f>J21+2.4</f>
        <v>4.8</v>
      </c>
    </row>
    <row r="22" spans="1:11" ht="15.75" customHeight="1" x14ac:dyDescent="0.35">
      <c r="A22" s="160" t="e">
        <f>'PROTO SPEC'!#REF!</f>
        <v>#REF!</v>
      </c>
      <c r="B22" s="321" t="e">
        <f>'PROTO SPEC'!#REF!</f>
        <v>#REF!</v>
      </c>
      <c r="C22" s="322"/>
      <c r="D22" s="322"/>
      <c r="E22" s="322"/>
      <c r="F22" s="87">
        <v>0.3</v>
      </c>
      <c r="G22" s="111">
        <f>H22-0.5</f>
        <v>-1.2</v>
      </c>
      <c r="H22" s="96">
        <f>I22-0.7</f>
        <v>-0.7</v>
      </c>
      <c r="I22" s="134">
        <f>'PETITE GRADED SPEC (NUMERICAL)'!J22</f>
        <v>0</v>
      </c>
      <c r="J22" s="96">
        <f>I22+1.2</f>
        <v>1.2</v>
      </c>
      <c r="K22" s="97">
        <f>J22+1.2</f>
        <v>2.4</v>
      </c>
    </row>
    <row r="23" spans="1:11" ht="15.75" customHeight="1" x14ac:dyDescent="0.35">
      <c r="A23" s="160" t="e">
        <f>'PROTO SPEC'!#REF!</f>
        <v>#REF!</v>
      </c>
      <c r="B23" s="321" t="e">
        <f>'PROTO SPEC'!#REF!</f>
        <v>#REF!</v>
      </c>
      <c r="C23" s="322"/>
      <c r="D23" s="322"/>
      <c r="E23" s="322"/>
      <c r="F23" s="87">
        <v>0.3</v>
      </c>
      <c r="G23" s="111">
        <f>H23</f>
        <v>-0.2</v>
      </c>
      <c r="H23" s="96">
        <f>I23-0.2</f>
        <v>-0.2</v>
      </c>
      <c r="I23" s="134">
        <f>'PETITE GRADED SPEC (NUMERICAL)'!J23</f>
        <v>0</v>
      </c>
      <c r="J23" s="96">
        <f>I23+0.3</f>
        <v>0.3</v>
      </c>
      <c r="K23" s="97">
        <f>J23+0.3</f>
        <v>0.6</v>
      </c>
    </row>
    <row r="24" spans="1:11" ht="15.75" customHeight="1" x14ac:dyDescent="0.35">
      <c r="A24" s="160">
        <f>'PROTO SPEC'!A28</f>
        <v>0</v>
      </c>
      <c r="B24" s="319" t="str">
        <f>'PROTO SPEC'!B28</f>
        <v>21. Underarm length</v>
      </c>
      <c r="C24" s="320"/>
      <c r="D24" s="320"/>
      <c r="E24" s="320"/>
      <c r="F24" s="87">
        <v>0.3</v>
      </c>
      <c r="G24" s="111">
        <f>H24</f>
        <v>0</v>
      </c>
      <c r="H24" s="96">
        <f>I24</f>
        <v>0</v>
      </c>
      <c r="I24" s="134">
        <f>'PETITE GRADED SPEC (NUMERICAL)'!J24</f>
        <v>0</v>
      </c>
      <c r="J24" s="96">
        <f>I24</f>
        <v>0</v>
      </c>
      <c r="K24" s="97">
        <f>J24</f>
        <v>0</v>
      </c>
    </row>
    <row r="25" spans="1:11" ht="15.75" customHeight="1" x14ac:dyDescent="0.35">
      <c r="A25" s="160">
        <f>'PROTO SPEC'!A29</f>
        <v>0</v>
      </c>
      <c r="B25" s="319" t="str">
        <f>'PROTO SPEC'!B29</f>
        <v>22. 1/2 Bicep width - 2.5cm down from underarm</v>
      </c>
      <c r="C25" s="320"/>
      <c r="D25" s="320"/>
      <c r="E25" s="320"/>
      <c r="F25" s="87">
        <v>0.3</v>
      </c>
      <c r="G25" s="111">
        <f>H25</f>
        <v>0</v>
      </c>
      <c r="H25" s="96">
        <f>I25</f>
        <v>0</v>
      </c>
      <c r="I25" s="134">
        <f>'PETITE GRADED SPEC (NUMERICAL)'!J25</f>
        <v>0</v>
      </c>
      <c r="J25" s="96">
        <f>I25</f>
        <v>0</v>
      </c>
      <c r="K25" s="97">
        <f>J25</f>
        <v>0</v>
      </c>
    </row>
    <row r="26" spans="1:11" ht="15.75" customHeight="1" x14ac:dyDescent="0.35">
      <c r="A26" s="160">
        <f>'PROTO SPEC'!A30</f>
        <v>0</v>
      </c>
      <c r="B26" s="319" t="str">
        <f>'PROTO SPEC'!B30</f>
        <v>23. 1/2 Elbow width - 21cm down from underarm</v>
      </c>
      <c r="C26" s="320"/>
      <c r="D26" s="320"/>
      <c r="E26" s="320"/>
      <c r="F26" s="87">
        <v>0.5</v>
      </c>
      <c r="G26" s="111">
        <f>H26-0.5</f>
        <v>-1.4</v>
      </c>
      <c r="H26" s="96">
        <f>I26-0.9</f>
        <v>-0.9</v>
      </c>
      <c r="I26" s="134">
        <f>'PETITE GRADED SPEC (NUMERICAL)'!J26</f>
        <v>0</v>
      </c>
      <c r="J26" s="96">
        <f>I26+1.5</f>
        <v>1.5</v>
      </c>
      <c r="K26" s="97">
        <f>J26+1.5</f>
        <v>3</v>
      </c>
    </row>
    <row r="27" spans="1:11" ht="15.75" customHeight="1" x14ac:dyDescent="0.35">
      <c r="A27" s="160">
        <f>'PROTO SPEC'!A40</f>
        <v>0</v>
      </c>
      <c r="B27" s="319" t="str">
        <f>'PROTO SPEC'!B40</f>
        <v>33. Pocket width</v>
      </c>
      <c r="C27" s="320"/>
      <c r="D27" s="320"/>
      <c r="E27" s="320"/>
      <c r="F27" s="87">
        <v>1</v>
      </c>
      <c r="G27" s="111" t="e">
        <f>H27-0.8</f>
        <v>#REF!</v>
      </c>
      <c r="H27" s="96" t="e">
        <f>I27-1.2</f>
        <v>#REF!</v>
      </c>
      <c r="I27" s="134" t="e">
        <f>'PETITE GRADED SPEC (NUMERICAL)'!J27</f>
        <v>#REF!</v>
      </c>
      <c r="J27" s="96" t="e">
        <f>I27+2</f>
        <v>#REF!</v>
      </c>
      <c r="K27" s="97" t="e">
        <f>J27+2</f>
        <v>#REF!</v>
      </c>
    </row>
    <row r="28" spans="1:11" ht="15.75" customHeight="1" x14ac:dyDescent="0.35">
      <c r="A28" s="160" t="e">
        <f>'PROTO SPEC'!#REF!</f>
        <v>#REF!</v>
      </c>
      <c r="B28" s="319" t="e">
        <f>'PROTO SPEC'!#REF!</f>
        <v>#REF!</v>
      </c>
      <c r="C28" s="320"/>
      <c r="D28" s="320"/>
      <c r="E28" s="320"/>
      <c r="F28" s="87">
        <v>1</v>
      </c>
      <c r="G28" s="111">
        <f>I28</f>
        <v>0</v>
      </c>
      <c r="H28" s="96">
        <f>I28</f>
        <v>0</v>
      </c>
      <c r="I28" s="134">
        <f>'PETITE GRADED SPEC (NUMERICAL)'!J28</f>
        <v>0</v>
      </c>
      <c r="J28" s="96">
        <f>I28</f>
        <v>0</v>
      </c>
      <c r="K28" s="97">
        <f>I28</f>
        <v>0</v>
      </c>
    </row>
    <row r="29" spans="1:11" ht="15.75" customHeight="1" x14ac:dyDescent="0.35">
      <c r="A29" s="160" t="e">
        <f>'PROTO SPEC'!#REF!</f>
        <v>#REF!</v>
      </c>
      <c r="B29" s="319" t="e">
        <f>'PROTO SPEC'!#REF!</f>
        <v>#REF!</v>
      </c>
      <c r="C29" s="320"/>
      <c r="D29" s="320"/>
      <c r="E29" s="320"/>
      <c r="F29" s="87">
        <v>0.5</v>
      </c>
      <c r="G29" s="111">
        <f>H29-0.6</f>
        <v>-1.5</v>
      </c>
      <c r="H29" s="96">
        <f>I29-0.9</f>
        <v>-0.9</v>
      </c>
      <c r="I29" s="134">
        <f>'PETITE GRADED SPEC (NUMERICAL)'!J29</f>
        <v>0</v>
      </c>
      <c r="J29" s="96">
        <f>I29+1.4</f>
        <v>1.4</v>
      </c>
      <c r="K29" s="97">
        <f>J29+1.4</f>
        <v>2.8</v>
      </c>
    </row>
    <row r="30" spans="1:11" ht="15.75" customHeight="1" x14ac:dyDescent="0.35">
      <c r="A30" s="160" t="e">
        <f>'PROTO SPEC'!#REF!</f>
        <v>#REF!</v>
      </c>
      <c r="B30" s="319" t="e">
        <f>'PROTO SPEC'!#REF!</f>
        <v>#REF!</v>
      </c>
      <c r="C30" s="320"/>
      <c r="D30" s="320"/>
      <c r="E30" s="320"/>
      <c r="F30" s="87">
        <v>0.5</v>
      </c>
      <c r="G30" s="111">
        <f>H30-0.4</f>
        <v>-1.2000000000000002</v>
      </c>
      <c r="H30" s="96">
        <f>I30-0.8</f>
        <v>-0.8</v>
      </c>
      <c r="I30" s="134">
        <f>'PETITE GRADED SPEC (NUMERICAL)'!J30</f>
        <v>0</v>
      </c>
      <c r="J30" s="96">
        <f>I30+1.2</f>
        <v>1.2</v>
      </c>
      <c r="K30" s="97">
        <f>J30+1.2</f>
        <v>2.4</v>
      </c>
    </row>
    <row r="31" spans="1:11" ht="15.75" customHeight="1" x14ac:dyDescent="0.35">
      <c r="A31" s="160" t="e">
        <f>'PROTO SPEC'!#REF!</f>
        <v>#REF!</v>
      </c>
      <c r="B31" s="319" t="e">
        <f>'PROTO SPEC'!#REF!</f>
        <v>#REF!</v>
      </c>
      <c r="C31" s="320"/>
      <c r="D31" s="320"/>
      <c r="E31" s="320"/>
      <c r="F31" s="87">
        <v>0.3</v>
      </c>
      <c r="G31" s="111">
        <f>H31-0.3</f>
        <v>-0.8</v>
      </c>
      <c r="H31" s="96">
        <f>I31-0.5</f>
        <v>-0.5</v>
      </c>
      <c r="I31" s="134">
        <f>'PETITE GRADED SPEC (NUMERICAL)'!J31</f>
        <v>0</v>
      </c>
      <c r="J31" s="96">
        <f>I31+0.9</f>
        <v>0.9</v>
      </c>
      <c r="K31" s="97">
        <f>J31+0.9</f>
        <v>1.8</v>
      </c>
    </row>
    <row r="32" spans="1:11" ht="15.75" customHeight="1" x14ac:dyDescent="0.35">
      <c r="A32" s="160" t="e">
        <f>'PROTO SPEC'!#REF!</f>
        <v>#REF!</v>
      </c>
      <c r="B32" s="319" t="e">
        <f>'PROTO SPEC'!#REF!</f>
        <v>#REF!</v>
      </c>
      <c r="C32" s="320"/>
      <c r="D32" s="320"/>
      <c r="E32" s="320"/>
      <c r="F32" s="87">
        <v>0.3</v>
      </c>
      <c r="G32" s="111">
        <f>H32</f>
        <v>0</v>
      </c>
      <c r="H32" s="96">
        <f>I32</f>
        <v>0</v>
      </c>
      <c r="I32" s="134">
        <f>'PETITE GRADED SPEC (NUMERICAL)'!J32</f>
        <v>0</v>
      </c>
      <c r="J32" s="96">
        <f>I32</f>
        <v>0</v>
      </c>
      <c r="K32" s="97">
        <f>J32</f>
        <v>0</v>
      </c>
    </row>
    <row r="33" spans="1:11" ht="15.75" customHeight="1" x14ac:dyDescent="0.35">
      <c r="A33" s="160" t="e">
        <f>'PROTO SPEC'!#REF!</f>
        <v>#REF!</v>
      </c>
      <c r="B33" s="319" t="e">
        <f>'PROTO SPEC'!#REF!</f>
        <v>#REF!</v>
      </c>
      <c r="C33" s="320"/>
      <c r="D33" s="320"/>
      <c r="E33" s="320"/>
      <c r="F33" s="87">
        <v>0.3</v>
      </c>
      <c r="G33" s="111">
        <f t="shared" ref="G33:H36" si="1">H33</f>
        <v>0</v>
      </c>
      <c r="H33" s="96">
        <f t="shared" si="1"/>
        <v>0</v>
      </c>
      <c r="I33" s="134">
        <f>'PETITE GRADED SPEC (NUMERICAL)'!J33</f>
        <v>0</v>
      </c>
      <c r="J33" s="96">
        <f t="shared" ref="J33:K38" si="2">I33</f>
        <v>0</v>
      </c>
      <c r="K33" s="97">
        <f t="shared" si="2"/>
        <v>0</v>
      </c>
    </row>
    <row r="34" spans="1:11" ht="15.75" customHeight="1" x14ac:dyDescent="0.35">
      <c r="A34" s="160" t="e">
        <f>'PROTO SPEC'!#REF!</f>
        <v>#REF!</v>
      </c>
      <c r="B34" s="319" t="e">
        <f>'PROTO SPEC'!#REF!</f>
        <v>#REF!</v>
      </c>
      <c r="C34" s="320"/>
      <c r="D34" s="320"/>
      <c r="E34" s="320"/>
      <c r="F34" s="87">
        <v>0.3</v>
      </c>
      <c r="G34" s="111">
        <f t="shared" si="1"/>
        <v>0</v>
      </c>
      <c r="H34" s="96">
        <f t="shared" si="1"/>
        <v>0</v>
      </c>
      <c r="I34" s="134">
        <f>'PETITE GRADED SPEC (NUMERICAL)'!J34</f>
        <v>0</v>
      </c>
      <c r="J34" s="96">
        <f t="shared" si="2"/>
        <v>0</v>
      </c>
      <c r="K34" s="97">
        <f>J34</f>
        <v>0</v>
      </c>
    </row>
    <row r="35" spans="1:11" ht="15.75" customHeight="1" x14ac:dyDescent="0.35">
      <c r="A35" s="160" t="e">
        <f>'PROTO SPEC'!#REF!</f>
        <v>#REF!</v>
      </c>
      <c r="B35" s="319" t="e">
        <f>'PROTO SPEC'!#REF!</f>
        <v>#REF!</v>
      </c>
      <c r="C35" s="320"/>
      <c r="D35" s="320"/>
      <c r="E35" s="320"/>
      <c r="F35" s="87">
        <v>0.3</v>
      </c>
      <c r="G35" s="111">
        <f t="shared" si="1"/>
        <v>0</v>
      </c>
      <c r="H35" s="96">
        <f t="shared" si="1"/>
        <v>0</v>
      </c>
      <c r="I35" s="134">
        <f>'PETITE GRADED SPEC (NUMERICAL)'!J35</f>
        <v>0</v>
      </c>
      <c r="J35" s="96">
        <f t="shared" si="2"/>
        <v>0</v>
      </c>
      <c r="K35" s="97">
        <f t="shared" si="2"/>
        <v>0</v>
      </c>
    </row>
    <row r="36" spans="1:11" ht="15.75" customHeight="1" x14ac:dyDescent="0.35">
      <c r="A36" s="160" t="e">
        <f>'PROTO SPEC'!#REF!</f>
        <v>#REF!</v>
      </c>
      <c r="B36" s="319" t="e">
        <f>'PROTO SPEC'!#REF!</f>
        <v>#REF!</v>
      </c>
      <c r="C36" s="320"/>
      <c r="D36" s="320"/>
      <c r="E36" s="320"/>
      <c r="F36" s="87">
        <v>0.3</v>
      </c>
      <c r="G36" s="111">
        <f t="shared" si="1"/>
        <v>0</v>
      </c>
      <c r="H36" s="96">
        <f t="shared" si="1"/>
        <v>0</v>
      </c>
      <c r="I36" s="134">
        <f>'PETITE GRADED SPEC (NUMERICAL)'!J36</f>
        <v>0</v>
      </c>
      <c r="J36" s="96">
        <f t="shared" si="2"/>
        <v>0</v>
      </c>
      <c r="K36" s="97">
        <f>I36</f>
        <v>0</v>
      </c>
    </row>
    <row r="37" spans="1:11" ht="15.75" customHeight="1" x14ac:dyDescent="0.35">
      <c r="A37" s="160" t="e">
        <f>'PROTO SPEC'!#REF!</f>
        <v>#REF!</v>
      </c>
      <c r="B37" s="319" t="e">
        <f>'PROTO SPEC'!#REF!</f>
        <v>#REF!</v>
      </c>
      <c r="C37" s="320"/>
      <c r="D37" s="320"/>
      <c r="E37" s="320"/>
      <c r="F37" s="87">
        <v>0.3</v>
      </c>
      <c r="G37" s="111"/>
      <c r="H37" s="96"/>
      <c r="I37" s="134">
        <f>'PETITE GRADED SPEC (NUMERICAL)'!J37</f>
        <v>0</v>
      </c>
      <c r="J37" s="96"/>
      <c r="K37" s="97"/>
    </row>
    <row r="38" spans="1:11" ht="16.5" customHeight="1" x14ac:dyDescent="0.35">
      <c r="A38" s="160" t="e">
        <f>'PROTO SPEC'!#REF!</f>
        <v>#REF!</v>
      </c>
      <c r="B38" s="319" t="e">
        <f>'PROTO SPEC'!#REF!</f>
        <v>#REF!</v>
      </c>
      <c r="C38" s="320"/>
      <c r="D38" s="320"/>
      <c r="E38" s="320"/>
      <c r="F38" s="87">
        <v>0.3</v>
      </c>
      <c r="G38" s="111">
        <f t="shared" ref="G38:H38" si="3">H38</f>
        <v>0</v>
      </c>
      <c r="H38" s="96">
        <f t="shared" si="3"/>
        <v>0</v>
      </c>
      <c r="I38" s="134">
        <f>'PETITE GRADED SPEC (NUMERICAL)'!J38</f>
        <v>0</v>
      </c>
      <c r="J38" s="96">
        <f t="shared" si="2"/>
        <v>0</v>
      </c>
      <c r="K38" s="97">
        <f>J38</f>
        <v>0</v>
      </c>
    </row>
    <row r="39" spans="1:11" ht="15.75" customHeight="1" x14ac:dyDescent="0.35">
      <c r="A39" s="160" t="e">
        <f>'PROTO SPEC'!#REF!</f>
        <v>#REF!</v>
      </c>
      <c r="B39" s="319" t="e">
        <f>'PROTO SPEC'!#REF!</f>
        <v>#REF!</v>
      </c>
      <c r="C39" s="320"/>
      <c r="D39" s="320"/>
      <c r="E39" s="320"/>
      <c r="F39" s="87">
        <v>0.3</v>
      </c>
      <c r="G39" s="111"/>
      <c r="H39" s="96"/>
      <c r="I39" s="134">
        <f>'PETITE GRADED SPEC (NUMERICAL)'!J39</f>
        <v>0</v>
      </c>
      <c r="J39" s="96"/>
      <c r="K39" s="97"/>
    </row>
    <row r="40" spans="1:11" ht="15.75" customHeight="1" x14ac:dyDescent="0.35">
      <c r="A40" s="160" t="e">
        <f>'PROTO SPEC'!#REF!</f>
        <v>#REF!</v>
      </c>
      <c r="B40" s="319" t="e">
        <f>'PROTO SPEC'!#REF!</f>
        <v>#REF!</v>
      </c>
      <c r="C40" s="320"/>
      <c r="D40" s="320"/>
      <c r="E40" s="320"/>
      <c r="F40" s="87" t="s">
        <v>160</v>
      </c>
      <c r="G40" s="111">
        <f>H40-0.5</f>
        <v>-1</v>
      </c>
      <c r="H40" s="96">
        <f>I40-0.5</f>
        <v>-0.5</v>
      </c>
      <c r="I40" s="134">
        <f>'PETITE GRADED SPEC (NUMERICAL)'!J40</f>
        <v>0</v>
      </c>
      <c r="J40" s="96">
        <f>I40+0.5</f>
        <v>0.5</v>
      </c>
      <c r="K40" s="97">
        <f>J40+0.5</f>
        <v>1</v>
      </c>
    </row>
    <row r="41" spans="1:11" ht="15.75" customHeight="1" x14ac:dyDescent="0.35">
      <c r="A41" s="160" t="e">
        <f>'PROTO SPEC'!#REF!</f>
        <v>#REF!</v>
      </c>
      <c r="B41" s="319" t="e">
        <f>'PROTO SPEC'!#REF!</f>
        <v>#REF!</v>
      </c>
      <c r="C41" s="320"/>
      <c r="D41" s="320"/>
      <c r="E41" s="320"/>
      <c r="F41" s="87"/>
      <c r="G41" s="111"/>
      <c r="H41" s="96"/>
      <c r="I41" s="134">
        <f>'PETITE GRADED SPEC (NUMERICAL)'!J41</f>
        <v>0</v>
      </c>
      <c r="J41" s="96"/>
      <c r="K41" s="97"/>
    </row>
    <row r="42" spans="1:11" ht="15.75" customHeight="1" x14ac:dyDescent="0.35">
      <c r="A42" s="160" t="e">
        <f>'PROTO SPEC'!#REF!</f>
        <v>#REF!</v>
      </c>
      <c r="B42" s="319" t="e">
        <f>'PROTO SPEC'!#REF!</f>
        <v>#REF!</v>
      </c>
      <c r="C42" s="320"/>
      <c r="D42" s="320"/>
      <c r="E42" s="320"/>
      <c r="F42" s="87"/>
      <c r="G42" s="111"/>
      <c r="H42" s="96"/>
      <c r="I42" s="134">
        <f>'PETITE GRADED SPEC (NUMERICAL)'!J42</f>
        <v>0</v>
      </c>
      <c r="J42" s="96"/>
      <c r="K42" s="97"/>
    </row>
    <row r="43" spans="1:11" ht="15.75" customHeight="1" x14ac:dyDescent="0.35">
      <c r="A43" s="160" t="e">
        <f>'PROTO SPEC'!#REF!</f>
        <v>#REF!</v>
      </c>
      <c r="B43" s="319" t="e">
        <f>'PROTO SPEC'!#REF!</f>
        <v>#REF!</v>
      </c>
      <c r="C43" s="320"/>
      <c r="D43" s="320"/>
      <c r="E43" s="320"/>
      <c r="F43" s="87"/>
      <c r="G43" s="111"/>
      <c r="H43" s="96"/>
      <c r="I43" s="134">
        <f>'PETITE GRADED SPEC (NUMERICAL)'!J43</f>
        <v>0</v>
      </c>
      <c r="J43" s="96"/>
      <c r="K43" s="97"/>
    </row>
    <row r="44" spans="1:11" ht="15.75" customHeight="1" x14ac:dyDescent="0.35">
      <c r="A44" s="160" t="e">
        <f>'PROTO SPEC'!#REF!</f>
        <v>#REF!</v>
      </c>
      <c r="B44" s="319" t="e">
        <f>'PROTO SPEC'!#REF!</f>
        <v>#REF!</v>
      </c>
      <c r="C44" s="320"/>
      <c r="D44" s="320"/>
      <c r="E44" s="320"/>
      <c r="F44" s="87"/>
      <c r="G44" s="111"/>
      <c r="H44" s="96"/>
      <c r="I44" s="134">
        <f>'PETITE GRADED SPEC (NUMERICAL)'!J44</f>
        <v>0</v>
      </c>
      <c r="J44" s="96"/>
      <c r="K44" s="97"/>
    </row>
    <row r="45" spans="1:11" ht="15.75" customHeight="1" x14ac:dyDescent="0.35">
      <c r="A45" s="160" t="e">
        <f>'PROTO SPEC'!#REF!</f>
        <v>#REF!</v>
      </c>
      <c r="B45" s="499" t="e">
        <f>'PROTO SPEC'!#REF!</f>
        <v>#REF!</v>
      </c>
      <c r="C45" s="500"/>
      <c r="D45" s="500"/>
      <c r="E45" s="500"/>
      <c r="F45" s="92"/>
      <c r="G45" s="116"/>
      <c r="H45" s="117"/>
      <c r="I45" s="134">
        <f>'PETITE GRADED SPEC (NUMERICAL)'!J45</f>
        <v>0</v>
      </c>
      <c r="J45" s="117"/>
      <c r="K45" s="118"/>
    </row>
    <row r="46" spans="1:11" ht="15.75" customHeight="1" x14ac:dyDescent="0.35">
      <c r="A46" s="507">
        <f>'PROTO SPEC'!A42</f>
        <v>0</v>
      </c>
      <c r="B46" s="508"/>
      <c r="C46" s="508"/>
      <c r="D46" s="508"/>
      <c r="E46" s="508"/>
      <c r="F46" s="84"/>
      <c r="G46" s="81"/>
      <c r="H46" s="81"/>
      <c r="I46" s="81"/>
      <c r="J46" s="81"/>
      <c r="K46" s="82"/>
    </row>
    <row r="47" spans="1:11" ht="15.75" customHeight="1" x14ac:dyDescent="0.35">
      <c r="A47" s="160" t="e">
        <f>'PROTO SPEC'!#REF!</f>
        <v>#REF!</v>
      </c>
      <c r="B47" s="477" t="e">
        <f>'PROTO SPEC'!#REF!</f>
        <v>#REF!</v>
      </c>
      <c r="C47" s="478"/>
      <c r="D47" s="478"/>
      <c r="E47" s="478"/>
      <c r="F47" s="119"/>
      <c r="G47" s="113"/>
      <c r="H47" s="100"/>
      <c r="I47" s="134">
        <f>'PETITE GRADED SPEC (NUMERICAL)'!J47</f>
        <v>0</v>
      </c>
      <c r="J47" s="100"/>
      <c r="K47" s="101"/>
    </row>
    <row r="48" spans="1:11" ht="15.75" customHeight="1" x14ac:dyDescent="0.35">
      <c r="A48" s="160" t="e">
        <f>'PROTO SPEC'!#REF!</f>
        <v>#REF!</v>
      </c>
      <c r="B48" s="378" t="e">
        <f>'PROTO SPEC'!#REF!</f>
        <v>#REF!</v>
      </c>
      <c r="C48" s="379"/>
      <c r="D48" s="379"/>
      <c r="E48" s="379"/>
      <c r="F48" s="115"/>
      <c r="G48" s="114"/>
      <c r="H48" s="102"/>
      <c r="I48" s="134">
        <f>'PETITE GRADED SPEC (NUMERICAL)'!J48</f>
        <v>0</v>
      </c>
      <c r="J48" s="102"/>
      <c r="K48" s="103"/>
    </row>
    <row r="49" spans="1:11" ht="15.75" customHeight="1" x14ac:dyDescent="0.35">
      <c r="A49" s="160" t="e">
        <f>'PROTO SPEC'!#REF!</f>
        <v>#REF!</v>
      </c>
      <c r="B49" s="378" t="e">
        <f>'PROTO SPEC'!#REF!</f>
        <v>#REF!</v>
      </c>
      <c r="C49" s="379"/>
      <c r="D49" s="379"/>
      <c r="E49" s="379"/>
      <c r="F49" s="115"/>
      <c r="G49" s="114"/>
      <c r="H49" s="102"/>
      <c r="I49" s="134">
        <f>'PETITE GRADED SPEC (NUMERICAL)'!J49</f>
        <v>0</v>
      </c>
      <c r="J49" s="102"/>
      <c r="K49" s="103"/>
    </row>
    <row r="50" spans="1:11" ht="15.75" customHeight="1" x14ac:dyDescent="0.35">
      <c r="A50" s="160" t="e">
        <f>'PROTO SPEC'!#REF!</f>
        <v>#REF!</v>
      </c>
      <c r="B50" s="378" t="e">
        <f>'PROTO SPEC'!#REF!</f>
        <v>#REF!</v>
      </c>
      <c r="C50" s="379"/>
      <c r="D50" s="379"/>
      <c r="E50" s="379"/>
      <c r="F50" s="115"/>
      <c r="G50" s="114"/>
      <c r="H50" s="102"/>
      <c r="I50" s="134">
        <f>'PETITE GRADED SPEC (NUMERICAL)'!J50</f>
        <v>0</v>
      </c>
      <c r="J50" s="102"/>
      <c r="K50" s="103"/>
    </row>
    <row r="51" spans="1:11" ht="15.75" customHeight="1" x14ac:dyDescent="0.35">
      <c r="A51" s="160" t="e">
        <f>'PROTO SPEC'!#REF!</f>
        <v>#REF!</v>
      </c>
      <c r="B51" s="378" t="e">
        <f>'PROTO SPEC'!#REF!</f>
        <v>#REF!</v>
      </c>
      <c r="C51" s="379"/>
      <c r="D51" s="379"/>
      <c r="E51" s="379"/>
      <c r="F51" s="115"/>
      <c r="G51" s="114"/>
      <c r="H51" s="102"/>
      <c r="I51" s="134">
        <f>'PETITE GRADED SPEC (NUMERICAL)'!J51</f>
        <v>0</v>
      </c>
      <c r="J51" s="102"/>
      <c r="K51" s="103"/>
    </row>
    <row r="52" spans="1:11" ht="15.75" customHeight="1" x14ac:dyDescent="0.35">
      <c r="A52" s="160" t="e">
        <f>'PROTO SPEC'!#REF!</f>
        <v>#REF!</v>
      </c>
      <c r="B52" s="378" t="e">
        <f>'PROTO SPEC'!#REF!</f>
        <v>#REF!</v>
      </c>
      <c r="C52" s="379"/>
      <c r="D52" s="379"/>
      <c r="E52" s="379"/>
      <c r="F52" s="115"/>
      <c r="G52" s="114"/>
      <c r="H52" s="102"/>
      <c r="I52" s="134">
        <f>'PETITE GRADED SPEC (NUMERICAL)'!J52</f>
        <v>0</v>
      </c>
      <c r="J52" s="102"/>
      <c r="K52" s="103"/>
    </row>
    <row r="53" spans="1:11" ht="15.75" customHeight="1" x14ac:dyDescent="0.35">
      <c r="A53" s="160" t="e">
        <f>'PROTO SPEC'!#REF!</f>
        <v>#REF!</v>
      </c>
      <c r="B53" s="378" t="e">
        <f>'PROTO SPEC'!#REF!</f>
        <v>#REF!</v>
      </c>
      <c r="C53" s="379"/>
      <c r="D53" s="379"/>
      <c r="E53" s="379"/>
      <c r="F53" s="115"/>
      <c r="G53" s="114"/>
      <c r="H53" s="102"/>
      <c r="I53" s="134">
        <f>'PETITE GRADED SPEC (NUMERICAL)'!J53</f>
        <v>0</v>
      </c>
      <c r="J53" s="102"/>
      <c r="K53" s="103"/>
    </row>
    <row r="54" spans="1:11" ht="15.75" customHeight="1" x14ac:dyDescent="0.35">
      <c r="A54" s="160" t="e">
        <f>'PROTO SPEC'!#REF!</f>
        <v>#REF!</v>
      </c>
      <c r="B54" s="378" t="e">
        <f>'PROTO SPEC'!#REF!</f>
        <v>#REF!</v>
      </c>
      <c r="C54" s="379"/>
      <c r="D54" s="379"/>
      <c r="E54" s="379"/>
      <c r="F54" s="115"/>
      <c r="G54" s="114"/>
      <c r="H54" s="102"/>
      <c r="I54" s="134">
        <f>'PETITE GRADED SPEC (NUMERICAL)'!J54</f>
        <v>0</v>
      </c>
      <c r="J54" s="102"/>
      <c r="K54" s="103"/>
    </row>
    <row r="55" spans="1:11" ht="15.75" customHeight="1" x14ac:dyDescent="0.35">
      <c r="A55" s="160" t="e">
        <f>'PROTO SPEC'!#REF!</f>
        <v>#REF!</v>
      </c>
      <c r="B55" s="378" t="e">
        <f>'PROTO SPEC'!#REF!</f>
        <v>#REF!</v>
      </c>
      <c r="C55" s="379"/>
      <c r="D55" s="379"/>
      <c r="E55" s="379"/>
      <c r="F55" s="115"/>
      <c r="G55" s="114"/>
      <c r="H55" s="102"/>
      <c r="I55" s="134">
        <f>'PETITE GRADED SPEC (NUMERICAL)'!J55</f>
        <v>0</v>
      </c>
      <c r="J55" s="102"/>
      <c r="K55" s="103"/>
    </row>
    <row r="56" spans="1:11" ht="15.75" customHeight="1" x14ac:dyDescent="0.35">
      <c r="A56" s="160" t="e">
        <f>'PROTO SPEC'!#REF!</f>
        <v>#REF!</v>
      </c>
      <c r="B56" s="378" t="e">
        <f>'PROTO SPEC'!#REF!</f>
        <v>#REF!</v>
      </c>
      <c r="C56" s="379"/>
      <c r="D56" s="379"/>
      <c r="E56" s="379"/>
      <c r="F56" s="115"/>
      <c r="G56" s="114"/>
      <c r="H56" s="102"/>
      <c r="I56" s="134">
        <f>'PETITE GRADED SPEC (NUMERICAL)'!J56</f>
        <v>0</v>
      </c>
      <c r="J56" s="102"/>
      <c r="K56" s="103"/>
    </row>
    <row r="57" spans="1:11" ht="15.75" customHeight="1" x14ac:dyDescent="0.35">
      <c r="A57" s="160" t="e">
        <f>'PROTO SPEC'!#REF!</f>
        <v>#REF!</v>
      </c>
      <c r="B57" s="378" t="e">
        <f>'PROTO SPEC'!#REF!</f>
        <v>#REF!</v>
      </c>
      <c r="C57" s="379"/>
      <c r="D57" s="379"/>
      <c r="E57" s="379"/>
      <c r="F57" s="115"/>
      <c r="G57" s="114"/>
      <c r="H57" s="102"/>
      <c r="I57" s="134">
        <f>'PETITE GRADED SPEC (NUMERICAL)'!J57</f>
        <v>0</v>
      </c>
      <c r="J57" s="102"/>
      <c r="K57" s="103"/>
    </row>
    <row r="58" spans="1:11" ht="15.75" customHeight="1" x14ac:dyDescent="0.35">
      <c r="A58" s="160" t="e">
        <f>'PROTO SPEC'!#REF!</f>
        <v>#REF!</v>
      </c>
      <c r="B58" s="378" t="e">
        <f>'PROTO SPEC'!#REF!</f>
        <v>#REF!</v>
      </c>
      <c r="C58" s="379"/>
      <c r="D58" s="379"/>
      <c r="E58" s="379"/>
      <c r="F58" s="115"/>
      <c r="G58" s="114"/>
      <c r="H58" s="102"/>
      <c r="I58" s="134">
        <f>'PETITE GRADED SPEC (NUMERICAL)'!J58</f>
        <v>0</v>
      </c>
      <c r="J58" s="102"/>
      <c r="K58" s="103"/>
    </row>
    <row r="59" spans="1:11" ht="15.75" customHeight="1" x14ac:dyDescent="0.35">
      <c r="A59" s="160" t="e">
        <f>'PROTO SPEC'!#REF!</f>
        <v>#REF!</v>
      </c>
      <c r="B59" s="378" t="e">
        <f>'PROTO SPEC'!#REF!</f>
        <v>#REF!</v>
      </c>
      <c r="C59" s="379"/>
      <c r="D59" s="379"/>
      <c r="E59" s="379"/>
      <c r="F59" s="115"/>
      <c r="G59" s="114"/>
      <c r="H59" s="102"/>
      <c r="I59" s="134">
        <f>'PETITE GRADED SPEC (NUMERICAL)'!J59</f>
        <v>0</v>
      </c>
      <c r="J59" s="102"/>
      <c r="K59" s="103"/>
    </row>
    <row r="60" spans="1:11" ht="15.75" customHeight="1" x14ac:dyDescent="0.35">
      <c r="A60" s="160" t="e">
        <f>'PROTO SPEC'!#REF!</f>
        <v>#REF!</v>
      </c>
      <c r="B60" s="378" t="e">
        <f>'PROTO SPEC'!#REF!</f>
        <v>#REF!</v>
      </c>
      <c r="C60" s="379"/>
      <c r="D60" s="379"/>
      <c r="E60" s="379"/>
      <c r="F60" s="115"/>
      <c r="G60" s="114"/>
      <c r="H60" s="102"/>
      <c r="I60" s="134">
        <f>'PETITE GRADED SPEC (NUMERICAL)'!J60</f>
        <v>0</v>
      </c>
      <c r="J60" s="102"/>
      <c r="K60" s="103"/>
    </row>
    <row r="61" spans="1:11" ht="15.75" customHeight="1" x14ac:dyDescent="0.35">
      <c r="A61" s="160" t="e">
        <f>'PROTO SPEC'!#REF!</f>
        <v>#REF!</v>
      </c>
      <c r="B61" s="378" t="e">
        <f>'PROTO SPEC'!#REF!</f>
        <v>#REF!</v>
      </c>
      <c r="C61" s="379"/>
      <c r="D61" s="379"/>
      <c r="E61" s="379"/>
      <c r="F61" s="115"/>
      <c r="G61" s="114"/>
      <c r="H61" s="102"/>
      <c r="I61" s="134">
        <f>'PETITE GRADED SPEC (NUMERICAL)'!J61</f>
        <v>0</v>
      </c>
      <c r="J61" s="102"/>
      <c r="K61" s="103"/>
    </row>
    <row r="62" spans="1:11" ht="15.75" customHeight="1" x14ac:dyDescent="0.35">
      <c r="A62" s="160" t="e">
        <f>'PROTO SPEC'!#REF!</f>
        <v>#REF!</v>
      </c>
      <c r="B62" s="378" t="e">
        <f>'PROTO SPEC'!#REF!</f>
        <v>#REF!</v>
      </c>
      <c r="C62" s="379"/>
      <c r="D62" s="379"/>
      <c r="E62" s="379"/>
      <c r="F62" s="115"/>
      <c r="G62" s="114"/>
      <c r="H62" s="102"/>
      <c r="I62" s="134">
        <f>'PETITE GRADED SPEC (NUMERICAL)'!J62</f>
        <v>0</v>
      </c>
      <c r="J62" s="102"/>
      <c r="K62" s="103"/>
    </row>
    <row r="63" spans="1:11" ht="15.75" customHeight="1" x14ac:dyDescent="0.35">
      <c r="A63" s="160" t="e">
        <f>'PROTO SPEC'!#REF!</f>
        <v>#REF!</v>
      </c>
      <c r="B63" s="378" t="e">
        <f>'PROTO SPEC'!#REF!</f>
        <v>#REF!</v>
      </c>
      <c r="C63" s="379"/>
      <c r="D63" s="379"/>
      <c r="E63" s="379"/>
      <c r="F63" s="115"/>
      <c r="G63" s="114"/>
      <c r="H63" s="102"/>
      <c r="I63" s="134">
        <f>'PETITE GRADED SPEC (NUMERICAL)'!J63</f>
        <v>0</v>
      </c>
      <c r="J63" s="102"/>
      <c r="K63" s="103"/>
    </row>
    <row r="64" spans="1:11" ht="15.75" customHeight="1" x14ac:dyDescent="0.35">
      <c r="A64" s="160">
        <f>'PROTO SPEC'!A43</f>
        <v>0</v>
      </c>
      <c r="B64" s="378" t="str">
        <f>'PROTO SPEC'!B43</f>
        <v>35. Front McLaren print position from CF neck seam</v>
      </c>
      <c r="C64" s="379"/>
      <c r="D64" s="379"/>
      <c r="E64" s="379"/>
      <c r="F64" s="115"/>
      <c r="G64" s="114"/>
      <c r="H64" s="102"/>
      <c r="I64" s="134">
        <f>'PETITE GRADED SPEC (NUMERICAL)'!J64</f>
        <v>0</v>
      </c>
      <c r="J64" s="102"/>
      <c r="K64" s="103"/>
    </row>
    <row r="65" spans="1:11" ht="15.75" customHeight="1" x14ac:dyDescent="0.35">
      <c r="A65" s="160">
        <f>'PROTO SPEC'!A44</f>
        <v>0</v>
      </c>
      <c r="B65" s="378" t="str">
        <f>'PROTO SPEC'!B44</f>
        <v>36. Front chest print positions from HSP</v>
      </c>
      <c r="C65" s="379"/>
      <c r="D65" s="379"/>
      <c r="E65" s="379"/>
      <c r="F65" s="115"/>
      <c r="G65" s="114"/>
      <c r="H65" s="102"/>
      <c r="I65" s="134">
        <f>'PETITE GRADED SPEC (NUMERICAL)'!J65</f>
        <v>0</v>
      </c>
      <c r="J65" s="102"/>
      <c r="K65" s="103"/>
    </row>
    <row r="66" spans="1:11" ht="15.75" customHeight="1" x14ac:dyDescent="0.35">
      <c r="A66" s="160">
        <f>'PROTO SPEC'!A45</f>
        <v>0</v>
      </c>
      <c r="B66" s="378" t="str">
        <f>'PROTO SPEC'!B45</f>
        <v>37. Back speedmark print position from CB neck seam</v>
      </c>
      <c r="C66" s="379"/>
      <c r="D66" s="379"/>
      <c r="E66" s="379"/>
      <c r="F66" s="115"/>
      <c r="G66" s="114"/>
      <c r="H66" s="102"/>
      <c r="I66" s="134">
        <f>'PETITE GRADED SPEC (NUMERICAL)'!J66</f>
        <v>0</v>
      </c>
      <c r="J66" s="102"/>
      <c r="K66" s="103"/>
    </row>
    <row r="67" spans="1:11" ht="15.75" customHeight="1" x14ac:dyDescent="0.35">
      <c r="A67" s="160" t="e">
        <f>'PROTO SPEC'!#REF!</f>
        <v>#REF!</v>
      </c>
      <c r="B67" s="378" t="e">
        <f>'PROTO SPEC'!#REF!</f>
        <v>#REF!</v>
      </c>
      <c r="C67" s="379"/>
      <c r="D67" s="379"/>
      <c r="E67" s="379"/>
      <c r="F67" s="115"/>
      <c r="G67" s="114"/>
      <c r="H67" s="102"/>
      <c r="I67" s="134">
        <f>'PETITE GRADED SPEC (NUMERICAL)'!J67</f>
        <v>0</v>
      </c>
      <c r="J67" s="102"/>
      <c r="K67" s="103"/>
    </row>
    <row r="68" spans="1:11" ht="15.75" customHeight="1" x14ac:dyDescent="0.35">
      <c r="A68" s="160">
        <f>'PROTO SPEC'!A47</f>
        <v>0</v>
      </c>
      <c r="B68" s="378">
        <f>'PROTO SPEC'!B47</f>
        <v>0</v>
      </c>
      <c r="C68" s="379"/>
      <c r="D68" s="379"/>
      <c r="E68" s="379"/>
      <c r="F68" s="115"/>
      <c r="G68" s="114"/>
      <c r="H68" s="102"/>
      <c r="I68" s="134">
        <f>'PETITE GRADED SPEC (NUMERICAL)'!J68</f>
        <v>0</v>
      </c>
      <c r="J68" s="102"/>
      <c r="K68" s="103"/>
    </row>
    <row r="69" spans="1:11" ht="15.75" customHeight="1" x14ac:dyDescent="0.35">
      <c r="A69" s="160">
        <f>'PROTO SPEC'!A48</f>
        <v>0</v>
      </c>
      <c r="B69" s="378">
        <f>'PROTO SPEC'!B48</f>
        <v>0</v>
      </c>
      <c r="C69" s="379"/>
      <c r="D69" s="379"/>
      <c r="E69" s="379"/>
      <c r="F69" s="115"/>
      <c r="G69" s="114"/>
      <c r="H69" s="102"/>
      <c r="I69" s="134">
        <f>'PETITE GRADED SPEC (NUMERICAL)'!J69</f>
        <v>0</v>
      </c>
      <c r="J69" s="102"/>
      <c r="K69" s="103"/>
    </row>
    <row r="70" spans="1:11" ht="15.75" customHeight="1" x14ac:dyDescent="0.35">
      <c r="A70" s="160">
        <f>'PROTO SPEC'!A49</f>
        <v>0</v>
      </c>
      <c r="B70" s="378">
        <f>'PROTO SPEC'!B49</f>
        <v>0</v>
      </c>
      <c r="C70" s="379"/>
      <c r="D70" s="379"/>
      <c r="E70" s="379"/>
      <c r="F70" s="115"/>
      <c r="G70" s="114"/>
      <c r="H70" s="102"/>
      <c r="I70" s="134">
        <f>'PETITE GRADED SPEC (NUMERICAL)'!J70</f>
        <v>0</v>
      </c>
      <c r="J70" s="102"/>
      <c r="K70" s="103"/>
    </row>
    <row r="71" spans="1:11" ht="15.75" customHeight="1" x14ac:dyDescent="0.35">
      <c r="A71" s="160">
        <f>'PROTO SPEC'!A50</f>
        <v>0</v>
      </c>
      <c r="B71" s="378">
        <f>'PROTO SPEC'!B50</f>
        <v>0</v>
      </c>
      <c r="C71" s="379"/>
      <c r="D71" s="379"/>
      <c r="E71" s="379"/>
      <c r="F71" s="115"/>
      <c r="G71" s="114"/>
      <c r="H71" s="102"/>
      <c r="I71" s="134">
        <f>'PETITE GRADED SPEC (NUMERICAL)'!J71</f>
        <v>0</v>
      </c>
      <c r="J71" s="102"/>
      <c r="K71" s="103"/>
    </row>
    <row r="72" spans="1:11" ht="15.75" customHeight="1" x14ac:dyDescent="0.35">
      <c r="A72" s="160">
        <f>'PROTO SPEC'!A51</f>
        <v>0</v>
      </c>
      <c r="B72" s="378">
        <f>'PROTO SPEC'!B51</f>
        <v>0</v>
      </c>
      <c r="C72" s="379"/>
      <c r="D72" s="379"/>
      <c r="E72" s="379"/>
      <c r="F72" s="115"/>
      <c r="G72" s="114"/>
      <c r="H72" s="102"/>
      <c r="I72" s="134">
        <f>'PETITE GRADED SPEC (NUMERICAL)'!J72</f>
        <v>0</v>
      </c>
      <c r="J72" s="102"/>
      <c r="K72" s="103"/>
    </row>
    <row r="73" spans="1:11" ht="15.75" customHeight="1" x14ac:dyDescent="0.35">
      <c r="A73" s="160">
        <f>'PROTO SPEC'!A52</f>
        <v>0</v>
      </c>
      <c r="B73" s="378">
        <f>'PROTO SPEC'!B52</f>
        <v>0</v>
      </c>
      <c r="C73" s="379"/>
      <c r="D73" s="379"/>
      <c r="E73" s="379"/>
      <c r="F73" s="115"/>
      <c r="G73" s="114"/>
      <c r="H73" s="102"/>
      <c r="I73" s="134">
        <f>'PETITE GRADED SPEC (NUMERICAL)'!J73</f>
        <v>0</v>
      </c>
      <c r="J73" s="102"/>
      <c r="K73" s="103"/>
    </row>
    <row r="74" spans="1:11" ht="15.75" customHeight="1" x14ac:dyDescent="0.35">
      <c r="A74" s="160">
        <f>'PROTO SPEC'!A53</f>
        <v>0</v>
      </c>
      <c r="B74" s="378">
        <f>'PROTO SPEC'!B53</f>
        <v>0</v>
      </c>
      <c r="C74" s="379"/>
      <c r="D74" s="379"/>
      <c r="E74" s="379"/>
      <c r="F74" s="115"/>
      <c r="G74" s="114"/>
      <c r="H74" s="102"/>
      <c r="I74" s="134">
        <f>'PETITE GRADED SPEC (NUMERICAL)'!J74</f>
        <v>0</v>
      </c>
      <c r="J74" s="102"/>
      <c r="K74" s="103"/>
    </row>
    <row r="75" spans="1:11" ht="15.75" customHeight="1" x14ac:dyDescent="0.35">
      <c r="A75" s="160">
        <f>'PROTO SPEC'!A54</f>
        <v>0</v>
      </c>
      <c r="B75" s="378">
        <f>'PROTO SPEC'!B54</f>
        <v>0</v>
      </c>
      <c r="C75" s="379"/>
      <c r="D75" s="379"/>
      <c r="E75" s="379"/>
      <c r="F75" s="115"/>
      <c r="G75" s="114"/>
      <c r="H75" s="102"/>
      <c r="I75" s="134">
        <f>'PETITE GRADED SPEC (NUMERICAL)'!J75</f>
        <v>0</v>
      </c>
      <c r="J75" s="102"/>
      <c r="K75" s="103"/>
    </row>
    <row r="76" spans="1:11" ht="15.75" customHeight="1" x14ac:dyDescent="0.35">
      <c r="A76" s="160">
        <f>'PROTO SPEC'!A55</f>
        <v>0</v>
      </c>
      <c r="B76" s="378">
        <f>'PROTO SPEC'!B55</f>
        <v>0</v>
      </c>
      <c r="C76" s="379"/>
      <c r="D76" s="379"/>
      <c r="E76" s="379"/>
      <c r="F76" s="115"/>
      <c r="G76" s="114"/>
      <c r="H76" s="102"/>
      <c r="I76" s="134">
        <f>'PETITE GRADED SPEC (NUMERICAL)'!J76</f>
        <v>0</v>
      </c>
      <c r="J76" s="102"/>
      <c r="K76" s="103"/>
    </row>
    <row r="77" spans="1:11" ht="15.75" customHeight="1" x14ac:dyDescent="0.35">
      <c r="A77" s="160">
        <f>'PROTO SPEC'!A56</f>
        <v>0</v>
      </c>
      <c r="B77" s="378">
        <f>'PROTO SPEC'!B56</f>
        <v>0</v>
      </c>
      <c r="C77" s="379"/>
      <c r="D77" s="379"/>
      <c r="E77" s="379"/>
      <c r="F77" s="115"/>
      <c r="G77" s="114"/>
      <c r="H77" s="102"/>
      <c r="I77" s="134">
        <f>'PETITE GRADED SPEC (NUMERICAL)'!J77</f>
        <v>0</v>
      </c>
      <c r="J77" s="102"/>
      <c r="K77" s="103"/>
    </row>
    <row r="78" spans="1:11" ht="15.75" customHeight="1" x14ac:dyDescent="0.35">
      <c r="A78" s="160">
        <f>'PROTO SPEC'!A57</f>
        <v>0</v>
      </c>
      <c r="B78" s="378">
        <f>'PROTO SPEC'!B57</f>
        <v>0</v>
      </c>
      <c r="C78" s="379"/>
      <c r="D78" s="379"/>
      <c r="E78" s="379"/>
      <c r="F78" s="115"/>
      <c r="G78" s="114"/>
      <c r="H78" s="102"/>
      <c r="I78" s="134">
        <f>'PETITE GRADED SPEC (NUMERICAL)'!J78</f>
        <v>0</v>
      </c>
      <c r="J78" s="102"/>
      <c r="K78" s="103"/>
    </row>
    <row r="79" spans="1:11" ht="15.75" customHeight="1" x14ac:dyDescent="0.35">
      <c r="A79" s="160">
        <f>'PROTO SPEC'!A58</f>
        <v>0</v>
      </c>
      <c r="B79" s="378">
        <f>'PROTO SPEC'!B58</f>
        <v>0</v>
      </c>
      <c r="C79" s="379"/>
      <c r="D79" s="379"/>
      <c r="E79" s="379"/>
      <c r="F79" s="115"/>
      <c r="G79" s="114"/>
      <c r="H79" s="102"/>
      <c r="I79" s="134">
        <f>'PETITE GRADED SPEC (NUMERICAL)'!J79</f>
        <v>0</v>
      </c>
      <c r="J79" s="102"/>
      <c r="K79" s="103"/>
    </row>
  </sheetData>
  <mergeCells count="87">
    <mergeCell ref="A1:B2"/>
    <mergeCell ref="A3:B3"/>
    <mergeCell ref="A4:B4"/>
    <mergeCell ref="C1:K2"/>
    <mergeCell ref="C3:E3"/>
    <mergeCell ref="G3:H3"/>
    <mergeCell ref="J3:K3"/>
    <mergeCell ref="C4:E4"/>
    <mergeCell ref="G4:H4"/>
    <mergeCell ref="J4:K4"/>
    <mergeCell ref="A6:K6"/>
    <mergeCell ref="B13:E13"/>
    <mergeCell ref="C5:E5"/>
    <mergeCell ref="G5:H5"/>
    <mergeCell ref="J5:K5"/>
    <mergeCell ref="B8:E8"/>
    <mergeCell ref="B9:E9"/>
    <mergeCell ref="A5:B5"/>
    <mergeCell ref="B10:E10"/>
    <mergeCell ref="B11:E11"/>
    <mergeCell ref="B12:E12"/>
    <mergeCell ref="B25:E25"/>
    <mergeCell ref="B14:E14"/>
    <mergeCell ref="B15:E15"/>
    <mergeCell ref="B16:E16"/>
    <mergeCell ref="B17:E17"/>
    <mergeCell ref="B18:E18"/>
    <mergeCell ref="B19:E19"/>
    <mergeCell ref="B20:E20"/>
    <mergeCell ref="B21:E21"/>
    <mergeCell ref="B22:E22"/>
    <mergeCell ref="B23:E23"/>
    <mergeCell ref="B24:E24"/>
    <mergeCell ref="B37:E37"/>
    <mergeCell ref="B26:E26"/>
    <mergeCell ref="B27:E27"/>
    <mergeCell ref="B28:E28"/>
    <mergeCell ref="B29:E29"/>
    <mergeCell ref="B30:E30"/>
    <mergeCell ref="B31:E31"/>
    <mergeCell ref="B32:E32"/>
    <mergeCell ref="B33:E33"/>
    <mergeCell ref="B34:E34"/>
    <mergeCell ref="B35:E35"/>
    <mergeCell ref="B36:E36"/>
    <mergeCell ref="B50:E50"/>
    <mergeCell ref="B38:E38"/>
    <mergeCell ref="B39:E39"/>
    <mergeCell ref="B40:E40"/>
    <mergeCell ref="B41:E41"/>
    <mergeCell ref="B42:E42"/>
    <mergeCell ref="B43:E43"/>
    <mergeCell ref="B44:E44"/>
    <mergeCell ref="B45:E45"/>
    <mergeCell ref="B47:E47"/>
    <mergeCell ref="B48:E48"/>
    <mergeCell ref="B49:E49"/>
    <mergeCell ref="A46:E46"/>
    <mergeCell ref="B62:E62"/>
    <mergeCell ref="B51:E51"/>
    <mergeCell ref="B52:E52"/>
    <mergeCell ref="B53:E53"/>
    <mergeCell ref="B54:E54"/>
    <mergeCell ref="B55:E55"/>
    <mergeCell ref="B56:E56"/>
    <mergeCell ref="B57:E57"/>
    <mergeCell ref="B58:E58"/>
    <mergeCell ref="B59:E59"/>
    <mergeCell ref="B60:E60"/>
    <mergeCell ref="B61:E61"/>
    <mergeCell ref="B74:E74"/>
    <mergeCell ref="B63:E63"/>
    <mergeCell ref="B64:E64"/>
    <mergeCell ref="B65:E65"/>
    <mergeCell ref="B66:E66"/>
    <mergeCell ref="B67:E67"/>
    <mergeCell ref="B68:E68"/>
    <mergeCell ref="B69:E69"/>
    <mergeCell ref="B70:E70"/>
    <mergeCell ref="B71:E71"/>
    <mergeCell ref="B72:E72"/>
    <mergeCell ref="B73:E73"/>
    <mergeCell ref="B75:E75"/>
    <mergeCell ref="B76:E76"/>
    <mergeCell ref="B77:E77"/>
    <mergeCell ref="B78:E78"/>
    <mergeCell ref="B79:E79"/>
  </mergeCells>
  <conditionalFormatting sqref="K5">
    <cfRule type="containsText" dxfId="2" priority="1" operator="containsText" text=" ">
      <formula>NOT(ISERROR(SEARCH(" ",K5)))</formula>
    </cfRule>
  </conditionalFormatting>
  <printOptions horizontalCentered="1" gridLines="1"/>
  <pageMargins left="0.23622047244094491" right="0.23622047244094491" top="0.74803149606299213" bottom="0" header="0.31496062992125984" footer="0"/>
  <pageSetup paperSize="9" scale="62" orientation="portrait" r:id="rId1"/>
  <headerFooter>
    <oddHeader>&amp;CREISS</oddHeader>
  </headerFooter>
  <customProperties>
    <customPr name="layoutContexts" r:id="rId2"/>
    <customPr name="pages" r:id="rId3"/>
    <customPr name="screen" r:id="rId4"/>
  </customProperties>
  <drawing r:id="rId5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0AA23F-F1CC-4D76-81EC-096F2DEA97B0}">
  <sheetPr codeName="Sheet29">
    <tabColor rgb="FF00B050"/>
  </sheetPr>
  <dimension ref="A1:AD301"/>
  <sheetViews>
    <sheetView showZeros="0" view="pageBreakPreview" zoomScaleNormal="100" zoomScaleSheetLayoutView="100" workbookViewId="0">
      <selection activeCell="I8" sqref="I8:L11"/>
    </sheetView>
  </sheetViews>
  <sheetFormatPr defaultColWidth="6" defaultRowHeight="12.75" customHeight="1" x14ac:dyDescent="0.25"/>
  <cols>
    <col min="1" max="1" width="7.453125" style="159" customWidth="1"/>
    <col min="2" max="2" width="13.81640625" style="1" customWidth="1"/>
    <col min="3" max="4" width="8.1796875" style="1" customWidth="1"/>
    <col min="5" max="5" width="16" style="1" customWidth="1"/>
    <col min="6" max="6" width="7.81640625" style="1" customWidth="1"/>
    <col min="7" max="7" width="7.1796875" style="1" customWidth="1"/>
    <col min="8" max="8" width="7.453125" style="1" customWidth="1"/>
    <col min="9" max="9" width="9.453125" style="1" customWidth="1"/>
    <col min="10" max="12" width="6.453125" style="1" customWidth="1"/>
    <col min="13" max="13" width="13.453125" style="1" customWidth="1"/>
    <col min="14" max="16" width="7.1796875" style="1" customWidth="1"/>
    <col min="17" max="17" width="12.453125" style="1" customWidth="1"/>
    <col min="18" max="19" width="6.453125" style="1" customWidth="1"/>
    <col min="20" max="20" width="5.1796875" style="1" customWidth="1"/>
    <col min="21" max="21" width="15.453125" style="1" customWidth="1"/>
    <col min="22" max="22" width="8.1796875" style="1" customWidth="1"/>
    <col min="23" max="23" width="5" style="1" customWidth="1"/>
    <col min="24" max="24" width="6.81640625" style="1" customWidth="1"/>
    <col min="25" max="25" width="8.1796875" style="1" customWidth="1"/>
    <col min="26" max="26" width="6.453125" style="1" customWidth="1"/>
    <col min="27" max="16384" width="6" style="1"/>
  </cols>
  <sheetData>
    <row r="1" spans="1:24" ht="13.75" customHeight="1" x14ac:dyDescent="0.25">
      <c r="A1" s="452"/>
      <c r="B1" s="483"/>
      <c r="C1" s="311" t="s">
        <v>181</v>
      </c>
      <c r="D1" s="312"/>
      <c r="E1" s="312"/>
      <c r="F1" s="312"/>
      <c r="G1" s="312"/>
      <c r="H1" s="312"/>
      <c r="I1" s="312"/>
      <c r="J1" s="312"/>
      <c r="K1" s="312"/>
      <c r="L1" s="312"/>
      <c r="M1" s="522" t="s">
        <v>182</v>
      </c>
      <c r="N1" s="523"/>
      <c r="O1" s="523"/>
      <c r="P1" s="523"/>
      <c r="Q1" s="523"/>
      <c r="R1" s="523"/>
      <c r="S1" s="523"/>
      <c r="T1" s="523"/>
      <c r="U1" s="523"/>
      <c r="V1" s="523"/>
      <c r="W1" s="523"/>
      <c r="X1" s="524"/>
    </row>
    <row r="2" spans="1:24" ht="13.75" customHeight="1" x14ac:dyDescent="0.25">
      <c r="A2" s="452"/>
      <c r="B2" s="483"/>
      <c r="C2" s="313"/>
      <c r="D2" s="314"/>
      <c r="E2" s="314"/>
      <c r="F2" s="314"/>
      <c r="G2" s="314"/>
      <c r="H2" s="314"/>
      <c r="I2" s="314"/>
      <c r="J2" s="314"/>
      <c r="K2" s="314"/>
      <c r="L2" s="314"/>
      <c r="M2" s="419" t="s">
        <v>117</v>
      </c>
      <c r="N2" s="419"/>
      <c r="O2" s="464"/>
      <c r="P2" s="464"/>
      <c r="Q2" s="464"/>
      <c r="R2" s="464"/>
      <c r="S2" s="464"/>
      <c r="T2" s="464"/>
      <c r="U2" s="464"/>
      <c r="V2" s="464"/>
      <c r="W2" s="464"/>
      <c r="X2" s="465"/>
    </row>
    <row r="3" spans="1:24" ht="13.75" customHeight="1" x14ac:dyDescent="0.35">
      <c r="A3" s="382" t="s">
        <v>48</v>
      </c>
      <c r="B3" s="382"/>
      <c r="C3" s="381" t="str">
        <f>'DESIGN FRONT SHEET'!B3</f>
        <v>MCLAREN SEASON 3</v>
      </c>
      <c r="D3" s="298"/>
      <c r="E3" s="299"/>
      <c r="F3" s="52" t="s">
        <v>49</v>
      </c>
      <c r="G3" s="298" t="str">
        <f>'DESIGN FRONT SHEET'!E3:E3</f>
        <v>UNAVAILABLE</v>
      </c>
      <c r="H3" s="304"/>
      <c r="I3" s="52" t="s">
        <v>50</v>
      </c>
      <c r="J3" s="306" t="str">
        <f>'DESIGN FRONT SHEET'!G3</f>
        <v>FRAN</v>
      </c>
      <c r="K3" s="306"/>
      <c r="L3" s="307"/>
      <c r="M3" s="419" t="s">
        <v>132</v>
      </c>
      <c r="N3" s="419"/>
      <c r="O3" s="420"/>
      <c r="P3" s="420"/>
      <c r="Q3" s="420"/>
      <c r="R3" s="420"/>
      <c r="S3" s="420"/>
      <c r="T3" s="420"/>
      <c r="U3" s="420"/>
      <c r="V3" s="420"/>
      <c r="W3" s="420"/>
      <c r="X3" s="420"/>
    </row>
    <row r="4" spans="1:24" ht="13.75" customHeight="1" x14ac:dyDescent="0.35">
      <c r="A4" s="382" t="s">
        <v>51</v>
      </c>
      <c r="B4" s="382"/>
      <c r="C4" s="381" t="str">
        <f>'DESIGN FRONT SHEET'!B4</f>
        <v>DEXOR</v>
      </c>
      <c r="D4" s="298"/>
      <c r="E4" s="299"/>
      <c r="F4" s="37" t="s">
        <v>52</v>
      </c>
      <c r="G4" s="298" t="str">
        <f>'DESIGN FRONT SHEET'!E4:E4</f>
        <v>VIETNAM</v>
      </c>
      <c r="H4" s="304"/>
      <c r="I4" s="37" t="s">
        <v>53</v>
      </c>
      <c r="J4" s="306" t="str">
        <f>'DESIGN FRONT SHEET'!G4:G4</f>
        <v>CHARLOTTE</v>
      </c>
      <c r="K4" s="306"/>
      <c r="L4" s="307"/>
      <c r="M4" s="419" t="s">
        <v>133</v>
      </c>
      <c r="N4" s="419"/>
      <c r="O4" s="420"/>
      <c r="P4" s="420"/>
      <c r="Q4" s="420"/>
      <c r="R4" s="420"/>
      <c r="S4" s="420"/>
      <c r="T4" s="420"/>
      <c r="U4" s="420"/>
      <c r="V4" s="420"/>
      <c r="W4" s="420"/>
      <c r="X4" s="420"/>
    </row>
    <row r="5" spans="1:24" ht="13.75" customHeight="1" x14ac:dyDescent="0.35">
      <c r="A5" s="382" t="s">
        <v>54</v>
      </c>
      <c r="B5" s="382"/>
      <c r="C5" s="381" t="str">
        <f>'DESIGN FRONT SHEET'!B5</f>
        <v>SHORT SLEEVE CONTRST T-SHIRT</v>
      </c>
      <c r="D5" s="298"/>
      <c r="E5" s="299"/>
      <c r="F5" s="37" t="s">
        <v>55</v>
      </c>
      <c r="G5" s="298" t="str">
        <f>'DESIGN FRONT SHEET'!E5:E5</f>
        <v>PALACE SAMPLE - FACTORY REFERENCE</v>
      </c>
      <c r="H5" s="304"/>
      <c r="I5" s="53" t="s">
        <v>56</v>
      </c>
      <c r="J5" s="433"/>
      <c r="K5" s="433"/>
      <c r="L5" s="434"/>
      <c r="M5" s="419" t="s">
        <v>118</v>
      </c>
      <c r="N5" s="419"/>
      <c r="O5" s="420"/>
      <c r="P5" s="420"/>
      <c r="Q5" s="420"/>
      <c r="R5" s="420"/>
      <c r="S5" s="420"/>
      <c r="T5" s="420"/>
      <c r="U5" s="420"/>
      <c r="V5" s="420"/>
      <c r="W5" s="420"/>
      <c r="X5" s="420"/>
    </row>
    <row r="6" spans="1:24" ht="13.75" customHeight="1" x14ac:dyDescent="0.25">
      <c r="A6" s="525" t="s">
        <v>183</v>
      </c>
      <c r="B6" s="525"/>
      <c r="C6" s="525"/>
      <c r="D6" s="525"/>
      <c r="E6" s="525"/>
      <c r="F6" s="525"/>
      <c r="G6" s="525"/>
      <c r="H6" s="525"/>
      <c r="I6" s="525"/>
      <c r="J6" s="525"/>
      <c r="K6" s="525"/>
      <c r="L6" s="526"/>
      <c r="M6" s="429"/>
      <c r="N6" s="430"/>
      <c r="O6" s="430"/>
      <c r="P6" s="430"/>
      <c r="Q6" s="430"/>
      <c r="R6" s="430"/>
      <c r="S6" s="430"/>
      <c r="T6" s="430"/>
      <c r="U6" s="430"/>
      <c r="V6" s="430"/>
      <c r="W6" s="430"/>
      <c r="X6" s="430"/>
    </row>
    <row r="7" spans="1:24" ht="12.75" customHeight="1" x14ac:dyDescent="0.35">
      <c r="A7" s="139" t="s">
        <v>120</v>
      </c>
      <c r="B7" s="481" t="s">
        <v>64</v>
      </c>
      <c r="C7" s="481"/>
      <c r="D7" s="481"/>
      <c r="E7" s="481"/>
      <c r="F7" s="80" t="s">
        <v>65</v>
      </c>
      <c r="G7" s="78" t="s">
        <v>162</v>
      </c>
      <c r="H7" s="78" t="s">
        <v>67</v>
      </c>
      <c r="I7" s="482" t="s">
        <v>69</v>
      </c>
      <c r="J7" s="325"/>
      <c r="K7" s="325"/>
      <c r="L7" s="326"/>
      <c r="M7" s="527"/>
      <c r="N7" s="528"/>
      <c r="O7" s="528"/>
      <c r="P7" s="528"/>
      <c r="Q7" s="528"/>
      <c r="R7" s="528"/>
      <c r="S7" s="528"/>
      <c r="T7" s="528"/>
      <c r="U7" s="528"/>
      <c r="V7" s="528"/>
      <c r="W7" s="528"/>
      <c r="X7" s="528"/>
    </row>
    <row r="8" spans="1:24" ht="13.5" customHeight="1" x14ac:dyDescent="0.35">
      <c r="A8" s="155" t="str">
        <f>'PROTO SPEC'!A8</f>
        <v>H2</v>
      </c>
      <c r="B8" s="321" t="str">
        <f>'PROTO SPEC'!B8</f>
        <v>1. Front length - SNP to bottom hem edge</v>
      </c>
      <c r="C8" s="322"/>
      <c r="D8" s="322"/>
      <c r="E8" s="322"/>
      <c r="F8" s="79" t="e">
        <f>IF('PETITE GRADED SPEC (NUMERICAL)'!J8="",'PETITE GRADED SPEC (ALPHA)'!I8,'PETITE GRADED SPEC (NUMERICAL)'!J8)</f>
        <v>#REF!</v>
      </c>
      <c r="G8" s="3"/>
      <c r="H8" s="34" t="e">
        <f t="shared" ref="H8:H71" si="0">G8+(-F8)</f>
        <v>#REF!</v>
      </c>
      <c r="I8" s="336"/>
      <c r="J8" s="337"/>
      <c r="K8" s="337"/>
      <c r="L8" s="338"/>
      <c r="M8" s="527"/>
      <c r="N8" s="528"/>
      <c r="O8" s="528"/>
      <c r="P8" s="528"/>
      <c r="Q8" s="528"/>
      <c r="R8" s="528"/>
      <c r="S8" s="528"/>
      <c r="T8" s="528"/>
      <c r="U8" s="528"/>
      <c r="V8" s="528"/>
      <c r="W8" s="528"/>
      <c r="X8" s="528"/>
    </row>
    <row r="9" spans="1:24" ht="12.75" customHeight="1" x14ac:dyDescent="0.35">
      <c r="A9" s="155" t="str">
        <f>'PROTO SPEC'!A9</f>
        <v>H3</v>
      </c>
      <c r="B9" s="319" t="str">
        <f>'PROTO SPEC'!B9</f>
        <v>2. Front length - HSP to bottom hem edge</v>
      </c>
      <c r="C9" s="320"/>
      <c r="D9" s="320"/>
      <c r="E9" s="320"/>
      <c r="F9" s="79" t="e">
        <f>IF('PETITE GRADED SPEC (NUMERICAL)'!J9="",'PETITE GRADED SPEC (ALPHA)'!I9,'PETITE GRADED SPEC (NUMERICAL)'!J9)</f>
        <v>#REF!</v>
      </c>
      <c r="G9" s="2"/>
      <c r="H9" s="34" t="e">
        <f t="shared" si="0"/>
        <v>#REF!</v>
      </c>
      <c r="I9" s="324"/>
      <c r="J9" s="325"/>
      <c r="K9" s="325"/>
      <c r="L9" s="326"/>
      <c r="M9" s="527"/>
      <c r="N9" s="528"/>
      <c r="O9" s="528"/>
      <c r="P9" s="528"/>
      <c r="Q9" s="528"/>
      <c r="R9" s="528"/>
      <c r="S9" s="528"/>
      <c r="T9" s="528"/>
      <c r="U9" s="528"/>
      <c r="V9" s="528"/>
      <c r="W9" s="528"/>
      <c r="X9" s="528"/>
    </row>
    <row r="10" spans="1:24" ht="12.75" customHeight="1" x14ac:dyDescent="0.35">
      <c r="A10" s="155">
        <f>'PROTO SPEC'!A10</f>
        <v>0</v>
      </c>
      <c r="B10" s="319" t="str">
        <f>'PROTO SPEC'!B10</f>
        <v>3. Back length - HSP to bottom hem edge</v>
      </c>
      <c r="C10" s="320"/>
      <c r="D10" s="320"/>
      <c r="E10" s="320"/>
      <c r="F10" s="79">
        <f>IF('PETITE GRADED SPEC (NUMERICAL)'!J10="",'PETITE GRADED SPEC (ALPHA)'!I10,'PETITE GRADED SPEC (NUMERICAL)'!J10)</f>
        <v>0</v>
      </c>
      <c r="G10" s="3"/>
      <c r="H10" s="34">
        <f t="shared" si="0"/>
        <v>0</v>
      </c>
      <c r="I10" s="336"/>
      <c r="J10" s="337"/>
      <c r="K10" s="337"/>
      <c r="L10" s="338"/>
      <c r="M10" s="527"/>
      <c r="N10" s="528"/>
      <c r="O10" s="528"/>
      <c r="P10" s="528"/>
      <c r="Q10" s="528"/>
      <c r="R10" s="528"/>
      <c r="S10" s="528"/>
      <c r="T10" s="528"/>
      <c r="U10" s="528"/>
      <c r="V10" s="528"/>
      <c r="W10" s="528"/>
      <c r="X10" s="528"/>
    </row>
    <row r="11" spans="1:24" ht="12.75" customHeight="1" x14ac:dyDescent="0.35">
      <c r="A11" s="155">
        <f>'PROTO SPEC'!A11</f>
        <v>0</v>
      </c>
      <c r="B11" s="319" t="str">
        <f>'PROTO SPEC'!B11</f>
        <v>4. Chest - measured 2.5cm down from underarm</v>
      </c>
      <c r="C11" s="320"/>
      <c r="D11" s="320"/>
      <c r="E11" s="320"/>
      <c r="F11" s="79">
        <f>IF('PETITE GRADED SPEC (NUMERICAL)'!J11="",'PETITE GRADED SPEC (ALPHA)'!I11,'PETITE GRADED SPEC (NUMERICAL)'!J11)</f>
        <v>0</v>
      </c>
      <c r="G11" s="2"/>
      <c r="H11" s="34">
        <f t="shared" si="0"/>
        <v>0</v>
      </c>
      <c r="I11" s="324"/>
      <c r="J11" s="325"/>
      <c r="K11" s="325"/>
      <c r="L11" s="326"/>
      <c r="M11" s="527"/>
      <c r="N11" s="528"/>
      <c r="O11" s="528"/>
      <c r="P11" s="528"/>
      <c r="Q11" s="528"/>
      <c r="R11" s="528"/>
      <c r="S11" s="528"/>
      <c r="T11" s="528"/>
      <c r="U11" s="528"/>
      <c r="V11" s="528"/>
      <c r="W11" s="528"/>
      <c r="X11" s="528"/>
    </row>
    <row r="12" spans="1:24" ht="12.75" customHeight="1" x14ac:dyDescent="0.35">
      <c r="A12" s="155">
        <f>'PROTO SPEC'!A12</f>
        <v>0</v>
      </c>
      <c r="B12" s="319" t="str">
        <f>'PROTO SPEC'!B12</f>
        <v>5. Waist position - below HSP</v>
      </c>
      <c r="C12" s="320"/>
      <c r="D12" s="320"/>
      <c r="E12" s="320"/>
      <c r="F12" s="79">
        <f>IF('PETITE GRADED SPEC (NUMERICAL)'!J12="",'PETITE GRADED SPEC (ALPHA)'!I12,'PETITE GRADED SPEC (NUMERICAL)'!J12)</f>
        <v>0</v>
      </c>
      <c r="G12" s="3"/>
      <c r="H12" s="34">
        <f t="shared" si="0"/>
        <v>0</v>
      </c>
      <c r="I12" s="324"/>
      <c r="J12" s="325"/>
      <c r="K12" s="325"/>
      <c r="L12" s="326"/>
      <c r="M12" s="527"/>
      <c r="N12" s="528"/>
      <c r="O12" s="528"/>
      <c r="P12" s="528"/>
      <c r="Q12" s="528"/>
      <c r="R12" s="528"/>
      <c r="S12" s="528"/>
      <c r="T12" s="528"/>
      <c r="U12" s="528"/>
      <c r="V12" s="528"/>
      <c r="W12" s="528"/>
      <c r="X12" s="528"/>
    </row>
    <row r="13" spans="1:24" ht="12.75" customHeight="1" x14ac:dyDescent="0.35">
      <c r="A13" s="155">
        <f>'PROTO SPEC'!A13</f>
        <v>0</v>
      </c>
      <c r="B13" s="319" t="str">
        <f>'PROTO SPEC'!B13</f>
        <v>6. Waist width</v>
      </c>
      <c r="C13" s="320"/>
      <c r="D13" s="320"/>
      <c r="E13" s="320"/>
      <c r="F13" s="79">
        <f>IF('PETITE GRADED SPEC (NUMERICAL)'!J13="",'PETITE GRADED SPEC (ALPHA)'!I13,'PETITE GRADED SPEC (NUMERICAL)'!J13)</f>
        <v>0</v>
      </c>
      <c r="G13" s="2"/>
      <c r="H13" s="34">
        <f t="shared" si="0"/>
        <v>0</v>
      </c>
      <c r="I13" s="324"/>
      <c r="J13" s="325"/>
      <c r="K13" s="325"/>
      <c r="L13" s="326"/>
      <c r="M13" s="527"/>
      <c r="N13" s="528"/>
      <c r="O13" s="528"/>
      <c r="P13" s="528"/>
      <c r="Q13" s="528"/>
      <c r="R13" s="528"/>
      <c r="S13" s="528"/>
      <c r="T13" s="528"/>
      <c r="U13" s="528"/>
      <c r="V13" s="528"/>
      <c r="W13" s="528"/>
      <c r="X13" s="528"/>
    </row>
    <row r="14" spans="1:24" ht="12.75" customHeight="1" x14ac:dyDescent="0.35">
      <c r="A14" s="155">
        <f>'PROTO SPEC'!A14</f>
        <v>0</v>
      </c>
      <c r="B14" s="319" t="str">
        <f>'PROTO SPEC'!B14</f>
        <v>7. Hem width</v>
      </c>
      <c r="C14" s="320"/>
      <c r="D14" s="320"/>
      <c r="E14" s="320"/>
      <c r="F14" s="79">
        <f>IF('PETITE GRADED SPEC (NUMERICAL)'!J14="",'PETITE GRADED SPEC (ALPHA)'!I14,'PETITE GRADED SPEC (NUMERICAL)'!J14)</f>
        <v>0</v>
      </c>
      <c r="G14" s="3"/>
      <c r="H14" s="34">
        <f t="shared" si="0"/>
        <v>0</v>
      </c>
      <c r="I14" s="324"/>
      <c r="J14" s="325"/>
      <c r="K14" s="325"/>
      <c r="L14" s="326"/>
      <c r="M14" s="527"/>
      <c r="N14" s="528"/>
      <c r="O14" s="528"/>
      <c r="P14" s="528"/>
      <c r="Q14" s="528"/>
      <c r="R14" s="528"/>
      <c r="S14" s="528"/>
      <c r="T14" s="528"/>
      <c r="U14" s="528"/>
      <c r="V14" s="528"/>
      <c r="W14" s="528"/>
      <c r="X14" s="528"/>
    </row>
    <row r="15" spans="1:24" ht="12.75" customHeight="1" x14ac:dyDescent="0.35">
      <c r="A15" s="155">
        <f>'PROTO SPEC'!A15</f>
        <v>0</v>
      </c>
      <c r="B15" s="319" t="str">
        <f>'PROTO SPEC'!B15</f>
        <v>8. Hem depth</v>
      </c>
      <c r="C15" s="320"/>
      <c r="D15" s="320"/>
      <c r="E15" s="320"/>
      <c r="F15" s="79">
        <f>IF('PETITE GRADED SPEC (NUMERICAL)'!J15="",'PETITE GRADED SPEC (ALPHA)'!I15,'PETITE GRADED SPEC (NUMERICAL)'!J15)</f>
        <v>0</v>
      </c>
      <c r="G15" s="2"/>
      <c r="H15" s="34">
        <f t="shared" si="0"/>
        <v>0</v>
      </c>
      <c r="I15" s="324"/>
      <c r="J15" s="325"/>
      <c r="K15" s="325"/>
      <c r="L15" s="326"/>
      <c r="M15" s="527"/>
      <c r="N15" s="528"/>
      <c r="O15" s="528"/>
      <c r="P15" s="528"/>
      <c r="Q15" s="528"/>
      <c r="R15" s="528"/>
      <c r="S15" s="528"/>
      <c r="T15" s="528"/>
      <c r="U15" s="528"/>
      <c r="V15" s="528"/>
      <c r="W15" s="528"/>
      <c r="X15" s="528"/>
    </row>
    <row r="16" spans="1:24" ht="12.75" customHeight="1" x14ac:dyDescent="0.35">
      <c r="A16" s="155">
        <f>'PROTO SPEC'!A16</f>
        <v>0</v>
      </c>
      <c r="B16" s="319" t="str">
        <f>'PROTO SPEC'!B16</f>
        <v>9. X-Shoulder (seam to seam)</v>
      </c>
      <c r="C16" s="320"/>
      <c r="D16" s="320"/>
      <c r="E16" s="320"/>
      <c r="F16" s="79">
        <f>IF('PETITE GRADED SPEC (NUMERICAL)'!J16="",'PETITE GRADED SPEC (ALPHA)'!I16,'PETITE GRADED SPEC (NUMERICAL)'!J16)</f>
        <v>0</v>
      </c>
      <c r="G16" s="3"/>
      <c r="H16" s="34">
        <f t="shared" si="0"/>
        <v>0</v>
      </c>
      <c r="I16" s="324"/>
      <c r="J16" s="325"/>
      <c r="K16" s="325"/>
      <c r="L16" s="326"/>
      <c r="M16" s="527"/>
      <c r="N16" s="528"/>
      <c r="O16" s="528"/>
      <c r="P16" s="528"/>
      <c r="Q16" s="528"/>
      <c r="R16" s="528"/>
      <c r="S16" s="528"/>
      <c r="T16" s="528"/>
      <c r="U16" s="528"/>
      <c r="V16" s="528"/>
      <c r="W16" s="528"/>
      <c r="X16" s="528"/>
    </row>
    <row r="17" spans="1:24" ht="12.75" customHeight="1" x14ac:dyDescent="0.35">
      <c r="A17" s="155">
        <f>'PROTO SPEC'!A18</f>
        <v>0</v>
      </c>
      <c r="B17" s="319" t="str">
        <f>'PROTO SPEC'!B18</f>
        <v>11. X-Front - 15cm below HSP</v>
      </c>
      <c r="C17" s="320"/>
      <c r="D17" s="320"/>
      <c r="E17" s="320"/>
      <c r="F17" s="79">
        <f>IF('PETITE GRADED SPEC (NUMERICAL)'!J17="",'PETITE GRADED SPEC (ALPHA)'!I17,'PETITE GRADED SPEC (NUMERICAL)'!J17)</f>
        <v>0</v>
      </c>
      <c r="G17" s="2"/>
      <c r="H17" s="34">
        <f t="shared" si="0"/>
        <v>0</v>
      </c>
      <c r="I17" s="324"/>
      <c r="J17" s="325"/>
      <c r="K17" s="325"/>
      <c r="L17" s="326"/>
      <c r="M17" s="527"/>
      <c r="N17" s="528"/>
      <c r="O17" s="528"/>
      <c r="P17" s="528"/>
      <c r="Q17" s="528"/>
      <c r="R17" s="528"/>
      <c r="S17" s="528"/>
      <c r="T17" s="528"/>
      <c r="U17" s="528"/>
      <c r="V17" s="528"/>
      <c r="W17" s="528"/>
      <c r="X17" s="528"/>
    </row>
    <row r="18" spans="1:24" ht="12.75" customHeight="1" x14ac:dyDescent="0.35">
      <c r="A18" s="155">
        <f>'PROTO SPEC'!A19</f>
        <v>0</v>
      </c>
      <c r="B18" s="319" t="str">
        <f>'PROTO SPEC'!B19</f>
        <v>12. X-Back - 15cm below HSP</v>
      </c>
      <c r="C18" s="320"/>
      <c r="D18" s="320"/>
      <c r="E18" s="320"/>
      <c r="F18" s="79">
        <f>IF('PETITE GRADED SPEC (NUMERICAL)'!J18="",'PETITE GRADED SPEC (ALPHA)'!I18,'PETITE GRADED SPEC (NUMERICAL)'!J18)</f>
        <v>0</v>
      </c>
      <c r="G18" s="3"/>
      <c r="H18" s="34">
        <f t="shared" si="0"/>
        <v>0</v>
      </c>
      <c r="I18" s="329"/>
      <c r="J18" s="330"/>
      <c r="K18" s="330"/>
      <c r="L18" s="330"/>
      <c r="M18" s="527"/>
      <c r="N18" s="528"/>
      <c r="O18" s="528"/>
      <c r="P18" s="528"/>
      <c r="Q18" s="528"/>
      <c r="R18" s="528"/>
      <c r="S18" s="528"/>
      <c r="T18" s="528"/>
      <c r="U18" s="528"/>
      <c r="V18" s="528"/>
      <c r="W18" s="528"/>
      <c r="X18" s="528"/>
    </row>
    <row r="19" spans="1:24" ht="12.75" customHeight="1" x14ac:dyDescent="0.35">
      <c r="A19" s="155">
        <f>'PROTO SPEC'!A20</f>
        <v>0</v>
      </c>
      <c r="B19" s="319" t="str">
        <f>'PROTO SPEC'!B20</f>
        <v>13. Back neck width - HSP to HSP straight</v>
      </c>
      <c r="C19" s="320"/>
      <c r="D19" s="320"/>
      <c r="E19" s="320"/>
      <c r="F19" s="79">
        <f>IF('PETITE GRADED SPEC (NUMERICAL)'!J19="",'PETITE GRADED SPEC (ALPHA)'!I19,'PETITE GRADED SPEC (NUMERICAL)'!J19)</f>
        <v>0</v>
      </c>
      <c r="G19" s="2"/>
      <c r="H19" s="34">
        <f t="shared" si="0"/>
        <v>0</v>
      </c>
      <c r="I19" s="329"/>
      <c r="J19" s="330"/>
      <c r="K19" s="330"/>
      <c r="L19" s="330"/>
      <c r="M19" s="527"/>
      <c r="N19" s="528"/>
      <c r="O19" s="528"/>
      <c r="P19" s="528"/>
      <c r="Q19" s="528"/>
      <c r="R19" s="528"/>
      <c r="S19" s="528"/>
      <c r="T19" s="528"/>
      <c r="U19" s="528"/>
      <c r="V19" s="528"/>
      <c r="W19" s="528"/>
      <c r="X19" s="528"/>
    </row>
    <row r="20" spans="1:24" ht="12.75" customHeight="1" x14ac:dyDescent="0.35">
      <c r="A20" s="155">
        <f>'PROTO SPEC'!A21</f>
        <v>0</v>
      </c>
      <c r="B20" s="319" t="str">
        <f>'PROTO SPEC'!B21</f>
        <v>14. Front neck drop - From HSP</v>
      </c>
      <c r="C20" s="320"/>
      <c r="D20" s="320"/>
      <c r="E20" s="320"/>
      <c r="F20" s="79">
        <f>IF('PETITE GRADED SPEC (NUMERICAL)'!J20="",'PETITE GRADED SPEC (ALPHA)'!I20,'PETITE GRADED SPEC (NUMERICAL)'!J20)</f>
        <v>0</v>
      </c>
      <c r="G20" s="3"/>
      <c r="H20" s="34">
        <f t="shared" si="0"/>
        <v>0</v>
      </c>
      <c r="I20" s="324"/>
      <c r="J20" s="325"/>
      <c r="K20" s="325"/>
      <c r="L20" s="326"/>
      <c r="M20" s="527"/>
      <c r="N20" s="528"/>
      <c r="O20" s="528"/>
      <c r="P20" s="528"/>
      <c r="Q20" s="528"/>
      <c r="R20" s="528"/>
      <c r="S20" s="528"/>
      <c r="T20" s="528"/>
      <c r="U20" s="528"/>
      <c r="V20" s="528"/>
      <c r="W20" s="528"/>
      <c r="X20" s="528"/>
    </row>
    <row r="21" spans="1:24" ht="12.75" customHeight="1" x14ac:dyDescent="0.35">
      <c r="A21" s="155">
        <f>'PROTO SPEC'!A22</f>
        <v>0</v>
      </c>
      <c r="B21" s="319" t="str">
        <f>'PROTO SPEC'!B22</f>
        <v>15. Back neck drop</v>
      </c>
      <c r="C21" s="320"/>
      <c r="D21" s="320"/>
      <c r="E21" s="320"/>
      <c r="F21" s="79">
        <f>IF('PETITE GRADED SPEC (NUMERICAL)'!J21="",'PETITE GRADED SPEC (ALPHA)'!I21,'PETITE GRADED SPEC (NUMERICAL)'!J21)</f>
        <v>0</v>
      </c>
      <c r="G21" s="2"/>
      <c r="H21" s="34">
        <f t="shared" si="0"/>
        <v>0</v>
      </c>
      <c r="I21" s="324"/>
      <c r="J21" s="325"/>
      <c r="K21" s="325"/>
      <c r="L21" s="326"/>
      <c r="M21" s="527"/>
      <c r="N21" s="528"/>
      <c r="O21" s="528"/>
      <c r="P21" s="528"/>
      <c r="Q21" s="528"/>
      <c r="R21" s="528"/>
      <c r="S21" s="528"/>
      <c r="T21" s="528"/>
      <c r="U21" s="528"/>
      <c r="V21" s="528"/>
      <c r="W21" s="528"/>
      <c r="X21" s="528"/>
    </row>
    <row r="22" spans="1:24" ht="12.75" customHeight="1" x14ac:dyDescent="0.35">
      <c r="A22" s="155" t="e">
        <f>'PROTO SPEC'!#REF!</f>
        <v>#REF!</v>
      </c>
      <c r="B22" s="319" t="e">
        <f>'PROTO SPEC'!#REF!</f>
        <v>#REF!</v>
      </c>
      <c r="C22" s="320"/>
      <c r="D22" s="320"/>
      <c r="E22" s="320"/>
      <c r="F22" s="79">
        <f>IF('PETITE GRADED SPEC (NUMERICAL)'!J22="",'PETITE GRADED SPEC (ALPHA)'!I22,'PETITE GRADED SPEC (NUMERICAL)'!J22)</f>
        <v>0</v>
      </c>
      <c r="G22" s="3"/>
      <c r="H22" s="34">
        <f t="shared" si="0"/>
        <v>0</v>
      </c>
      <c r="I22" s="324"/>
      <c r="J22" s="325"/>
      <c r="K22" s="325"/>
      <c r="L22" s="326"/>
      <c r="M22" s="527"/>
      <c r="N22" s="528"/>
      <c r="O22" s="528"/>
      <c r="P22" s="528"/>
      <c r="Q22" s="528"/>
      <c r="R22" s="528"/>
      <c r="S22" s="528"/>
      <c r="T22" s="528"/>
      <c r="U22" s="528"/>
      <c r="V22" s="528"/>
      <c r="W22" s="528"/>
      <c r="X22" s="528"/>
    </row>
    <row r="23" spans="1:24" ht="12.75" customHeight="1" x14ac:dyDescent="0.35">
      <c r="A23" s="155" t="e">
        <f>'PROTO SPEC'!#REF!</f>
        <v>#REF!</v>
      </c>
      <c r="B23" s="319" t="e">
        <f>'PROTO SPEC'!#REF!</f>
        <v>#REF!</v>
      </c>
      <c r="C23" s="320"/>
      <c r="D23" s="320"/>
      <c r="E23" s="320"/>
      <c r="F23" s="79">
        <f>IF('PETITE GRADED SPEC (NUMERICAL)'!J23="",'PETITE GRADED SPEC (ALPHA)'!I23,'PETITE GRADED SPEC (NUMERICAL)'!J23)</f>
        <v>0</v>
      </c>
      <c r="G23" s="2"/>
      <c r="H23" s="34">
        <f t="shared" si="0"/>
        <v>0</v>
      </c>
      <c r="I23" s="324"/>
      <c r="J23" s="325"/>
      <c r="K23" s="325"/>
      <c r="L23" s="326"/>
      <c r="M23" s="527"/>
      <c r="N23" s="528"/>
      <c r="O23" s="528"/>
      <c r="P23" s="528"/>
      <c r="Q23" s="528"/>
      <c r="R23" s="528"/>
      <c r="S23" s="528"/>
      <c r="T23" s="528"/>
      <c r="U23" s="528"/>
      <c r="V23" s="528"/>
      <c r="W23" s="528"/>
      <c r="X23" s="528"/>
    </row>
    <row r="24" spans="1:24" ht="12.75" customHeight="1" x14ac:dyDescent="0.35">
      <c r="A24" s="155">
        <f>'PROTO SPEC'!A28</f>
        <v>0</v>
      </c>
      <c r="B24" s="319" t="str">
        <f>'PROTO SPEC'!B28</f>
        <v>21. Underarm length</v>
      </c>
      <c r="C24" s="320"/>
      <c r="D24" s="320"/>
      <c r="E24" s="320"/>
      <c r="F24" s="79">
        <f>IF('PETITE GRADED SPEC (NUMERICAL)'!J24="",'PETITE GRADED SPEC (ALPHA)'!I24,'PETITE GRADED SPEC (NUMERICAL)'!J24)</f>
        <v>0</v>
      </c>
      <c r="G24" s="3"/>
      <c r="H24" s="34">
        <f t="shared" si="0"/>
        <v>0</v>
      </c>
      <c r="I24" s="324"/>
      <c r="J24" s="325"/>
      <c r="K24" s="325"/>
      <c r="L24" s="326"/>
      <c r="M24" s="527"/>
      <c r="N24" s="528"/>
      <c r="O24" s="528"/>
      <c r="P24" s="528"/>
      <c r="Q24" s="528"/>
      <c r="R24" s="528"/>
      <c r="S24" s="528"/>
      <c r="T24" s="528"/>
      <c r="U24" s="528"/>
      <c r="V24" s="528"/>
      <c r="W24" s="528"/>
      <c r="X24" s="528"/>
    </row>
    <row r="25" spans="1:24" ht="12.75" customHeight="1" x14ac:dyDescent="0.35">
      <c r="A25" s="155">
        <f>'PROTO SPEC'!A29</f>
        <v>0</v>
      </c>
      <c r="B25" s="319" t="str">
        <f>'PROTO SPEC'!B29</f>
        <v>22. 1/2 Bicep width - 2.5cm down from underarm</v>
      </c>
      <c r="C25" s="320"/>
      <c r="D25" s="320"/>
      <c r="E25" s="320"/>
      <c r="F25" s="79">
        <f>IF('PETITE GRADED SPEC (NUMERICAL)'!J25="",'PETITE GRADED SPEC (ALPHA)'!I25,'PETITE GRADED SPEC (NUMERICAL)'!J25)</f>
        <v>0</v>
      </c>
      <c r="G25" s="2"/>
      <c r="H25" s="34">
        <f t="shared" si="0"/>
        <v>0</v>
      </c>
      <c r="I25" s="324"/>
      <c r="J25" s="325"/>
      <c r="K25" s="325"/>
      <c r="L25" s="326"/>
      <c r="M25" s="186" t="s">
        <v>61</v>
      </c>
      <c r="N25" s="185"/>
      <c r="O25" s="185"/>
      <c r="P25" s="185"/>
      <c r="Q25" s="185"/>
      <c r="R25" s="185"/>
      <c r="S25" s="185"/>
      <c r="T25" s="185"/>
      <c r="U25" s="185"/>
      <c r="V25" s="185"/>
      <c r="W25" s="185"/>
      <c r="X25" s="185"/>
    </row>
    <row r="26" spans="1:24" ht="12.75" customHeight="1" x14ac:dyDescent="0.35">
      <c r="A26" s="155">
        <f>'PROTO SPEC'!A30</f>
        <v>0</v>
      </c>
      <c r="B26" s="319" t="str">
        <f>'PROTO SPEC'!B30</f>
        <v>23. 1/2 Elbow width - 21cm down from underarm</v>
      </c>
      <c r="C26" s="320"/>
      <c r="D26" s="320"/>
      <c r="E26" s="320"/>
      <c r="F26" s="79">
        <f>IF('PETITE GRADED SPEC (NUMERICAL)'!J26="",'PETITE GRADED SPEC (ALPHA)'!I26,'PETITE GRADED SPEC (NUMERICAL)'!J26)</f>
        <v>0</v>
      </c>
      <c r="G26" s="3"/>
      <c r="H26" s="34">
        <f t="shared" si="0"/>
        <v>0</v>
      </c>
      <c r="I26" s="324"/>
      <c r="J26" s="325"/>
      <c r="K26" s="325"/>
      <c r="L26" s="326"/>
      <c r="M26" s="184" t="s">
        <v>163</v>
      </c>
      <c r="N26" s="183"/>
      <c r="O26" s="182"/>
      <c r="P26" s="182"/>
      <c r="Q26" s="182"/>
      <c r="R26" s="182"/>
      <c r="S26" s="182"/>
      <c r="T26" s="182"/>
      <c r="U26" s="182"/>
      <c r="V26" s="182"/>
      <c r="W26" s="182"/>
      <c r="X26" s="182"/>
    </row>
    <row r="27" spans="1:24" ht="12.75" customHeight="1" x14ac:dyDescent="0.3">
      <c r="A27" s="155">
        <f>'PROTO SPEC'!A40</f>
        <v>0</v>
      </c>
      <c r="B27" s="319" t="str">
        <f>'PROTO SPEC'!B40</f>
        <v>33. Pocket width</v>
      </c>
      <c r="C27" s="320"/>
      <c r="D27" s="320"/>
      <c r="E27" s="320"/>
      <c r="F27" s="79" t="e">
        <f>IF('PETITE GRADED SPEC (NUMERICAL)'!J27="",'PETITE GRADED SPEC (ALPHA)'!I27,'PETITE GRADED SPEC (NUMERICAL)'!J27)</f>
        <v>#REF!</v>
      </c>
      <c r="G27" s="2"/>
      <c r="H27" s="34" t="e">
        <f t="shared" si="0"/>
        <v>#REF!</v>
      </c>
      <c r="I27" s="324"/>
      <c r="J27" s="334"/>
      <c r="K27" s="334"/>
      <c r="L27" s="335"/>
      <c r="M27" s="184" t="s">
        <v>164</v>
      </c>
      <c r="N27" s="183"/>
      <c r="O27" s="182"/>
      <c r="P27" s="182"/>
      <c r="Q27" s="182"/>
      <c r="R27" s="182"/>
      <c r="S27" s="182"/>
      <c r="T27" s="182"/>
      <c r="U27" s="182"/>
      <c r="V27" s="182"/>
      <c r="W27" s="182"/>
      <c r="X27" s="182"/>
    </row>
    <row r="28" spans="1:24" ht="12.75" customHeight="1" x14ac:dyDescent="0.3">
      <c r="A28" s="155" t="e">
        <f>'PROTO SPEC'!#REF!</f>
        <v>#REF!</v>
      </c>
      <c r="B28" s="319" t="e">
        <f>'PROTO SPEC'!#REF!</f>
        <v>#REF!</v>
      </c>
      <c r="C28" s="320"/>
      <c r="D28" s="320"/>
      <c r="E28" s="320"/>
      <c r="F28" s="79">
        <f>IF('PETITE GRADED SPEC (NUMERICAL)'!J28="",'PETITE GRADED SPEC (ALPHA)'!I28,'PETITE GRADED SPEC (NUMERICAL)'!J28)</f>
        <v>0</v>
      </c>
      <c r="G28" s="3"/>
      <c r="H28" s="34">
        <f t="shared" si="0"/>
        <v>0</v>
      </c>
      <c r="I28" s="324"/>
      <c r="J28" s="334"/>
      <c r="K28" s="334"/>
      <c r="L28" s="335"/>
      <c r="M28" s="184" t="s">
        <v>165</v>
      </c>
      <c r="N28" s="183"/>
      <c r="O28" s="182"/>
      <c r="P28" s="182"/>
      <c r="Q28" s="182"/>
      <c r="R28" s="182"/>
      <c r="S28" s="182"/>
      <c r="T28" s="182"/>
      <c r="U28" s="182"/>
      <c r="V28" s="182"/>
      <c r="W28" s="182"/>
      <c r="X28" s="182"/>
    </row>
    <row r="29" spans="1:24" ht="12.75" customHeight="1" x14ac:dyDescent="0.3">
      <c r="A29" s="155" t="e">
        <f>'PROTO SPEC'!#REF!</f>
        <v>#REF!</v>
      </c>
      <c r="B29" s="319" t="e">
        <f>'PROTO SPEC'!#REF!</f>
        <v>#REF!</v>
      </c>
      <c r="C29" s="320"/>
      <c r="D29" s="320"/>
      <c r="E29" s="320"/>
      <c r="F29" s="79">
        <f>IF('PETITE GRADED SPEC (NUMERICAL)'!J29="",'PETITE GRADED SPEC (ALPHA)'!I29,'PETITE GRADED SPEC (NUMERICAL)'!J29)</f>
        <v>0</v>
      </c>
      <c r="G29" s="2"/>
      <c r="H29" s="34">
        <f t="shared" si="0"/>
        <v>0</v>
      </c>
      <c r="I29" s="324"/>
      <c r="J29" s="334"/>
      <c r="K29" s="334"/>
      <c r="L29" s="335"/>
      <c r="M29" s="459"/>
      <c r="N29" s="468"/>
      <c r="O29" s="468"/>
      <c r="P29" s="468"/>
      <c r="Q29" s="468"/>
      <c r="R29" s="468"/>
      <c r="S29" s="468"/>
      <c r="T29" s="468"/>
      <c r="U29" s="468"/>
      <c r="V29" s="468"/>
      <c r="W29" s="468"/>
      <c r="X29" s="468"/>
    </row>
    <row r="30" spans="1:24" ht="12.75" customHeight="1" x14ac:dyDescent="0.3">
      <c r="A30" s="155" t="e">
        <f>'PROTO SPEC'!#REF!</f>
        <v>#REF!</v>
      </c>
      <c r="B30" s="319" t="e">
        <f>'PROTO SPEC'!#REF!</f>
        <v>#REF!</v>
      </c>
      <c r="C30" s="320"/>
      <c r="D30" s="320"/>
      <c r="E30" s="320"/>
      <c r="F30" s="79">
        <f>IF('PETITE GRADED SPEC (NUMERICAL)'!J30="",'PETITE GRADED SPEC (ALPHA)'!I30,'PETITE GRADED SPEC (NUMERICAL)'!J30)</f>
        <v>0</v>
      </c>
      <c r="G30" s="3"/>
      <c r="H30" s="34">
        <f t="shared" si="0"/>
        <v>0</v>
      </c>
      <c r="I30" s="324"/>
      <c r="J30" s="334"/>
      <c r="K30" s="334"/>
      <c r="L30" s="335"/>
      <c r="M30" s="470" t="s">
        <v>166</v>
      </c>
      <c r="N30" s="471"/>
      <c r="O30" s="471"/>
      <c r="P30" s="471"/>
      <c r="Q30" s="471"/>
      <c r="R30" s="471"/>
      <c r="S30" s="471"/>
      <c r="T30" s="471"/>
      <c r="U30" s="471"/>
      <c r="V30" s="471"/>
      <c r="W30" s="471"/>
      <c r="X30" s="471"/>
    </row>
    <row r="31" spans="1:24" ht="12.75" customHeight="1" x14ac:dyDescent="0.35">
      <c r="A31" s="155" t="e">
        <f>'PROTO SPEC'!#REF!</f>
        <v>#REF!</v>
      </c>
      <c r="B31" s="319" t="e">
        <f>'PROTO SPEC'!#REF!</f>
        <v>#REF!</v>
      </c>
      <c r="C31" s="320"/>
      <c r="D31" s="320"/>
      <c r="E31" s="320"/>
      <c r="F31" s="79">
        <f>IF('PETITE GRADED SPEC (NUMERICAL)'!J31="",'PETITE GRADED SPEC (ALPHA)'!I31,'PETITE GRADED SPEC (NUMERICAL)'!J31)</f>
        <v>0</v>
      </c>
      <c r="G31" s="2"/>
      <c r="H31" s="34">
        <f t="shared" si="0"/>
        <v>0</v>
      </c>
      <c r="I31" s="324"/>
      <c r="J31" s="325"/>
      <c r="K31" s="325"/>
      <c r="L31" s="326"/>
      <c r="M31" s="459"/>
      <c r="N31" s="460"/>
      <c r="O31" s="460"/>
      <c r="P31" s="460"/>
      <c r="Q31" s="460"/>
      <c r="R31" s="460"/>
      <c r="S31" s="460"/>
      <c r="T31" s="460"/>
      <c r="U31" s="460"/>
      <c r="V31" s="460"/>
      <c r="W31" s="460"/>
      <c r="X31" s="460"/>
    </row>
    <row r="32" spans="1:24" ht="12.75" customHeight="1" x14ac:dyDescent="0.35">
      <c r="A32" s="155" t="e">
        <f>'PROTO SPEC'!#REF!</f>
        <v>#REF!</v>
      </c>
      <c r="B32" s="319" t="e">
        <f>'PROTO SPEC'!#REF!</f>
        <v>#REF!</v>
      </c>
      <c r="C32" s="320"/>
      <c r="D32" s="320"/>
      <c r="E32" s="320"/>
      <c r="F32" s="79">
        <f>IF('PETITE GRADED SPEC (NUMERICAL)'!J32="",'PETITE GRADED SPEC (ALPHA)'!I32,'PETITE GRADED SPEC (NUMERICAL)'!J32)</f>
        <v>0</v>
      </c>
      <c r="G32" s="3"/>
      <c r="H32" s="34">
        <f t="shared" si="0"/>
        <v>0</v>
      </c>
      <c r="I32" s="324"/>
      <c r="J32" s="325"/>
      <c r="K32" s="325"/>
      <c r="L32" s="326"/>
      <c r="M32" s="459"/>
      <c r="N32" s="460"/>
      <c r="O32" s="460"/>
      <c r="P32" s="460"/>
      <c r="Q32" s="460"/>
      <c r="R32" s="460"/>
      <c r="S32" s="460"/>
      <c r="T32" s="460"/>
      <c r="U32" s="460"/>
      <c r="V32" s="460"/>
      <c r="W32" s="460"/>
      <c r="X32" s="460"/>
    </row>
    <row r="33" spans="1:30" ht="12.75" customHeight="1" x14ac:dyDescent="0.35">
      <c r="A33" s="155" t="e">
        <f>'PROTO SPEC'!#REF!</f>
        <v>#REF!</v>
      </c>
      <c r="B33" s="319" t="e">
        <f>'PROTO SPEC'!#REF!</f>
        <v>#REF!</v>
      </c>
      <c r="C33" s="320"/>
      <c r="D33" s="320"/>
      <c r="E33" s="320"/>
      <c r="F33" s="79">
        <f>IF('PETITE GRADED SPEC (NUMERICAL)'!J33="",'PETITE GRADED SPEC (ALPHA)'!I33,'PETITE GRADED SPEC (NUMERICAL)'!J33)</f>
        <v>0</v>
      </c>
      <c r="G33" s="2"/>
      <c r="H33" s="34">
        <f t="shared" si="0"/>
        <v>0</v>
      </c>
      <c r="I33" s="324"/>
      <c r="J33" s="325"/>
      <c r="K33" s="325"/>
      <c r="L33" s="326"/>
      <c r="M33" s="459"/>
      <c r="N33" s="460"/>
      <c r="O33" s="460"/>
      <c r="P33" s="460"/>
      <c r="Q33" s="460"/>
      <c r="R33" s="460"/>
      <c r="S33" s="460"/>
      <c r="T33" s="460"/>
      <c r="U33" s="460"/>
      <c r="V33" s="460"/>
      <c r="W33" s="460"/>
      <c r="X33" s="460"/>
      <c r="AA33" s="5"/>
      <c r="AB33" s="5"/>
      <c r="AC33" s="5"/>
      <c r="AD33" s="5"/>
    </row>
    <row r="34" spans="1:30" ht="12.75" customHeight="1" x14ac:dyDescent="0.35">
      <c r="A34" s="155" t="e">
        <f>'PROTO SPEC'!#REF!</f>
        <v>#REF!</v>
      </c>
      <c r="B34" s="319" t="e">
        <f>'PROTO SPEC'!#REF!</f>
        <v>#REF!</v>
      </c>
      <c r="C34" s="320"/>
      <c r="D34" s="320"/>
      <c r="E34" s="320"/>
      <c r="F34" s="79">
        <f>IF('PETITE GRADED SPEC (NUMERICAL)'!J34="",'PETITE GRADED SPEC (ALPHA)'!I34,'PETITE GRADED SPEC (NUMERICAL)'!J34)</f>
        <v>0</v>
      </c>
      <c r="G34" s="3"/>
      <c r="H34" s="34">
        <f t="shared" si="0"/>
        <v>0</v>
      </c>
      <c r="I34" s="324"/>
      <c r="J34" s="325"/>
      <c r="K34" s="325"/>
      <c r="L34" s="326"/>
      <c r="M34" s="459"/>
      <c r="N34" s="460"/>
      <c r="O34" s="460"/>
      <c r="P34" s="460"/>
      <c r="Q34" s="460"/>
      <c r="R34" s="460"/>
      <c r="S34" s="460"/>
      <c r="T34" s="460"/>
      <c r="U34" s="460"/>
      <c r="V34" s="460"/>
      <c r="W34" s="460"/>
      <c r="X34" s="460"/>
      <c r="AA34" s="5"/>
      <c r="AB34" s="5"/>
      <c r="AC34" s="5"/>
      <c r="AD34" s="5"/>
    </row>
    <row r="35" spans="1:30" ht="12.75" customHeight="1" x14ac:dyDescent="0.35">
      <c r="A35" s="155" t="e">
        <f>'PROTO SPEC'!#REF!</f>
        <v>#REF!</v>
      </c>
      <c r="B35" s="319" t="e">
        <f>'PROTO SPEC'!#REF!</f>
        <v>#REF!</v>
      </c>
      <c r="C35" s="320"/>
      <c r="D35" s="320"/>
      <c r="E35" s="320"/>
      <c r="F35" s="79">
        <f>IF('PETITE GRADED SPEC (NUMERICAL)'!J35="",'PETITE GRADED SPEC (ALPHA)'!I35,'PETITE GRADED SPEC (NUMERICAL)'!J35)</f>
        <v>0</v>
      </c>
      <c r="G35" s="2"/>
      <c r="H35" s="34">
        <f t="shared" si="0"/>
        <v>0</v>
      </c>
      <c r="I35" s="324"/>
      <c r="J35" s="325"/>
      <c r="K35" s="325"/>
      <c r="L35" s="326"/>
      <c r="M35" s="459"/>
      <c r="N35" s="460"/>
      <c r="O35" s="460"/>
      <c r="P35" s="460"/>
      <c r="Q35" s="460"/>
      <c r="R35" s="460"/>
      <c r="S35" s="460"/>
      <c r="T35" s="460"/>
      <c r="U35" s="460"/>
      <c r="V35" s="460"/>
      <c r="W35" s="460"/>
      <c r="X35" s="460"/>
      <c r="AA35" s="5"/>
      <c r="AB35" s="5"/>
      <c r="AC35" s="5"/>
      <c r="AD35" s="5"/>
    </row>
    <row r="36" spans="1:30" ht="12.75" customHeight="1" x14ac:dyDescent="0.35">
      <c r="A36" s="155" t="e">
        <f>'PROTO SPEC'!#REF!</f>
        <v>#REF!</v>
      </c>
      <c r="B36" s="319" t="e">
        <f>'PROTO SPEC'!#REF!</f>
        <v>#REF!</v>
      </c>
      <c r="C36" s="320"/>
      <c r="D36" s="320"/>
      <c r="E36" s="320"/>
      <c r="F36" s="79">
        <f>IF('PETITE GRADED SPEC (NUMERICAL)'!J36="",'PETITE GRADED SPEC (ALPHA)'!I36,'PETITE GRADED SPEC (NUMERICAL)'!J36)</f>
        <v>0</v>
      </c>
      <c r="G36" s="3"/>
      <c r="H36" s="34">
        <f t="shared" si="0"/>
        <v>0</v>
      </c>
      <c r="I36" s="324"/>
      <c r="J36" s="325"/>
      <c r="K36" s="325"/>
      <c r="L36" s="326"/>
      <c r="M36" s="459"/>
      <c r="N36" s="460"/>
      <c r="O36" s="460"/>
      <c r="P36" s="460"/>
      <c r="Q36" s="460"/>
      <c r="R36" s="460"/>
      <c r="S36" s="460"/>
      <c r="T36" s="460"/>
      <c r="U36" s="460"/>
      <c r="V36" s="460"/>
      <c r="W36" s="460"/>
      <c r="X36" s="460"/>
      <c r="AA36" s="5"/>
      <c r="AB36" s="5"/>
      <c r="AC36" s="5"/>
      <c r="AD36" s="5"/>
    </row>
    <row r="37" spans="1:30" ht="12.75" customHeight="1" x14ac:dyDescent="0.35">
      <c r="A37" s="155" t="e">
        <f>'PROTO SPEC'!#REF!</f>
        <v>#REF!</v>
      </c>
      <c r="B37" s="319" t="e">
        <f>'PROTO SPEC'!#REF!</f>
        <v>#REF!</v>
      </c>
      <c r="C37" s="320"/>
      <c r="D37" s="320"/>
      <c r="E37" s="320"/>
      <c r="F37" s="79">
        <f>IF('PETITE GRADED SPEC (NUMERICAL)'!J37="",'PETITE GRADED SPEC (ALPHA)'!I37,'PETITE GRADED SPEC (NUMERICAL)'!J37)</f>
        <v>0</v>
      </c>
      <c r="G37" s="2"/>
      <c r="H37" s="34">
        <f t="shared" si="0"/>
        <v>0</v>
      </c>
      <c r="I37" s="324"/>
      <c r="J37" s="325"/>
      <c r="K37" s="325"/>
      <c r="L37" s="326"/>
      <c r="M37" s="459"/>
      <c r="N37" s="460"/>
      <c r="O37" s="460"/>
      <c r="P37" s="460"/>
      <c r="Q37" s="460"/>
      <c r="R37" s="460"/>
      <c r="S37" s="460"/>
      <c r="T37" s="460"/>
      <c r="U37" s="460"/>
      <c r="V37" s="460"/>
      <c r="W37" s="460"/>
      <c r="X37" s="460"/>
    </row>
    <row r="38" spans="1:30" ht="12.75" customHeight="1" x14ac:dyDescent="0.35">
      <c r="A38" s="155" t="e">
        <f>'PROTO SPEC'!#REF!</f>
        <v>#REF!</v>
      </c>
      <c r="B38" s="319" t="e">
        <f>'PROTO SPEC'!#REF!</f>
        <v>#REF!</v>
      </c>
      <c r="C38" s="320"/>
      <c r="D38" s="320"/>
      <c r="E38" s="320"/>
      <c r="F38" s="79">
        <f>IF('PETITE GRADED SPEC (NUMERICAL)'!J38="",'PETITE GRADED SPEC (ALPHA)'!I38,'PETITE GRADED SPEC (NUMERICAL)'!J38)</f>
        <v>0</v>
      </c>
      <c r="G38" s="3"/>
      <c r="H38" s="34">
        <f t="shared" si="0"/>
        <v>0</v>
      </c>
      <c r="I38" s="324"/>
      <c r="J38" s="325"/>
      <c r="K38" s="325"/>
      <c r="L38" s="326"/>
      <c r="M38" s="459"/>
      <c r="N38" s="460"/>
      <c r="O38" s="460"/>
      <c r="P38" s="460"/>
      <c r="Q38" s="460"/>
      <c r="R38" s="460"/>
      <c r="S38" s="460"/>
      <c r="T38" s="460"/>
      <c r="U38" s="460"/>
      <c r="V38" s="460"/>
      <c r="W38" s="460"/>
      <c r="X38" s="460"/>
    </row>
    <row r="39" spans="1:30" ht="12.75" customHeight="1" x14ac:dyDescent="0.35">
      <c r="A39" s="155" t="e">
        <f>'PROTO SPEC'!#REF!</f>
        <v>#REF!</v>
      </c>
      <c r="B39" s="319" t="e">
        <f>'PROTO SPEC'!#REF!</f>
        <v>#REF!</v>
      </c>
      <c r="C39" s="320"/>
      <c r="D39" s="320"/>
      <c r="E39" s="320"/>
      <c r="F39" s="79">
        <f>IF('PETITE GRADED SPEC (NUMERICAL)'!J39="",'PETITE GRADED SPEC (ALPHA)'!I39,'PETITE GRADED SPEC (NUMERICAL)'!J39)</f>
        <v>0</v>
      </c>
      <c r="G39" s="2"/>
      <c r="H39" s="34">
        <f t="shared" si="0"/>
        <v>0</v>
      </c>
      <c r="I39" s="324"/>
      <c r="J39" s="325"/>
      <c r="K39" s="325"/>
      <c r="L39" s="326"/>
      <c r="M39" s="459"/>
      <c r="N39" s="460"/>
      <c r="O39" s="460"/>
      <c r="P39" s="460"/>
      <c r="Q39" s="460"/>
      <c r="R39" s="460"/>
      <c r="S39" s="460"/>
      <c r="T39" s="460"/>
      <c r="U39" s="460"/>
      <c r="V39" s="460"/>
      <c r="W39" s="460"/>
      <c r="X39" s="460"/>
    </row>
    <row r="40" spans="1:30" ht="12.75" customHeight="1" x14ac:dyDescent="0.35">
      <c r="A40" s="155" t="e">
        <f>'PROTO SPEC'!#REF!</f>
        <v>#REF!</v>
      </c>
      <c r="B40" s="319" t="e">
        <f>'PROTO SPEC'!#REF!</f>
        <v>#REF!</v>
      </c>
      <c r="C40" s="320"/>
      <c r="D40" s="320"/>
      <c r="E40" s="320"/>
      <c r="F40" s="79">
        <f>IF('PETITE GRADED SPEC (NUMERICAL)'!J40="",'PETITE GRADED SPEC (ALPHA)'!I40,'PETITE GRADED SPEC (NUMERICAL)'!J40)</f>
        <v>0</v>
      </c>
      <c r="G40" s="3"/>
      <c r="H40" s="34">
        <f t="shared" si="0"/>
        <v>0</v>
      </c>
      <c r="I40" s="324"/>
      <c r="J40" s="325"/>
      <c r="K40" s="325"/>
      <c r="L40" s="326"/>
      <c r="M40" s="459"/>
      <c r="N40" s="460"/>
      <c r="O40" s="460"/>
      <c r="P40" s="460"/>
      <c r="Q40" s="460"/>
      <c r="R40" s="460"/>
      <c r="S40" s="460"/>
      <c r="T40" s="460"/>
      <c r="U40" s="460"/>
      <c r="V40" s="460"/>
      <c r="W40" s="460"/>
      <c r="X40" s="460"/>
    </row>
    <row r="41" spans="1:30" ht="12.75" customHeight="1" x14ac:dyDescent="0.35">
      <c r="A41" s="155" t="e">
        <f>'PROTO SPEC'!#REF!</f>
        <v>#REF!</v>
      </c>
      <c r="B41" s="319" t="e">
        <f>'PROTO SPEC'!#REF!</f>
        <v>#REF!</v>
      </c>
      <c r="C41" s="320"/>
      <c r="D41" s="320"/>
      <c r="E41" s="320"/>
      <c r="F41" s="79">
        <f>IF('PETITE GRADED SPEC (NUMERICAL)'!J41="",'PETITE GRADED SPEC (ALPHA)'!I41,'PETITE GRADED SPEC (NUMERICAL)'!J41)</f>
        <v>0</v>
      </c>
      <c r="G41" s="2"/>
      <c r="H41" s="34">
        <f t="shared" si="0"/>
        <v>0</v>
      </c>
      <c r="I41" s="324"/>
      <c r="J41" s="325"/>
      <c r="K41" s="325"/>
      <c r="L41" s="326"/>
      <c r="M41" s="459"/>
      <c r="N41" s="460"/>
      <c r="O41" s="460"/>
      <c r="P41" s="460"/>
      <c r="Q41" s="460"/>
      <c r="R41" s="460"/>
      <c r="S41" s="460"/>
      <c r="T41" s="460"/>
      <c r="U41" s="460"/>
      <c r="V41" s="460"/>
      <c r="W41" s="460"/>
      <c r="X41" s="460"/>
    </row>
    <row r="42" spans="1:30" ht="12.75" customHeight="1" x14ac:dyDescent="0.35">
      <c r="A42" s="155" t="e">
        <f>'PROTO SPEC'!#REF!</f>
        <v>#REF!</v>
      </c>
      <c r="B42" s="319" t="e">
        <f>'PROTO SPEC'!#REF!</f>
        <v>#REF!</v>
      </c>
      <c r="C42" s="320"/>
      <c r="D42" s="320"/>
      <c r="E42" s="320"/>
      <c r="F42" s="79">
        <f>IF('PETITE GRADED SPEC (NUMERICAL)'!J42="",'PETITE GRADED SPEC (ALPHA)'!I42,'PETITE GRADED SPEC (NUMERICAL)'!J42)</f>
        <v>0</v>
      </c>
      <c r="G42" s="3"/>
      <c r="H42" s="34">
        <f t="shared" si="0"/>
        <v>0</v>
      </c>
      <c r="I42" s="324"/>
      <c r="J42" s="325"/>
      <c r="K42" s="325"/>
      <c r="L42" s="326"/>
      <c r="M42" s="459"/>
      <c r="N42" s="460"/>
      <c r="O42" s="460"/>
      <c r="P42" s="460"/>
      <c r="Q42" s="460"/>
      <c r="R42" s="460"/>
      <c r="S42" s="460"/>
      <c r="T42" s="460"/>
      <c r="U42" s="460"/>
      <c r="V42" s="460"/>
      <c r="W42" s="460"/>
      <c r="X42" s="460"/>
    </row>
    <row r="43" spans="1:30" ht="12.75" customHeight="1" x14ac:dyDescent="0.35">
      <c r="A43" s="155" t="e">
        <f>'PROTO SPEC'!#REF!</f>
        <v>#REF!</v>
      </c>
      <c r="B43" s="319" t="e">
        <f>'PROTO SPEC'!#REF!</f>
        <v>#REF!</v>
      </c>
      <c r="C43" s="320"/>
      <c r="D43" s="320"/>
      <c r="E43" s="320"/>
      <c r="F43" s="79">
        <f>IF('PETITE GRADED SPEC (NUMERICAL)'!J43="",'PETITE GRADED SPEC (ALPHA)'!I43,'PETITE GRADED SPEC (NUMERICAL)'!J43)</f>
        <v>0</v>
      </c>
      <c r="G43" s="2"/>
      <c r="H43" s="34">
        <f t="shared" si="0"/>
        <v>0</v>
      </c>
      <c r="I43" s="324"/>
      <c r="J43" s="325"/>
      <c r="K43" s="325"/>
      <c r="L43" s="326"/>
      <c r="M43" s="459"/>
      <c r="N43" s="460"/>
      <c r="O43" s="460"/>
      <c r="P43" s="460"/>
      <c r="Q43" s="460"/>
      <c r="R43" s="460"/>
      <c r="S43" s="460"/>
      <c r="T43" s="460"/>
      <c r="U43" s="460"/>
      <c r="V43" s="460"/>
      <c r="W43" s="460"/>
      <c r="X43" s="460"/>
    </row>
    <row r="44" spans="1:30" ht="12.75" customHeight="1" x14ac:dyDescent="0.35">
      <c r="A44" s="155" t="e">
        <f>'PROTO SPEC'!#REF!</f>
        <v>#REF!</v>
      </c>
      <c r="B44" s="319" t="e">
        <f>'PROTO SPEC'!#REF!</f>
        <v>#REF!</v>
      </c>
      <c r="C44" s="320"/>
      <c r="D44" s="320"/>
      <c r="E44" s="320"/>
      <c r="F44" s="79">
        <f>IF('PETITE GRADED SPEC (NUMERICAL)'!J44="",'PETITE GRADED SPEC (ALPHA)'!I44,'PETITE GRADED SPEC (NUMERICAL)'!J44)</f>
        <v>0</v>
      </c>
      <c r="G44" s="3"/>
      <c r="H44" s="34">
        <f t="shared" si="0"/>
        <v>0</v>
      </c>
      <c r="I44" s="324"/>
      <c r="J44" s="325"/>
      <c r="K44" s="325"/>
      <c r="L44" s="326"/>
      <c r="M44" s="459"/>
      <c r="N44" s="460"/>
      <c r="O44" s="460"/>
      <c r="P44" s="460"/>
      <c r="Q44" s="460"/>
      <c r="R44" s="460"/>
      <c r="S44" s="460"/>
      <c r="T44" s="460"/>
      <c r="U44" s="460"/>
      <c r="V44" s="460"/>
      <c r="W44" s="460"/>
      <c r="X44" s="460"/>
    </row>
    <row r="45" spans="1:30" ht="12.75" customHeight="1" x14ac:dyDescent="0.35">
      <c r="A45" s="155" t="e">
        <f>'PROTO SPEC'!#REF!</f>
        <v>#REF!</v>
      </c>
      <c r="B45" s="319" t="e">
        <f>'PROTO SPEC'!#REF!</f>
        <v>#REF!</v>
      </c>
      <c r="C45" s="320"/>
      <c r="D45" s="320"/>
      <c r="E45" s="320"/>
      <c r="F45" s="79">
        <f>IF('PETITE GRADED SPEC (NUMERICAL)'!J45="",'PETITE GRADED SPEC (ALPHA)'!I45,'PETITE GRADED SPEC (NUMERICAL)'!J45)</f>
        <v>0</v>
      </c>
      <c r="G45" s="2"/>
      <c r="H45" s="34">
        <f t="shared" si="0"/>
        <v>0</v>
      </c>
      <c r="I45" s="324"/>
      <c r="J45" s="325"/>
      <c r="K45" s="325"/>
      <c r="L45" s="326"/>
      <c r="M45" s="459"/>
      <c r="N45" s="460"/>
      <c r="O45" s="460"/>
      <c r="P45" s="460"/>
      <c r="Q45" s="460"/>
      <c r="R45" s="460"/>
      <c r="S45" s="460"/>
      <c r="T45" s="460"/>
      <c r="U45" s="460"/>
      <c r="V45" s="460"/>
      <c r="W45" s="460"/>
      <c r="X45" s="460"/>
    </row>
    <row r="46" spans="1:30" ht="12.75" customHeight="1" x14ac:dyDescent="0.3">
      <c r="A46" s="507">
        <f>'PROTO SPEC'!A42</f>
        <v>0</v>
      </c>
      <c r="B46" s="508"/>
      <c r="C46" s="508"/>
      <c r="D46" s="508"/>
      <c r="E46" s="508"/>
      <c r="F46" s="81"/>
      <c r="G46" s="81"/>
      <c r="H46" s="81">
        <f t="shared" si="0"/>
        <v>0</v>
      </c>
      <c r="I46" s="81"/>
      <c r="J46" s="81"/>
      <c r="K46" s="81"/>
      <c r="L46" s="81"/>
      <c r="M46" s="459"/>
      <c r="N46" s="460"/>
      <c r="O46" s="460"/>
      <c r="P46" s="460"/>
      <c r="Q46" s="460"/>
      <c r="R46" s="460"/>
      <c r="S46" s="460"/>
      <c r="T46" s="460"/>
      <c r="U46" s="460"/>
      <c r="V46" s="460"/>
      <c r="W46" s="460"/>
      <c r="X46" s="460"/>
    </row>
    <row r="47" spans="1:30" ht="12.75" customHeight="1" x14ac:dyDescent="0.35">
      <c r="A47" s="155" t="e">
        <f>'PROTO SPEC'!#REF!</f>
        <v>#REF!</v>
      </c>
      <c r="B47" s="378" t="e">
        <f>'PROTO SPEC'!#REF!</f>
        <v>#REF!</v>
      </c>
      <c r="C47" s="379"/>
      <c r="D47" s="379"/>
      <c r="E47" s="379"/>
      <c r="F47" s="79">
        <f>IF('PETITE GRADED SPEC (NUMERICAL)'!J47="",'PETITE GRADED SPEC (ALPHA)'!I47,'PETITE GRADED SPEC (NUMERICAL)'!J47)</f>
        <v>0</v>
      </c>
      <c r="G47" s="2"/>
      <c r="H47" s="34">
        <f t="shared" si="0"/>
        <v>0</v>
      </c>
      <c r="I47" s="324"/>
      <c r="J47" s="325"/>
      <c r="K47" s="325"/>
      <c r="L47" s="326"/>
      <c r="M47" s="459"/>
      <c r="N47" s="460"/>
      <c r="O47" s="460"/>
      <c r="P47" s="460"/>
      <c r="Q47" s="460"/>
      <c r="R47" s="460"/>
      <c r="S47" s="460"/>
      <c r="T47" s="460"/>
      <c r="U47" s="460"/>
      <c r="V47" s="460"/>
      <c r="W47" s="460"/>
      <c r="X47" s="460"/>
    </row>
    <row r="48" spans="1:30" ht="12.75" customHeight="1" x14ac:dyDescent="0.35">
      <c r="A48" s="155" t="e">
        <f>'PROTO SPEC'!#REF!</f>
        <v>#REF!</v>
      </c>
      <c r="B48" s="378" t="e">
        <f>'PROTO SPEC'!#REF!</f>
        <v>#REF!</v>
      </c>
      <c r="C48" s="379"/>
      <c r="D48" s="379"/>
      <c r="E48" s="379"/>
      <c r="F48" s="79">
        <f>IF('PETITE GRADED SPEC (NUMERICAL)'!J48="",'PETITE GRADED SPEC (ALPHA)'!I48,'PETITE GRADED SPEC (NUMERICAL)'!J48)</f>
        <v>0</v>
      </c>
      <c r="G48" s="2"/>
      <c r="H48" s="34">
        <f t="shared" si="0"/>
        <v>0</v>
      </c>
      <c r="I48" s="324"/>
      <c r="J48" s="325"/>
      <c r="K48" s="325"/>
      <c r="L48" s="326"/>
      <c r="M48" s="459"/>
      <c r="N48" s="468"/>
      <c r="O48" s="468"/>
      <c r="P48" s="468"/>
      <c r="Q48" s="468"/>
      <c r="R48" s="468"/>
      <c r="S48" s="468"/>
      <c r="T48" s="468"/>
      <c r="U48" s="468"/>
      <c r="V48" s="468"/>
      <c r="W48" s="468"/>
      <c r="X48" s="468"/>
    </row>
    <row r="49" spans="1:24" ht="12.75" customHeight="1" x14ac:dyDescent="0.35">
      <c r="A49" s="155" t="e">
        <f>'PROTO SPEC'!#REF!</f>
        <v>#REF!</v>
      </c>
      <c r="B49" s="378" t="e">
        <f>'PROTO SPEC'!#REF!</f>
        <v>#REF!</v>
      </c>
      <c r="C49" s="379"/>
      <c r="D49" s="379"/>
      <c r="E49" s="379"/>
      <c r="F49" s="79">
        <f>IF('PETITE GRADED SPEC (NUMERICAL)'!J49="",'PETITE GRADED SPEC (ALPHA)'!I49,'PETITE GRADED SPEC (NUMERICAL)'!J49)</f>
        <v>0</v>
      </c>
      <c r="G49" s="2"/>
      <c r="H49" s="34">
        <f t="shared" si="0"/>
        <v>0</v>
      </c>
      <c r="I49" s="324"/>
      <c r="J49" s="325"/>
      <c r="K49" s="325"/>
      <c r="L49" s="326"/>
      <c r="M49" s="470" t="s">
        <v>47</v>
      </c>
      <c r="N49" s="517"/>
      <c r="O49" s="517"/>
      <c r="P49" s="517"/>
      <c r="Q49" s="517"/>
      <c r="R49" s="517"/>
      <c r="S49" s="517"/>
      <c r="T49" s="517"/>
      <c r="U49" s="517"/>
      <c r="V49" s="517"/>
      <c r="W49" s="517"/>
      <c r="X49" s="517"/>
    </row>
    <row r="50" spans="1:24" ht="12.75" customHeight="1" x14ac:dyDescent="0.35">
      <c r="A50" s="155" t="e">
        <f>'PROTO SPEC'!#REF!</f>
        <v>#REF!</v>
      </c>
      <c r="B50" s="378" t="e">
        <f>'PROTO SPEC'!#REF!</f>
        <v>#REF!</v>
      </c>
      <c r="C50" s="379"/>
      <c r="D50" s="379"/>
      <c r="E50" s="379"/>
      <c r="F50" s="79">
        <f>IF('PETITE GRADED SPEC (NUMERICAL)'!J50="",'PETITE GRADED SPEC (ALPHA)'!I50,'PETITE GRADED SPEC (NUMERICAL)'!J50)</f>
        <v>0</v>
      </c>
      <c r="G50" s="2"/>
      <c r="H50" s="34">
        <f t="shared" si="0"/>
        <v>0</v>
      </c>
      <c r="I50" s="324"/>
      <c r="J50" s="325"/>
      <c r="K50" s="325"/>
      <c r="L50" s="326"/>
      <c r="M50" s="459"/>
      <c r="N50" s="468"/>
      <c r="O50" s="468"/>
      <c r="P50" s="468"/>
      <c r="Q50" s="468"/>
      <c r="R50" s="468"/>
      <c r="S50" s="468"/>
      <c r="T50" s="468"/>
      <c r="U50" s="468"/>
      <c r="V50" s="468"/>
      <c r="W50" s="468"/>
      <c r="X50" s="468"/>
    </row>
    <row r="51" spans="1:24" ht="12.75" customHeight="1" x14ac:dyDescent="0.35">
      <c r="A51" s="155" t="e">
        <f>'PROTO SPEC'!#REF!</f>
        <v>#REF!</v>
      </c>
      <c r="B51" s="378" t="e">
        <f>'PROTO SPEC'!#REF!</f>
        <v>#REF!</v>
      </c>
      <c r="C51" s="379"/>
      <c r="D51" s="379"/>
      <c r="E51" s="379"/>
      <c r="F51" s="79">
        <f>IF('PETITE GRADED SPEC (NUMERICAL)'!J51="",'PETITE GRADED SPEC (ALPHA)'!I51,'PETITE GRADED SPEC (NUMERICAL)'!J51)</f>
        <v>0</v>
      </c>
      <c r="G51" s="2"/>
      <c r="H51" s="34">
        <f t="shared" si="0"/>
        <v>0</v>
      </c>
      <c r="I51" s="324"/>
      <c r="J51" s="325"/>
      <c r="K51" s="325"/>
      <c r="L51" s="326"/>
      <c r="M51" s="459"/>
      <c r="N51" s="468"/>
      <c r="O51" s="468"/>
      <c r="P51" s="468"/>
      <c r="Q51" s="468"/>
      <c r="R51" s="468"/>
      <c r="S51" s="468"/>
      <c r="T51" s="468"/>
      <c r="U51" s="468"/>
      <c r="V51" s="468"/>
      <c r="W51" s="468"/>
      <c r="X51" s="468"/>
    </row>
    <row r="52" spans="1:24" ht="12.75" customHeight="1" x14ac:dyDescent="0.35">
      <c r="A52" s="155" t="e">
        <f>'PROTO SPEC'!#REF!</f>
        <v>#REF!</v>
      </c>
      <c r="B52" s="378" t="e">
        <f>'PROTO SPEC'!#REF!</f>
        <v>#REF!</v>
      </c>
      <c r="C52" s="379"/>
      <c r="D52" s="379"/>
      <c r="E52" s="379"/>
      <c r="F52" s="79">
        <f>IF('PETITE GRADED SPEC (NUMERICAL)'!J52="",'PETITE GRADED SPEC (ALPHA)'!I52,'PETITE GRADED SPEC (NUMERICAL)'!J52)</f>
        <v>0</v>
      </c>
      <c r="G52" s="2"/>
      <c r="H52" s="34">
        <f t="shared" si="0"/>
        <v>0</v>
      </c>
      <c r="I52" s="324"/>
      <c r="J52" s="325"/>
      <c r="K52" s="325"/>
      <c r="L52" s="326"/>
      <c r="M52" s="470" t="s">
        <v>167</v>
      </c>
      <c r="N52" s="517"/>
      <c r="O52" s="517"/>
      <c r="P52" s="517"/>
      <c r="Q52" s="517"/>
      <c r="R52" s="517"/>
      <c r="S52" s="517"/>
      <c r="T52" s="517"/>
      <c r="U52" s="517"/>
      <c r="V52" s="517"/>
      <c r="W52" s="517"/>
      <c r="X52" s="25"/>
    </row>
    <row r="53" spans="1:24" ht="12.75" customHeight="1" x14ac:dyDescent="0.35">
      <c r="A53" s="155" t="e">
        <f>'PROTO SPEC'!#REF!</f>
        <v>#REF!</v>
      </c>
      <c r="B53" s="378" t="e">
        <f>'PROTO SPEC'!#REF!</f>
        <v>#REF!</v>
      </c>
      <c r="C53" s="379"/>
      <c r="D53" s="379"/>
      <c r="E53" s="379"/>
      <c r="F53" s="79">
        <f>IF('PETITE GRADED SPEC (NUMERICAL)'!J53="",'PETITE GRADED SPEC (ALPHA)'!I53,'PETITE GRADED SPEC (NUMERICAL)'!J53)</f>
        <v>0</v>
      </c>
      <c r="G53" s="2"/>
      <c r="H53" s="34">
        <f t="shared" si="0"/>
        <v>0</v>
      </c>
      <c r="I53" s="324"/>
      <c r="J53" s="325"/>
      <c r="K53" s="325"/>
      <c r="L53" s="326"/>
      <c r="M53" s="518" t="s">
        <v>168</v>
      </c>
      <c r="N53" s="519"/>
      <c r="O53" s="519"/>
      <c r="P53" s="519"/>
      <c r="Q53" s="519"/>
      <c r="R53" s="519"/>
      <c r="S53" s="519"/>
      <c r="T53" s="519"/>
      <c r="U53" s="519"/>
      <c r="V53" s="519"/>
      <c r="W53" s="519"/>
      <c r="X53" s="25"/>
    </row>
    <row r="54" spans="1:24" ht="12.75" customHeight="1" x14ac:dyDescent="0.35">
      <c r="A54" s="155" t="e">
        <f>'PROTO SPEC'!#REF!</f>
        <v>#REF!</v>
      </c>
      <c r="B54" s="378" t="e">
        <f>'PROTO SPEC'!#REF!</f>
        <v>#REF!</v>
      </c>
      <c r="C54" s="379"/>
      <c r="D54" s="379"/>
      <c r="E54" s="379"/>
      <c r="F54" s="79">
        <f>IF('PETITE GRADED SPEC (NUMERICAL)'!J54="",'PETITE GRADED SPEC (ALPHA)'!I54,'PETITE GRADED SPEC (NUMERICAL)'!J54)</f>
        <v>0</v>
      </c>
      <c r="G54" s="2"/>
      <c r="H54" s="34">
        <f t="shared" si="0"/>
        <v>0</v>
      </c>
      <c r="I54" s="324"/>
      <c r="J54" s="325"/>
      <c r="K54" s="325"/>
      <c r="L54" s="326"/>
      <c r="M54" s="518" t="s">
        <v>169</v>
      </c>
      <c r="N54" s="519"/>
      <c r="O54" s="519"/>
      <c r="P54" s="519"/>
      <c r="Q54" s="519"/>
      <c r="R54" s="519"/>
      <c r="S54" s="519"/>
      <c r="T54" s="519"/>
      <c r="U54" s="519"/>
      <c r="V54" s="519"/>
      <c r="W54" s="519"/>
      <c r="X54" s="25"/>
    </row>
    <row r="55" spans="1:24" ht="12.75" customHeight="1" x14ac:dyDescent="0.35">
      <c r="A55" s="155" t="e">
        <f>'PROTO SPEC'!#REF!</f>
        <v>#REF!</v>
      </c>
      <c r="B55" s="378" t="e">
        <f>'PROTO SPEC'!#REF!</f>
        <v>#REF!</v>
      </c>
      <c r="C55" s="379"/>
      <c r="D55" s="379"/>
      <c r="E55" s="379"/>
      <c r="F55" s="79">
        <f>IF('PETITE GRADED SPEC (NUMERICAL)'!J55="",'PETITE GRADED SPEC (ALPHA)'!I55,'PETITE GRADED SPEC (NUMERICAL)'!J55)</f>
        <v>0</v>
      </c>
      <c r="G55" s="2"/>
      <c r="H55" s="34">
        <f t="shared" si="0"/>
        <v>0</v>
      </c>
      <c r="I55" s="324"/>
      <c r="J55" s="325"/>
      <c r="K55" s="325"/>
      <c r="L55" s="326"/>
      <c r="M55" s="518" t="s">
        <v>170</v>
      </c>
      <c r="N55" s="519"/>
      <c r="O55" s="519"/>
      <c r="P55" s="519"/>
      <c r="Q55" s="519"/>
      <c r="R55" s="519"/>
      <c r="S55" s="519"/>
      <c r="T55" s="519"/>
      <c r="U55" s="519"/>
      <c r="V55" s="519"/>
      <c r="W55" s="519"/>
      <c r="X55" s="25"/>
    </row>
    <row r="56" spans="1:24" ht="12.75" customHeight="1" x14ac:dyDescent="0.35">
      <c r="A56" s="155" t="e">
        <f>'PROTO SPEC'!#REF!</f>
        <v>#REF!</v>
      </c>
      <c r="B56" s="378" t="e">
        <f>'PROTO SPEC'!#REF!</f>
        <v>#REF!</v>
      </c>
      <c r="C56" s="379"/>
      <c r="D56" s="379"/>
      <c r="E56" s="379"/>
      <c r="F56" s="79">
        <f>IF('PETITE GRADED SPEC (NUMERICAL)'!J56="",'PETITE GRADED SPEC (ALPHA)'!I56,'PETITE GRADED SPEC (NUMERICAL)'!J56)</f>
        <v>0</v>
      </c>
      <c r="G56" s="2"/>
      <c r="H56" s="34">
        <f t="shared" si="0"/>
        <v>0</v>
      </c>
      <c r="I56" s="324"/>
      <c r="J56" s="325"/>
      <c r="K56" s="325"/>
      <c r="L56" s="326"/>
      <c r="M56" s="518" t="s">
        <v>171</v>
      </c>
      <c r="N56" s="519"/>
      <c r="O56" s="519"/>
      <c r="P56" s="519"/>
      <c r="Q56" s="519"/>
      <c r="R56" s="519"/>
      <c r="S56" s="519"/>
      <c r="T56" s="519"/>
      <c r="U56" s="519"/>
      <c r="V56" s="519"/>
      <c r="W56" s="519"/>
      <c r="X56" s="25"/>
    </row>
    <row r="57" spans="1:24" ht="12.75" customHeight="1" x14ac:dyDescent="0.35">
      <c r="A57" s="155" t="e">
        <f>'PROTO SPEC'!#REF!</f>
        <v>#REF!</v>
      </c>
      <c r="B57" s="378" t="e">
        <f>'PROTO SPEC'!#REF!</f>
        <v>#REF!</v>
      </c>
      <c r="C57" s="379"/>
      <c r="D57" s="379"/>
      <c r="E57" s="379"/>
      <c r="F57" s="79">
        <f>IF('PETITE GRADED SPEC (NUMERICAL)'!J57="",'PETITE GRADED SPEC (ALPHA)'!I57,'PETITE GRADED SPEC (NUMERICAL)'!J57)</f>
        <v>0</v>
      </c>
      <c r="G57" s="2"/>
      <c r="H57" s="34">
        <f t="shared" si="0"/>
        <v>0</v>
      </c>
      <c r="I57" s="324"/>
      <c r="J57" s="325"/>
      <c r="K57" s="325"/>
      <c r="L57" s="326"/>
      <c r="M57" s="518" t="s">
        <v>172</v>
      </c>
      <c r="N57" s="519"/>
      <c r="O57" s="519"/>
      <c r="P57" s="519"/>
      <c r="Q57" s="519"/>
      <c r="R57" s="519"/>
      <c r="S57" s="519"/>
      <c r="T57" s="519"/>
      <c r="U57" s="519"/>
      <c r="V57" s="519"/>
      <c r="W57" s="519"/>
      <c r="X57" s="25"/>
    </row>
    <row r="58" spans="1:24" ht="12.75" customHeight="1" x14ac:dyDescent="0.35">
      <c r="A58" s="155" t="e">
        <f>'PROTO SPEC'!#REF!</f>
        <v>#REF!</v>
      </c>
      <c r="B58" s="378" t="e">
        <f>'PROTO SPEC'!#REF!</f>
        <v>#REF!</v>
      </c>
      <c r="C58" s="379"/>
      <c r="D58" s="379"/>
      <c r="E58" s="379"/>
      <c r="F58" s="79">
        <f>IF('PETITE GRADED SPEC (NUMERICAL)'!J58="",'PETITE GRADED SPEC (ALPHA)'!I58,'PETITE GRADED SPEC (NUMERICAL)'!J58)</f>
        <v>0</v>
      </c>
      <c r="G58" s="2"/>
      <c r="H58" s="34">
        <f t="shared" si="0"/>
        <v>0</v>
      </c>
      <c r="I58" s="324"/>
      <c r="J58" s="325"/>
      <c r="K58" s="325"/>
      <c r="L58" s="326"/>
      <c r="M58" s="518" t="s">
        <v>173</v>
      </c>
      <c r="N58" s="519"/>
      <c r="O58" s="519"/>
      <c r="P58" s="519"/>
      <c r="Q58" s="519"/>
      <c r="R58" s="519"/>
      <c r="S58" s="519"/>
      <c r="T58" s="519"/>
      <c r="U58" s="519"/>
      <c r="V58" s="519"/>
      <c r="W58" s="519"/>
      <c r="X58" s="25"/>
    </row>
    <row r="59" spans="1:24" ht="12.75" customHeight="1" x14ac:dyDescent="0.35">
      <c r="A59" s="155" t="e">
        <f>'PROTO SPEC'!#REF!</f>
        <v>#REF!</v>
      </c>
      <c r="B59" s="378" t="e">
        <f>'PROTO SPEC'!#REF!</f>
        <v>#REF!</v>
      </c>
      <c r="C59" s="379"/>
      <c r="D59" s="379"/>
      <c r="E59" s="379"/>
      <c r="F59" s="79">
        <f>IF('PETITE GRADED SPEC (NUMERICAL)'!J59="",'PETITE GRADED SPEC (ALPHA)'!I59,'PETITE GRADED SPEC (NUMERICAL)'!J59)</f>
        <v>0</v>
      </c>
      <c r="G59" s="2"/>
      <c r="H59" s="34">
        <f t="shared" si="0"/>
        <v>0</v>
      </c>
      <c r="I59" s="324"/>
      <c r="J59" s="325"/>
      <c r="K59" s="325"/>
      <c r="L59" s="326"/>
      <c r="M59" s="25"/>
      <c r="N59" s="25"/>
      <c r="O59" s="25"/>
      <c r="P59" s="25"/>
      <c r="Q59" s="25"/>
      <c r="R59" s="25"/>
      <c r="S59" s="25"/>
      <c r="T59" s="25"/>
      <c r="U59" s="25"/>
      <c r="V59" s="25"/>
      <c r="W59" s="25"/>
      <c r="X59" s="25"/>
    </row>
    <row r="60" spans="1:24" ht="12.75" customHeight="1" x14ac:dyDescent="0.35">
      <c r="A60" s="155" t="e">
        <f>'PROTO SPEC'!#REF!</f>
        <v>#REF!</v>
      </c>
      <c r="B60" s="378" t="e">
        <f>'PROTO SPEC'!#REF!</f>
        <v>#REF!</v>
      </c>
      <c r="C60" s="379"/>
      <c r="D60" s="379"/>
      <c r="E60" s="379"/>
      <c r="F60" s="79">
        <f>IF('PETITE GRADED SPEC (NUMERICAL)'!J60="",'PETITE GRADED SPEC (ALPHA)'!I60,'PETITE GRADED SPEC (NUMERICAL)'!J60)</f>
        <v>0</v>
      </c>
      <c r="G60" s="2"/>
      <c r="H60" s="34">
        <f t="shared" si="0"/>
        <v>0</v>
      </c>
      <c r="I60" s="324"/>
      <c r="J60" s="325"/>
      <c r="K60" s="325"/>
      <c r="L60" s="326"/>
      <c r="M60" s="25"/>
      <c r="N60" s="25"/>
      <c r="O60" s="25"/>
      <c r="P60" s="25"/>
      <c r="Q60" s="25"/>
      <c r="R60" s="25"/>
      <c r="S60" s="25"/>
      <c r="T60" s="25"/>
      <c r="U60" s="25"/>
      <c r="V60" s="25"/>
      <c r="W60" s="25"/>
      <c r="X60" s="25"/>
    </row>
    <row r="61" spans="1:24" ht="12.75" customHeight="1" x14ac:dyDescent="0.35">
      <c r="A61" s="155" t="e">
        <f>'PROTO SPEC'!#REF!</f>
        <v>#REF!</v>
      </c>
      <c r="B61" s="378" t="e">
        <f>'PROTO SPEC'!#REF!</f>
        <v>#REF!</v>
      </c>
      <c r="C61" s="379"/>
      <c r="D61" s="379"/>
      <c r="E61" s="379"/>
      <c r="F61" s="79">
        <f>IF('PETITE GRADED SPEC (NUMERICAL)'!J61="",'PETITE GRADED SPEC (ALPHA)'!I61,'PETITE GRADED SPEC (NUMERICAL)'!J61)</f>
        <v>0</v>
      </c>
      <c r="G61" s="2"/>
      <c r="H61" s="34">
        <f t="shared" si="0"/>
        <v>0</v>
      </c>
      <c r="I61" s="324"/>
      <c r="J61" s="325"/>
      <c r="K61" s="325"/>
      <c r="L61" s="326"/>
      <c r="M61" s="25"/>
      <c r="N61" s="25"/>
      <c r="O61" s="25"/>
      <c r="P61" s="25"/>
      <c r="Q61" s="25"/>
      <c r="R61" s="25"/>
      <c r="S61" s="25"/>
      <c r="T61" s="25"/>
      <c r="U61" s="25"/>
      <c r="V61" s="25"/>
      <c r="W61" s="25"/>
      <c r="X61" s="25"/>
    </row>
    <row r="62" spans="1:24" ht="12.75" customHeight="1" x14ac:dyDescent="0.35">
      <c r="A62" s="155" t="e">
        <f>'PROTO SPEC'!#REF!</f>
        <v>#REF!</v>
      </c>
      <c r="B62" s="378" t="e">
        <f>'PROTO SPEC'!#REF!</f>
        <v>#REF!</v>
      </c>
      <c r="C62" s="379"/>
      <c r="D62" s="379"/>
      <c r="E62" s="379"/>
      <c r="F62" s="79">
        <f>IF('PETITE GRADED SPEC (NUMERICAL)'!J62="",'PETITE GRADED SPEC (ALPHA)'!I62,'PETITE GRADED SPEC (NUMERICAL)'!J62)</f>
        <v>0</v>
      </c>
      <c r="G62" s="2"/>
      <c r="H62" s="34">
        <f t="shared" si="0"/>
        <v>0</v>
      </c>
      <c r="I62" s="324"/>
      <c r="J62" s="325"/>
      <c r="K62" s="325"/>
      <c r="L62" s="326"/>
      <c r="M62" s="25"/>
      <c r="N62" s="25"/>
      <c r="O62" s="25"/>
      <c r="P62" s="25"/>
      <c r="Q62" s="25"/>
      <c r="R62" s="25"/>
      <c r="S62" s="25"/>
      <c r="T62" s="25"/>
      <c r="U62" s="25"/>
      <c r="V62" s="25"/>
      <c r="W62" s="25"/>
      <c r="X62" s="25"/>
    </row>
    <row r="63" spans="1:24" ht="12.75" customHeight="1" x14ac:dyDescent="0.35">
      <c r="A63" s="155" t="e">
        <f>'PROTO SPEC'!#REF!</f>
        <v>#REF!</v>
      </c>
      <c r="B63" s="378" t="e">
        <f>'PROTO SPEC'!#REF!</f>
        <v>#REF!</v>
      </c>
      <c r="C63" s="379"/>
      <c r="D63" s="379"/>
      <c r="E63" s="379"/>
      <c r="F63" s="79">
        <f>IF('PETITE GRADED SPEC (NUMERICAL)'!J63="",'PETITE GRADED SPEC (ALPHA)'!I63,'PETITE GRADED SPEC (NUMERICAL)'!J63)</f>
        <v>0</v>
      </c>
      <c r="G63" s="2"/>
      <c r="H63" s="34">
        <f t="shared" si="0"/>
        <v>0</v>
      </c>
      <c r="I63" s="324"/>
      <c r="J63" s="325"/>
      <c r="K63" s="325"/>
      <c r="L63" s="326"/>
      <c r="M63" s="25"/>
      <c r="N63" s="25"/>
      <c r="O63" s="25"/>
      <c r="P63" s="25"/>
      <c r="Q63" s="25"/>
      <c r="R63" s="25"/>
      <c r="S63" s="25"/>
      <c r="T63" s="25"/>
      <c r="U63" s="25"/>
      <c r="V63" s="25"/>
      <c r="W63" s="25"/>
      <c r="X63" s="25"/>
    </row>
    <row r="64" spans="1:24" ht="12.75" customHeight="1" x14ac:dyDescent="0.35">
      <c r="A64" s="155">
        <f>'PROTO SPEC'!A43</f>
        <v>0</v>
      </c>
      <c r="B64" s="378" t="str">
        <f>'PROTO SPEC'!B43</f>
        <v>35. Front McLaren print position from CF neck seam</v>
      </c>
      <c r="C64" s="379"/>
      <c r="D64" s="379"/>
      <c r="E64" s="379"/>
      <c r="F64" s="79">
        <f>IF('PETITE GRADED SPEC (NUMERICAL)'!J64="",'PETITE GRADED SPEC (ALPHA)'!I64,'PETITE GRADED SPEC (NUMERICAL)'!J64)</f>
        <v>0</v>
      </c>
      <c r="G64" s="2"/>
      <c r="H64" s="34">
        <f t="shared" si="0"/>
        <v>0</v>
      </c>
      <c r="I64" s="324"/>
      <c r="J64" s="325"/>
      <c r="K64" s="325"/>
      <c r="L64" s="326"/>
      <c r="M64" s="459"/>
      <c r="N64" s="468"/>
      <c r="O64" s="468"/>
      <c r="P64" s="468"/>
      <c r="Q64" s="468"/>
      <c r="R64" s="468"/>
      <c r="S64" s="468"/>
      <c r="T64" s="468"/>
      <c r="U64" s="468"/>
      <c r="V64" s="468"/>
      <c r="W64" s="468"/>
      <c r="X64" s="468"/>
    </row>
    <row r="65" spans="1:24" ht="12.75" customHeight="1" x14ac:dyDescent="0.35">
      <c r="A65" s="155">
        <f>'PROTO SPEC'!A44</f>
        <v>0</v>
      </c>
      <c r="B65" s="378" t="str">
        <f>'PROTO SPEC'!B44</f>
        <v>36. Front chest print positions from HSP</v>
      </c>
      <c r="C65" s="379"/>
      <c r="D65" s="379"/>
      <c r="E65" s="379"/>
      <c r="F65" s="79">
        <f>IF('PETITE GRADED SPEC (NUMERICAL)'!J65="",'PETITE GRADED SPEC (ALPHA)'!I65,'PETITE GRADED SPEC (NUMERICAL)'!J65)</f>
        <v>0</v>
      </c>
      <c r="G65" s="2"/>
      <c r="H65" s="34">
        <f t="shared" si="0"/>
        <v>0</v>
      </c>
      <c r="I65" s="324"/>
      <c r="J65" s="325"/>
      <c r="K65" s="325"/>
      <c r="L65" s="326"/>
      <c r="M65" s="459"/>
      <c r="N65" s="468"/>
      <c r="O65" s="468"/>
      <c r="P65" s="468"/>
      <c r="Q65" s="468"/>
      <c r="R65" s="468"/>
      <c r="S65" s="468"/>
      <c r="T65" s="468"/>
      <c r="U65" s="468"/>
      <c r="V65" s="468"/>
      <c r="W65" s="468"/>
      <c r="X65" s="468"/>
    </row>
    <row r="66" spans="1:24" ht="12.75" customHeight="1" x14ac:dyDescent="0.35">
      <c r="A66" s="155">
        <f>'PROTO SPEC'!A45</f>
        <v>0</v>
      </c>
      <c r="B66" s="378" t="str">
        <f>'PROTO SPEC'!B45</f>
        <v>37. Back speedmark print position from CB neck seam</v>
      </c>
      <c r="C66" s="379"/>
      <c r="D66" s="379"/>
      <c r="E66" s="379"/>
      <c r="F66" s="79">
        <f>IF('PETITE GRADED SPEC (NUMERICAL)'!J66="",'PETITE GRADED SPEC (ALPHA)'!I66,'PETITE GRADED SPEC (NUMERICAL)'!J66)</f>
        <v>0</v>
      </c>
      <c r="G66" s="2"/>
      <c r="H66" s="34">
        <f t="shared" si="0"/>
        <v>0</v>
      </c>
      <c r="I66" s="324"/>
      <c r="J66" s="325"/>
      <c r="K66" s="325"/>
      <c r="L66" s="326"/>
      <c r="M66" s="25"/>
      <c r="N66" s="25"/>
      <c r="O66" s="25"/>
      <c r="P66" s="25"/>
      <c r="Q66" s="25"/>
      <c r="R66" s="25"/>
      <c r="S66" s="25"/>
      <c r="T66" s="25"/>
      <c r="U66" s="25"/>
      <c r="V66" s="25"/>
      <c r="W66" s="25"/>
      <c r="X66" s="25"/>
    </row>
    <row r="67" spans="1:24" ht="12.75" customHeight="1" x14ac:dyDescent="0.35">
      <c r="A67" s="155" t="e">
        <f>'PROTO SPEC'!#REF!</f>
        <v>#REF!</v>
      </c>
      <c r="B67" s="378" t="e">
        <f>'PROTO SPEC'!#REF!</f>
        <v>#REF!</v>
      </c>
      <c r="C67" s="379"/>
      <c r="D67" s="379"/>
      <c r="E67" s="379"/>
      <c r="F67" s="79">
        <f>IF('PETITE GRADED SPEC (NUMERICAL)'!J67="",'PETITE GRADED SPEC (ALPHA)'!I67,'PETITE GRADED SPEC (NUMERICAL)'!J67)</f>
        <v>0</v>
      </c>
      <c r="G67" s="2"/>
      <c r="H67" s="34">
        <f t="shared" si="0"/>
        <v>0</v>
      </c>
      <c r="I67" s="324"/>
      <c r="J67" s="325"/>
      <c r="K67" s="325"/>
      <c r="L67" s="326"/>
      <c r="M67" s="25"/>
      <c r="N67" s="25"/>
      <c r="O67" s="25"/>
      <c r="P67" s="25"/>
      <c r="Q67" s="25"/>
      <c r="R67" s="25"/>
      <c r="S67" s="25"/>
      <c r="T67" s="25"/>
      <c r="U67" s="25"/>
      <c r="V67" s="25"/>
      <c r="W67" s="25"/>
      <c r="X67" s="25"/>
    </row>
    <row r="68" spans="1:24" ht="12.75" customHeight="1" x14ac:dyDescent="0.35">
      <c r="A68" s="155">
        <f>'PROTO SPEC'!A47</f>
        <v>0</v>
      </c>
      <c r="B68" s="378">
        <f>'PROTO SPEC'!B47</f>
        <v>0</v>
      </c>
      <c r="C68" s="379"/>
      <c r="D68" s="379"/>
      <c r="E68" s="379"/>
      <c r="F68" s="79">
        <f>IF('PETITE GRADED SPEC (NUMERICAL)'!J68="",'PETITE GRADED SPEC (ALPHA)'!I68,'PETITE GRADED SPEC (NUMERICAL)'!J68)</f>
        <v>0</v>
      </c>
      <c r="G68" s="2"/>
      <c r="H68" s="34">
        <f t="shared" si="0"/>
        <v>0</v>
      </c>
      <c r="I68" s="324"/>
      <c r="J68" s="325"/>
      <c r="K68" s="325"/>
      <c r="L68" s="326"/>
      <c r="M68" s="25"/>
      <c r="N68" s="25"/>
      <c r="O68" s="25"/>
      <c r="P68" s="25"/>
      <c r="Q68" s="25"/>
      <c r="R68" s="25"/>
      <c r="S68" s="25"/>
      <c r="T68" s="25"/>
      <c r="U68" s="25"/>
      <c r="V68" s="25"/>
      <c r="W68" s="25"/>
      <c r="X68" s="25"/>
    </row>
    <row r="69" spans="1:24" ht="12.75" customHeight="1" x14ac:dyDescent="0.35">
      <c r="A69" s="155">
        <f>'PROTO SPEC'!A48</f>
        <v>0</v>
      </c>
      <c r="B69" s="378">
        <f>'PROTO SPEC'!B48</f>
        <v>0</v>
      </c>
      <c r="C69" s="379"/>
      <c r="D69" s="379"/>
      <c r="E69" s="379"/>
      <c r="F69" s="79">
        <f>IF('PETITE GRADED SPEC (NUMERICAL)'!J69="",'PETITE GRADED SPEC (ALPHA)'!I69,'PETITE GRADED SPEC (NUMERICAL)'!J69)</f>
        <v>0</v>
      </c>
      <c r="G69" s="2"/>
      <c r="H69" s="34">
        <f t="shared" si="0"/>
        <v>0</v>
      </c>
      <c r="I69" s="324"/>
      <c r="J69" s="325"/>
      <c r="K69" s="325"/>
      <c r="L69" s="326"/>
      <c r="M69" s="25"/>
      <c r="N69" s="25"/>
      <c r="O69" s="25"/>
      <c r="P69" s="25"/>
      <c r="Q69" s="25"/>
      <c r="R69" s="25"/>
      <c r="S69" s="25"/>
      <c r="T69" s="25"/>
      <c r="U69" s="25"/>
      <c r="V69" s="25"/>
      <c r="W69" s="25"/>
      <c r="X69" s="25"/>
    </row>
    <row r="70" spans="1:24" ht="12.75" customHeight="1" x14ac:dyDescent="0.35">
      <c r="A70" s="155">
        <f>'PROTO SPEC'!A49</f>
        <v>0</v>
      </c>
      <c r="B70" s="378">
        <f>'PROTO SPEC'!B49</f>
        <v>0</v>
      </c>
      <c r="C70" s="379"/>
      <c r="D70" s="379"/>
      <c r="E70" s="379"/>
      <c r="F70" s="79">
        <f>IF('PETITE GRADED SPEC (NUMERICAL)'!J70="",'PETITE GRADED SPEC (ALPHA)'!I70,'PETITE GRADED SPEC (NUMERICAL)'!J70)</f>
        <v>0</v>
      </c>
      <c r="G70" s="2"/>
      <c r="H70" s="34">
        <f t="shared" si="0"/>
        <v>0</v>
      </c>
      <c r="I70" s="324"/>
      <c r="J70" s="325"/>
      <c r="K70" s="325"/>
      <c r="L70" s="326"/>
      <c r="M70" s="25"/>
      <c r="N70" s="25"/>
      <c r="O70" s="25"/>
      <c r="P70" s="25"/>
      <c r="Q70" s="25"/>
      <c r="R70" s="25"/>
      <c r="S70" s="25"/>
      <c r="T70" s="25"/>
      <c r="U70" s="25"/>
      <c r="V70" s="25"/>
      <c r="W70" s="25"/>
      <c r="X70" s="25"/>
    </row>
    <row r="71" spans="1:24" ht="12.75" customHeight="1" x14ac:dyDescent="0.35">
      <c r="A71" s="155">
        <f>'PROTO SPEC'!A50</f>
        <v>0</v>
      </c>
      <c r="B71" s="378">
        <f>'PROTO SPEC'!B50</f>
        <v>0</v>
      </c>
      <c r="C71" s="379"/>
      <c r="D71" s="379"/>
      <c r="E71" s="379"/>
      <c r="F71" s="79">
        <f>IF('PETITE GRADED SPEC (NUMERICAL)'!J71="",'PETITE GRADED SPEC (ALPHA)'!I71,'PETITE GRADED SPEC (NUMERICAL)'!J71)</f>
        <v>0</v>
      </c>
      <c r="G71" s="2"/>
      <c r="H71" s="34">
        <f t="shared" si="0"/>
        <v>0</v>
      </c>
      <c r="I71" s="324"/>
      <c r="J71" s="325"/>
      <c r="K71" s="325"/>
      <c r="L71" s="326"/>
      <c r="M71" s="25"/>
      <c r="N71" s="25"/>
      <c r="O71" s="25"/>
      <c r="P71" s="25"/>
      <c r="Q71" s="25"/>
      <c r="R71" s="25"/>
      <c r="S71" s="25"/>
      <c r="T71" s="25"/>
      <c r="U71" s="25"/>
      <c r="V71" s="25"/>
      <c r="W71" s="25"/>
      <c r="X71" s="25"/>
    </row>
    <row r="72" spans="1:24" ht="12.75" customHeight="1" x14ac:dyDescent="0.35">
      <c r="A72" s="155">
        <f>'PROTO SPEC'!A51</f>
        <v>0</v>
      </c>
      <c r="B72" s="378">
        <f>'PROTO SPEC'!B51</f>
        <v>0</v>
      </c>
      <c r="C72" s="379"/>
      <c r="D72" s="379"/>
      <c r="E72" s="379"/>
      <c r="F72" s="79">
        <f>IF('PETITE GRADED SPEC (NUMERICAL)'!J72="",'PETITE GRADED SPEC (ALPHA)'!I72,'PETITE GRADED SPEC (NUMERICAL)'!J72)</f>
        <v>0</v>
      </c>
      <c r="G72" s="2"/>
      <c r="H72" s="34">
        <f t="shared" ref="H72:H79" si="1">G72+(-F72)</f>
        <v>0</v>
      </c>
      <c r="I72" s="324"/>
      <c r="J72" s="325"/>
      <c r="K72" s="325"/>
      <c r="L72" s="326"/>
      <c r="M72" s="25"/>
      <c r="N72" s="25"/>
      <c r="O72" s="25"/>
      <c r="P72" s="25"/>
      <c r="Q72" s="25"/>
      <c r="R72" s="25"/>
      <c r="S72" s="25"/>
      <c r="T72" s="25"/>
      <c r="U72" s="25"/>
      <c r="V72" s="25"/>
      <c r="W72" s="25"/>
      <c r="X72" s="25"/>
    </row>
    <row r="73" spans="1:24" ht="12.75" customHeight="1" x14ac:dyDescent="0.35">
      <c r="A73" s="155">
        <f>'PROTO SPEC'!A52</f>
        <v>0</v>
      </c>
      <c r="B73" s="378">
        <f>'PROTO SPEC'!B52</f>
        <v>0</v>
      </c>
      <c r="C73" s="379"/>
      <c r="D73" s="379"/>
      <c r="E73" s="379"/>
      <c r="F73" s="79">
        <f>IF('PETITE GRADED SPEC (NUMERICAL)'!J73="",'PETITE GRADED SPEC (ALPHA)'!I73,'PETITE GRADED SPEC (NUMERICAL)'!J73)</f>
        <v>0</v>
      </c>
      <c r="G73" s="2"/>
      <c r="H73" s="34">
        <f t="shared" si="1"/>
        <v>0</v>
      </c>
      <c r="I73" s="324"/>
      <c r="J73" s="325"/>
      <c r="K73" s="325"/>
      <c r="L73" s="326"/>
      <c r="M73" s="25"/>
      <c r="N73" s="25"/>
      <c r="O73" s="25"/>
      <c r="P73" s="25"/>
      <c r="Q73" s="25"/>
      <c r="R73" s="25"/>
      <c r="S73" s="25"/>
      <c r="T73" s="25"/>
      <c r="U73" s="25"/>
      <c r="V73" s="25"/>
      <c r="W73" s="25"/>
      <c r="X73" s="25"/>
    </row>
    <row r="74" spans="1:24" ht="12.75" customHeight="1" x14ac:dyDescent="0.35">
      <c r="A74" s="155">
        <f>'PROTO SPEC'!A53</f>
        <v>0</v>
      </c>
      <c r="B74" s="378">
        <f>'PROTO SPEC'!B53</f>
        <v>0</v>
      </c>
      <c r="C74" s="379"/>
      <c r="D74" s="379"/>
      <c r="E74" s="379"/>
      <c r="F74" s="79">
        <f>IF('PETITE GRADED SPEC (NUMERICAL)'!J74="",'PETITE GRADED SPEC (ALPHA)'!I74,'PETITE GRADED SPEC (NUMERICAL)'!J74)</f>
        <v>0</v>
      </c>
      <c r="G74" s="2"/>
      <c r="H74" s="34">
        <f t="shared" si="1"/>
        <v>0</v>
      </c>
      <c r="I74" s="324"/>
      <c r="J74" s="325"/>
      <c r="K74" s="325"/>
      <c r="L74" s="326"/>
      <c r="M74" s="25"/>
      <c r="N74" s="25"/>
      <c r="O74" s="25"/>
      <c r="P74" s="25"/>
      <c r="Q74" s="25"/>
      <c r="R74" s="25"/>
      <c r="S74" s="25"/>
      <c r="T74" s="25"/>
      <c r="U74" s="25"/>
      <c r="V74" s="25"/>
      <c r="W74" s="25"/>
      <c r="X74" s="25"/>
    </row>
    <row r="75" spans="1:24" ht="12.75" customHeight="1" x14ac:dyDescent="0.35">
      <c r="A75" s="155">
        <f>'PROTO SPEC'!A54</f>
        <v>0</v>
      </c>
      <c r="B75" s="378">
        <f>'PROTO SPEC'!B54</f>
        <v>0</v>
      </c>
      <c r="C75" s="379"/>
      <c r="D75" s="379"/>
      <c r="E75" s="379"/>
      <c r="F75" s="79">
        <f>IF('PETITE GRADED SPEC (NUMERICAL)'!J75="",'PETITE GRADED SPEC (ALPHA)'!I75,'PETITE GRADED SPEC (NUMERICAL)'!J75)</f>
        <v>0</v>
      </c>
      <c r="G75" s="2"/>
      <c r="H75" s="34">
        <f t="shared" si="1"/>
        <v>0</v>
      </c>
      <c r="I75" s="324"/>
      <c r="J75" s="325"/>
      <c r="K75" s="325"/>
      <c r="L75" s="326"/>
      <c r="M75" s="25"/>
      <c r="N75" s="25"/>
      <c r="O75" s="25"/>
      <c r="P75" s="25"/>
      <c r="Q75" s="25"/>
      <c r="R75" s="25"/>
      <c r="S75" s="25"/>
      <c r="T75" s="25"/>
      <c r="U75" s="25"/>
      <c r="V75" s="25"/>
      <c r="W75" s="25"/>
      <c r="X75" s="25"/>
    </row>
    <row r="76" spans="1:24" ht="12.75" customHeight="1" x14ac:dyDescent="0.35">
      <c r="A76" s="155">
        <f>'PROTO SPEC'!A55</f>
        <v>0</v>
      </c>
      <c r="B76" s="378">
        <f>'PROTO SPEC'!B55</f>
        <v>0</v>
      </c>
      <c r="C76" s="379"/>
      <c r="D76" s="379"/>
      <c r="E76" s="379"/>
      <c r="F76" s="79">
        <f>IF('PETITE GRADED SPEC (NUMERICAL)'!J76="",'PETITE GRADED SPEC (ALPHA)'!I76,'PETITE GRADED SPEC (NUMERICAL)'!J76)</f>
        <v>0</v>
      </c>
      <c r="G76" s="2"/>
      <c r="H76" s="34">
        <f t="shared" si="1"/>
        <v>0</v>
      </c>
      <c r="I76" s="324"/>
      <c r="J76" s="325"/>
      <c r="K76" s="325"/>
      <c r="L76" s="326"/>
      <c r="M76" s="25"/>
      <c r="N76" s="25"/>
      <c r="O76" s="25"/>
      <c r="P76" s="25"/>
      <c r="Q76" s="25"/>
      <c r="R76" s="25"/>
      <c r="S76" s="25"/>
      <c r="T76" s="25"/>
      <c r="U76" s="25"/>
      <c r="V76" s="25"/>
      <c r="W76" s="25"/>
      <c r="X76" s="25"/>
    </row>
    <row r="77" spans="1:24" ht="12.75" customHeight="1" x14ac:dyDescent="0.35">
      <c r="A77" s="155">
        <f>'PROTO SPEC'!A56</f>
        <v>0</v>
      </c>
      <c r="B77" s="378">
        <f>'PROTO SPEC'!B56</f>
        <v>0</v>
      </c>
      <c r="C77" s="379"/>
      <c r="D77" s="379"/>
      <c r="E77" s="379"/>
      <c r="F77" s="79">
        <f>IF('PETITE GRADED SPEC (NUMERICAL)'!J77="",'PETITE GRADED SPEC (ALPHA)'!I77,'PETITE GRADED SPEC (NUMERICAL)'!J77)</f>
        <v>0</v>
      </c>
      <c r="G77" s="2"/>
      <c r="H77" s="34">
        <f t="shared" si="1"/>
        <v>0</v>
      </c>
      <c r="I77" s="324"/>
      <c r="J77" s="325"/>
      <c r="K77" s="325"/>
      <c r="L77" s="326"/>
      <c r="M77" s="520"/>
      <c r="N77" s="521"/>
      <c r="O77" s="521"/>
      <c r="P77" s="521"/>
      <c r="Q77" s="521"/>
      <c r="R77" s="521"/>
      <c r="S77" s="521"/>
      <c r="T77" s="521"/>
      <c r="U77" s="521"/>
      <c r="V77" s="521"/>
      <c r="W77" s="521"/>
      <c r="X77" s="521"/>
    </row>
    <row r="78" spans="1:24" ht="12.75" customHeight="1" x14ac:dyDescent="0.35">
      <c r="A78" s="155">
        <f>'PROTO SPEC'!A57</f>
        <v>0</v>
      </c>
      <c r="B78" s="378">
        <f>'PROTO SPEC'!B57</f>
        <v>0</v>
      </c>
      <c r="C78" s="379"/>
      <c r="D78" s="379"/>
      <c r="E78" s="379"/>
      <c r="F78" s="79">
        <f>IF('PETITE GRADED SPEC (NUMERICAL)'!J78="",'PETITE GRADED SPEC (ALPHA)'!I78,'PETITE GRADED SPEC (NUMERICAL)'!J78)</f>
        <v>0</v>
      </c>
      <c r="G78" s="2"/>
      <c r="H78" s="34">
        <f t="shared" si="1"/>
        <v>0</v>
      </c>
      <c r="I78" s="324"/>
      <c r="J78" s="325"/>
      <c r="K78" s="325"/>
      <c r="L78" s="326"/>
      <c r="M78" s="25"/>
      <c r="N78" s="25"/>
      <c r="O78" s="25"/>
      <c r="P78" s="25"/>
      <c r="Q78" s="25"/>
      <c r="R78" s="25"/>
      <c r="S78" s="25"/>
      <c r="T78" s="25"/>
      <c r="U78" s="25"/>
      <c r="V78" s="25"/>
      <c r="W78" s="25"/>
      <c r="X78" s="25"/>
    </row>
    <row r="79" spans="1:24" ht="12.75" customHeight="1" x14ac:dyDescent="0.35">
      <c r="A79" s="155">
        <f>'PROTO SPEC'!A58</f>
        <v>0</v>
      </c>
      <c r="B79" s="378">
        <f>'PROTO SPEC'!B58</f>
        <v>0</v>
      </c>
      <c r="C79" s="379"/>
      <c r="D79" s="379"/>
      <c r="E79" s="379"/>
      <c r="F79" s="79">
        <f>IF('PETITE GRADED SPEC (NUMERICAL)'!J79="",'PETITE GRADED SPEC (ALPHA)'!I79,'PETITE GRADED SPEC (NUMERICAL)'!J79)</f>
        <v>0</v>
      </c>
      <c r="G79" s="2"/>
      <c r="H79" s="34">
        <f t="shared" si="1"/>
        <v>0</v>
      </c>
      <c r="I79" s="324"/>
      <c r="J79" s="325"/>
      <c r="K79" s="325"/>
      <c r="L79" s="326"/>
      <c r="M79" s="25"/>
      <c r="N79" s="25"/>
      <c r="O79" s="25"/>
      <c r="P79" s="25"/>
      <c r="Q79" s="25"/>
      <c r="R79" s="25"/>
      <c r="S79" s="25"/>
      <c r="T79" s="25"/>
      <c r="U79" s="25"/>
      <c r="V79" s="25"/>
      <c r="W79" s="25"/>
      <c r="X79" s="25"/>
    </row>
    <row r="80" spans="1:24" ht="12.75" customHeight="1" x14ac:dyDescent="0.25">
      <c r="M80" s="25"/>
      <c r="N80" s="25"/>
      <c r="O80" s="25"/>
      <c r="P80" s="25"/>
      <c r="Q80" s="25"/>
      <c r="R80" s="25"/>
      <c r="S80" s="25"/>
      <c r="T80" s="25"/>
      <c r="U80" s="25"/>
      <c r="V80" s="25"/>
      <c r="W80" s="25"/>
      <c r="X80" s="25"/>
    </row>
    <row r="81" spans="13:24" ht="12.75" customHeight="1" x14ac:dyDescent="0.25">
      <c r="M81" s="25"/>
      <c r="N81" s="25"/>
      <c r="O81" s="25"/>
      <c r="P81" s="25"/>
      <c r="Q81" s="25"/>
      <c r="R81" s="25"/>
      <c r="S81" s="25"/>
      <c r="T81" s="25"/>
      <c r="U81" s="25"/>
      <c r="V81" s="25"/>
      <c r="W81" s="25"/>
      <c r="X81" s="25"/>
    </row>
    <row r="82" spans="13:24" ht="12.75" customHeight="1" x14ac:dyDescent="0.25">
      <c r="M82" s="25"/>
      <c r="N82" s="25"/>
      <c r="O82" s="25"/>
      <c r="P82" s="25"/>
      <c r="Q82" s="25"/>
      <c r="R82" s="25"/>
      <c r="S82" s="25"/>
      <c r="T82" s="25"/>
      <c r="U82" s="25"/>
      <c r="V82" s="25"/>
      <c r="W82" s="25"/>
      <c r="X82" s="25"/>
    </row>
    <row r="83" spans="13:24" ht="12.75" customHeight="1" x14ac:dyDescent="0.25">
      <c r="M83" s="25"/>
      <c r="N83" s="25"/>
      <c r="O83" s="25"/>
      <c r="P83" s="25"/>
      <c r="Q83" s="25"/>
      <c r="R83" s="25"/>
      <c r="S83" s="25"/>
      <c r="T83" s="25"/>
      <c r="U83" s="25"/>
      <c r="V83" s="25"/>
      <c r="W83" s="25"/>
      <c r="X83" s="25"/>
    </row>
    <row r="84" spans="13:24" ht="12.75" customHeight="1" x14ac:dyDescent="0.25">
      <c r="M84" s="25"/>
      <c r="N84" s="25"/>
      <c r="O84" s="25"/>
      <c r="P84" s="25"/>
      <c r="Q84" s="25"/>
      <c r="R84" s="25"/>
      <c r="S84" s="25"/>
      <c r="T84" s="25"/>
      <c r="U84" s="25"/>
      <c r="V84" s="25"/>
      <c r="W84" s="25"/>
      <c r="X84" s="25"/>
    </row>
    <row r="85" spans="13:24" ht="12.75" customHeight="1" x14ac:dyDescent="0.25">
      <c r="M85" s="25"/>
      <c r="N85" s="25"/>
      <c r="O85" s="25"/>
      <c r="P85" s="25"/>
      <c r="Q85" s="25"/>
      <c r="R85" s="25"/>
      <c r="S85" s="25"/>
      <c r="T85" s="25"/>
      <c r="U85" s="25"/>
      <c r="V85" s="25"/>
      <c r="W85" s="25"/>
      <c r="X85" s="25"/>
    </row>
    <row r="86" spans="13:24" ht="12.75" customHeight="1" x14ac:dyDescent="0.25">
      <c r="M86" s="25"/>
      <c r="N86" s="25"/>
      <c r="O86" s="25"/>
      <c r="P86" s="25"/>
      <c r="Q86" s="25"/>
      <c r="R86" s="25"/>
      <c r="S86" s="25"/>
      <c r="T86" s="25"/>
      <c r="U86" s="25"/>
      <c r="V86" s="25"/>
      <c r="W86" s="25"/>
      <c r="X86" s="25"/>
    </row>
    <row r="87" spans="13:24" ht="12.75" customHeight="1" x14ac:dyDescent="0.25">
      <c r="M87" s="25"/>
      <c r="N87" s="25"/>
      <c r="O87" s="25"/>
      <c r="P87" s="25"/>
      <c r="Q87" s="25"/>
      <c r="R87" s="25"/>
      <c r="S87" s="25"/>
      <c r="T87" s="25"/>
      <c r="U87" s="25"/>
      <c r="V87" s="25"/>
      <c r="W87" s="25"/>
      <c r="X87" s="25"/>
    </row>
    <row r="88" spans="13:24" ht="12.75" customHeight="1" x14ac:dyDescent="0.25">
      <c r="M88" s="25"/>
      <c r="N88" s="25"/>
      <c r="O88" s="25"/>
      <c r="P88" s="25"/>
      <c r="Q88" s="25"/>
      <c r="R88" s="25"/>
      <c r="S88" s="25"/>
      <c r="T88" s="25"/>
      <c r="U88" s="25"/>
      <c r="V88" s="25"/>
      <c r="W88" s="25"/>
      <c r="X88" s="25"/>
    </row>
    <row r="89" spans="13:24" ht="12.75" customHeight="1" x14ac:dyDescent="0.25">
      <c r="M89" s="25"/>
      <c r="N89" s="25"/>
      <c r="O89" s="25"/>
      <c r="P89" s="25"/>
      <c r="Q89" s="25"/>
      <c r="R89" s="25"/>
      <c r="S89" s="25"/>
      <c r="T89" s="25"/>
      <c r="U89" s="25"/>
      <c r="V89" s="25"/>
      <c r="W89" s="25"/>
      <c r="X89" s="25"/>
    </row>
    <row r="90" spans="13:24" ht="12.75" customHeight="1" x14ac:dyDescent="0.25">
      <c r="M90" s="25"/>
      <c r="N90" s="25"/>
      <c r="O90" s="25"/>
      <c r="P90" s="25"/>
      <c r="Q90" s="25"/>
      <c r="R90" s="25"/>
      <c r="S90" s="25"/>
      <c r="T90" s="25"/>
      <c r="U90" s="25"/>
      <c r="V90" s="25"/>
      <c r="W90" s="25"/>
      <c r="X90" s="25"/>
    </row>
    <row r="91" spans="13:24" ht="12.75" customHeight="1" x14ac:dyDescent="0.25">
      <c r="M91" s="25"/>
      <c r="N91" s="25"/>
      <c r="O91" s="25"/>
      <c r="P91" s="25"/>
      <c r="Q91" s="25"/>
      <c r="R91" s="25"/>
      <c r="S91" s="25"/>
      <c r="T91" s="25"/>
      <c r="U91" s="25"/>
      <c r="V91" s="25"/>
      <c r="W91" s="25"/>
      <c r="X91" s="25"/>
    </row>
    <row r="92" spans="13:24" ht="12.75" customHeight="1" x14ac:dyDescent="0.25">
      <c r="M92" s="25"/>
      <c r="N92" s="25"/>
      <c r="O92" s="25"/>
      <c r="P92" s="25"/>
      <c r="Q92" s="25"/>
      <c r="R92" s="25"/>
      <c r="S92" s="25"/>
      <c r="T92" s="25"/>
      <c r="U92" s="25"/>
      <c r="V92" s="25"/>
      <c r="W92" s="25"/>
      <c r="X92" s="25"/>
    </row>
    <row r="93" spans="13:24" ht="12.75" customHeight="1" x14ac:dyDescent="0.25">
      <c r="M93" s="25"/>
      <c r="N93" s="25"/>
      <c r="O93" s="25"/>
      <c r="P93" s="25"/>
      <c r="Q93" s="25"/>
      <c r="R93" s="25"/>
      <c r="S93" s="25"/>
      <c r="T93" s="25"/>
      <c r="U93" s="25"/>
      <c r="V93" s="25"/>
      <c r="W93" s="25"/>
      <c r="X93" s="25"/>
    </row>
    <row r="94" spans="13:24" ht="12.75" customHeight="1" x14ac:dyDescent="0.25">
      <c r="M94" s="25"/>
      <c r="N94" s="25"/>
      <c r="O94" s="25"/>
      <c r="P94" s="25"/>
      <c r="Q94" s="25"/>
      <c r="R94" s="25"/>
      <c r="S94" s="25"/>
      <c r="T94" s="25"/>
      <c r="U94" s="25"/>
      <c r="V94" s="25"/>
      <c r="W94" s="25"/>
      <c r="X94" s="25"/>
    </row>
    <row r="95" spans="13:24" ht="12.75" customHeight="1" x14ac:dyDescent="0.25">
      <c r="M95" s="25"/>
      <c r="N95" s="25"/>
      <c r="O95" s="25"/>
      <c r="P95" s="25"/>
      <c r="Q95" s="25"/>
      <c r="R95" s="25"/>
      <c r="S95" s="25"/>
      <c r="T95" s="25"/>
      <c r="U95" s="25"/>
      <c r="V95" s="25"/>
      <c r="W95" s="25"/>
      <c r="X95" s="25"/>
    </row>
    <row r="96" spans="13:24" ht="12.75" customHeight="1" x14ac:dyDescent="0.25">
      <c r="M96" s="25"/>
      <c r="N96" s="25"/>
      <c r="O96" s="25"/>
      <c r="P96" s="25"/>
      <c r="Q96" s="25"/>
      <c r="R96" s="25"/>
      <c r="S96" s="25"/>
      <c r="T96" s="25"/>
      <c r="U96" s="25"/>
      <c r="V96" s="25"/>
      <c r="W96" s="25"/>
      <c r="X96" s="25"/>
    </row>
    <row r="97" spans="13:24" ht="12.75" customHeight="1" x14ac:dyDescent="0.25">
      <c r="M97" s="25"/>
      <c r="N97" s="25"/>
      <c r="O97" s="25"/>
      <c r="P97" s="25"/>
      <c r="Q97" s="25"/>
      <c r="R97" s="25"/>
      <c r="S97" s="25"/>
      <c r="T97" s="25"/>
      <c r="U97" s="25"/>
      <c r="V97" s="25"/>
      <c r="W97" s="25"/>
      <c r="X97" s="25"/>
    </row>
    <row r="98" spans="13:24" ht="12.75" customHeight="1" x14ac:dyDescent="0.25">
      <c r="M98" s="25"/>
      <c r="N98" s="25"/>
      <c r="O98" s="25"/>
      <c r="P98" s="25"/>
      <c r="Q98" s="25"/>
      <c r="R98" s="25"/>
      <c r="S98" s="25"/>
      <c r="T98" s="25"/>
      <c r="U98" s="25"/>
      <c r="V98" s="25"/>
      <c r="W98" s="25"/>
      <c r="X98" s="25"/>
    </row>
    <row r="99" spans="13:24" ht="12.75" customHeight="1" x14ac:dyDescent="0.25">
      <c r="M99" s="25"/>
      <c r="N99" s="25"/>
      <c r="O99" s="25"/>
      <c r="P99" s="25"/>
      <c r="Q99" s="25"/>
      <c r="R99" s="25"/>
      <c r="S99" s="25"/>
      <c r="T99" s="25"/>
      <c r="U99" s="25"/>
      <c r="V99" s="25"/>
      <c r="W99" s="25"/>
      <c r="X99" s="25"/>
    </row>
    <row r="100" spans="13:24" ht="12.75" customHeight="1" x14ac:dyDescent="0.25">
      <c r="M100" s="25"/>
      <c r="N100" s="25"/>
      <c r="O100" s="25"/>
      <c r="P100" s="25"/>
      <c r="Q100" s="25"/>
      <c r="R100" s="25"/>
      <c r="S100" s="25"/>
      <c r="T100" s="25"/>
      <c r="U100" s="25"/>
      <c r="V100" s="25"/>
      <c r="W100" s="25"/>
      <c r="X100" s="25"/>
    </row>
    <row r="101" spans="13:24" ht="12.75" customHeight="1" x14ac:dyDescent="0.25">
      <c r="M101" s="25"/>
      <c r="N101" s="25"/>
      <c r="O101" s="25"/>
      <c r="P101" s="25"/>
      <c r="Q101" s="25"/>
      <c r="R101" s="25"/>
      <c r="S101" s="25"/>
      <c r="T101" s="25"/>
      <c r="U101" s="25"/>
      <c r="V101" s="25"/>
      <c r="W101" s="25"/>
      <c r="X101" s="25"/>
    </row>
    <row r="102" spans="13:24" ht="12.75" customHeight="1" x14ac:dyDescent="0.25">
      <c r="M102" s="25"/>
      <c r="N102" s="25"/>
      <c r="O102" s="25"/>
      <c r="P102" s="25"/>
      <c r="Q102" s="25"/>
      <c r="R102" s="25"/>
      <c r="S102" s="25"/>
      <c r="T102" s="25"/>
      <c r="U102" s="25"/>
      <c r="V102" s="25"/>
      <c r="W102" s="25"/>
      <c r="X102" s="25"/>
    </row>
    <row r="103" spans="13:24" ht="12.75" customHeight="1" x14ac:dyDescent="0.25">
      <c r="M103" s="25"/>
      <c r="N103" s="25"/>
      <c r="O103" s="25"/>
      <c r="P103" s="25"/>
      <c r="Q103" s="25"/>
      <c r="R103" s="25"/>
      <c r="S103" s="25"/>
      <c r="T103" s="25"/>
      <c r="U103" s="25"/>
      <c r="V103" s="25"/>
      <c r="W103" s="25"/>
      <c r="X103" s="25"/>
    </row>
    <row r="104" spans="13:24" ht="12.75" customHeight="1" x14ac:dyDescent="0.25">
      <c r="M104" s="25"/>
      <c r="N104" s="25"/>
      <c r="O104" s="25"/>
      <c r="P104" s="25"/>
      <c r="Q104" s="25"/>
      <c r="R104" s="25"/>
      <c r="S104" s="25"/>
      <c r="T104" s="25"/>
      <c r="U104" s="25"/>
      <c r="V104" s="25"/>
      <c r="W104" s="25"/>
      <c r="X104" s="25"/>
    </row>
    <row r="105" spans="13:24" ht="12.75" customHeight="1" x14ac:dyDescent="0.25">
      <c r="M105" s="25"/>
      <c r="N105" s="25"/>
      <c r="O105" s="25"/>
      <c r="P105" s="25"/>
      <c r="Q105" s="25"/>
      <c r="R105" s="25"/>
      <c r="S105" s="25"/>
      <c r="T105" s="25"/>
      <c r="U105" s="25"/>
      <c r="V105" s="25"/>
      <c r="W105" s="25"/>
      <c r="X105" s="25"/>
    </row>
    <row r="106" spans="13:24" ht="12.75" customHeight="1" x14ac:dyDescent="0.25">
      <c r="M106" s="25"/>
      <c r="N106" s="25"/>
      <c r="O106" s="25"/>
      <c r="P106" s="25"/>
      <c r="Q106" s="25"/>
      <c r="R106" s="25"/>
      <c r="S106" s="25"/>
      <c r="T106" s="25"/>
      <c r="U106" s="25"/>
      <c r="V106" s="25"/>
      <c r="W106" s="25"/>
      <c r="X106" s="25"/>
    </row>
    <row r="107" spans="13:24" ht="12.75" customHeight="1" x14ac:dyDescent="0.25">
      <c r="M107" s="25"/>
      <c r="N107" s="25"/>
      <c r="O107" s="25"/>
      <c r="P107" s="25"/>
      <c r="Q107" s="25"/>
      <c r="R107" s="25"/>
      <c r="S107" s="25"/>
      <c r="T107" s="25"/>
      <c r="U107" s="25"/>
      <c r="V107" s="25"/>
      <c r="W107" s="25"/>
      <c r="X107" s="25"/>
    </row>
    <row r="108" spans="13:24" ht="12.75" customHeight="1" x14ac:dyDescent="0.25">
      <c r="M108" s="25"/>
      <c r="N108" s="25"/>
      <c r="O108" s="25"/>
      <c r="P108" s="25"/>
      <c r="Q108" s="25"/>
      <c r="R108" s="25"/>
      <c r="S108" s="25"/>
      <c r="T108" s="25"/>
      <c r="U108" s="25"/>
      <c r="V108" s="25"/>
      <c r="W108" s="25"/>
      <c r="X108" s="25"/>
    </row>
    <row r="109" spans="13:24" ht="12.75" customHeight="1" x14ac:dyDescent="0.25">
      <c r="M109" s="25"/>
      <c r="N109" s="25"/>
      <c r="O109" s="25"/>
      <c r="P109" s="25"/>
      <c r="Q109" s="25"/>
      <c r="R109" s="25"/>
      <c r="S109" s="25"/>
      <c r="T109" s="25"/>
      <c r="U109" s="25"/>
      <c r="V109" s="25"/>
      <c r="W109" s="25"/>
      <c r="X109" s="25"/>
    </row>
    <row r="110" spans="13:24" ht="12.75" customHeight="1" x14ac:dyDescent="0.25">
      <c r="M110" s="25"/>
      <c r="N110" s="25"/>
      <c r="O110" s="25"/>
      <c r="P110" s="25"/>
      <c r="Q110" s="25"/>
      <c r="R110" s="25"/>
      <c r="S110" s="25"/>
      <c r="T110" s="25"/>
      <c r="U110" s="25"/>
      <c r="V110" s="25"/>
      <c r="W110" s="25"/>
      <c r="X110" s="25"/>
    </row>
    <row r="111" spans="13:24" ht="12.75" customHeight="1" x14ac:dyDescent="0.25">
      <c r="M111" s="25"/>
      <c r="N111" s="25"/>
      <c r="O111" s="25"/>
      <c r="P111" s="25"/>
      <c r="Q111" s="25"/>
      <c r="R111" s="25"/>
      <c r="S111" s="25"/>
      <c r="T111" s="25"/>
      <c r="U111" s="25"/>
      <c r="V111" s="25"/>
      <c r="W111" s="25"/>
      <c r="X111" s="25"/>
    </row>
    <row r="112" spans="13:24" ht="12.75" customHeight="1" x14ac:dyDescent="0.25">
      <c r="M112" s="25"/>
      <c r="N112" s="25"/>
      <c r="O112" s="25"/>
      <c r="P112" s="25"/>
      <c r="Q112" s="25"/>
      <c r="R112" s="25"/>
      <c r="S112" s="25"/>
      <c r="T112" s="25"/>
      <c r="U112" s="25"/>
      <c r="V112" s="25"/>
      <c r="W112" s="25"/>
      <c r="X112" s="25"/>
    </row>
    <row r="113" spans="13:24" ht="12.75" customHeight="1" x14ac:dyDescent="0.25">
      <c r="M113" s="25"/>
      <c r="N113" s="25"/>
      <c r="O113" s="25"/>
      <c r="P113" s="25"/>
      <c r="Q113" s="25"/>
      <c r="R113" s="25"/>
      <c r="S113" s="25"/>
      <c r="T113" s="25"/>
      <c r="U113" s="25"/>
      <c r="V113" s="25"/>
      <c r="W113" s="25"/>
      <c r="X113" s="25"/>
    </row>
    <row r="114" spans="13:24" ht="12.75" customHeight="1" x14ac:dyDescent="0.25">
      <c r="M114" s="25"/>
      <c r="N114" s="25"/>
      <c r="O114" s="25"/>
      <c r="P114" s="25"/>
      <c r="Q114" s="25"/>
      <c r="R114" s="25"/>
      <c r="S114" s="25"/>
      <c r="T114" s="25"/>
      <c r="U114" s="25"/>
      <c r="V114" s="25"/>
      <c r="W114" s="25"/>
      <c r="X114" s="25"/>
    </row>
    <row r="115" spans="13:24" ht="12.75" customHeight="1" x14ac:dyDescent="0.25">
      <c r="M115" s="25"/>
      <c r="N115" s="25"/>
      <c r="O115" s="25"/>
      <c r="P115" s="25"/>
      <c r="Q115" s="25"/>
      <c r="R115" s="25"/>
      <c r="S115" s="25"/>
      <c r="T115" s="25"/>
      <c r="U115" s="25"/>
      <c r="V115" s="25"/>
      <c r="W115" s="25"/>
      <c r="X115" s="25"/>
    </row>
    <row r="116" spans="13:24" ht="12.75" customHeight="1" x14ac:dyDescent="0.25">
      <c r="M116" s="25"/>
      <c r="N116" s="25"/>
      <c r="O116" s="25"/>
      <c r="P116" s="25"/>
      <c r="Q116" s="25"/>
      <c r="R116" s="25"/>
      <c r="S116" s="25"/>
      <c r="T116" s="25"/>
      <c r="U116" s="25"/>
      <c r="V116" s="25"/>
      <c r="W116" s="25"/>
      <c r="X116" s="25"/>
    </row>
    <row r="117" spans="13:24" ht="12.75" customHeight="1" x14ac:dyDescent="0.25">
      <c r="M117" s="25"/>
      <c r="N117" s="25"/>
      <c r="O117" s="25"/>
      <c r="P117" s="25"/>
      <c r="Q117" s="25"/>
      <c r="R117" s="25"/>
      <c r="S117" s="25"/>
      <c r="T117" s="25"/>
      <c r="U117" s="25"/>
      <c r="V117" s="25"/>
      <c r="W117" s="25"/>
      <c r="X117" s="25"/>
    </row>
    <row r="118" spans="13:24" ht="12.75" customHeight="1" x14ac:dyDescent="0.25">
      <c r="M118" s="25"/>
      <c r="N118" s="25"/>
      <c r="O118" s="25"/>
      <c r="P118" s="25"/>
      <c r="Q118" s="25"/>
      <c r="R118" s="25"/>
      <c r="S118" s="25"/>
      <c r="T118" s="25"/>
      <c r="U118" s="25"/>
      <c r="V118" s="25"/>
      <c r="W118" s="25"/>
      <c r="X118" s="25"/>
    </row>
    <row r="119" spans="13:24" ht="12.75" customHeight="1" x14ac:dyDescent="0.25">
      <c r="M119" s="25"/>
      <c r="N119" s="25"/>
      <c r="O119" s="25"/>
      <c r="P119" s="25"/>
      <c r="Q119" s="25"/>
      <c r="R119" s="25"/>
      <c r="S119" s="25"/>
      <c r="T119" s="25"/>
      <c r="U119" s="25"/>
      <c r="V119" s="25"/>
      <c r="W119" s="25"/>
      <c r="X119" s="25"/>
    </row>
    <row r="120" spans="13:24" ht="12.75" customHeight="1" x14ac:dyDescent="0.25">
      <c r="M120" s="25"/>
      <c r="N120" s="25"/>
      <c r="O120" s="25"/>
      <c r="P120" s="25"/>
      <c r="Q120" s="25"/>
      <c r="R120" s="25"/>
      <c r="S120" s="25"/>
      <c r="T120" s="25"/>
      <c r="U120" s="25"/>
      <c r="V120" s="25"/>
      <c r="W120" s="25"/>
      <c r="X120" s="25"/>
    </row>
    <row r="121" spans="13:24" ht="12.75" customHeight="1" x14ac:dyDescent="0.25">
      <c r="M121" s="25"/>
      <c r="N121" s="25"/>
      <c r="O121" s="25"/>
      <c r="P121" s="25"/>
      <c r="Q121" s="25"/>
      <c r="R121" s="25"/>
      <c r="S121" s="25"/>
      <c r="T121" s="25"/>
      <c r="U121" s="25"/>
      <c r="V121" s="25"/>
      <c r="W121" s="25"/>
      <c r="X121" s="25"/>
    </row>
    <row r="122" spans="13:24" ht="12.75" customHeight="1" x14ac:dyDescent="0.25">
      <c r="M122" s="25"/>
      <c r="N122" s="25"/>
      <c r="O122" s="25"/>
      <c r="P122" s="25"/>
      <c r="Q122" s="25"/>
      <c r="R122" s="25"/>
      <c r="S122" s="25"/>
      <c r="T122" s="25"/>
      <c r="U122" s="25"/>
      <c r="V122" s="25"/>
      <c r="W122" s="25"/>
      <c r="X122" s="25"/>
    </row>
    <row r="123" spans="13:24" ht="12.75" customHeight="1" x14ac:dyDescent="0.25">
      <c r="M123" s="25"/>
      <c r="N123" s="25"/>
      <c r="O123" s="25"/>
      <c r="P123" s="25"/>
      <c r="Q123" s="25"/>
      <c r="R123" s="25"/>
      <c r="S123" s="25"/>
      <c r="T123" s="25"/>
      <c r="U123" s="25"/>
      <c r="V123" s="25"/>
      <c r="W123" s="25"/>
      <c r="X123" s="25"/>
    </row>
    <row r="124" spans="13:24" ht="12.75" customHeight="1" x14ac:dyDescent="0.25">
      <c r="M124" s="25"/>
      <c r="N124" s="25"/>
      <c r="O124" s="25"/>
      <c r="P124" s="25"/>
      <c r="Q124" s="25"/>
      <c r="R124" s="25"/>
      <c r="S124" s="25"/>
      <c r="T124" s="25"/>
      <c r="U124" s="25"/>
      <c r="V124" s="25"/>
      <c r="W124" s="25"/>
      <c r="X124" s="25"/>
    </row>
    <row r="125" spans="13:24" ht="12.75" customHeight="1" x14ac:dyDescent="0.25">
      <c r="M125" s="26"/>
      <c r="N125" s="26"/>
      <c r="O125" s="26"/>
      <c r="P125" s="26"/>
      <c r="Q125" s="26"/>
      <c r="R125" s="26"/>
      <c r="S125" s="26"/>
      <c r="T125" s="26"/>
      <c r="U125" s="26"/>
      <c r="V125" s="26"/>
      <c r="W125" s="26"/>
      <c r="X125" s="26"/>
    </row>
    <row r="126" spans="13:24" ht="12.75" customHeight="1" x14ac:dyDescent="0.25">
      <c r="M126" s="26"/>
      <c r="N126" s="26"/>
      <c r="O126" s="26"/>
      <c r="P126" s="26"/>
      <c r="Q126" s="26"/>
      <c r="R126" s="26"/>
      <c r="S126" s="26"/>
      <c r="T126" s="26"/>
      <c r="U126" s="26"/>
      <c r="V126" s="26"/>
      <c r="W126" s="26"/>
      <c r="X126" s="26"/>
    </row>
    <row r="127" spans="13:24" ht="12.75" customHeight="1" x14ac:dyDescent="0.25">
      <c r="M127" s="26"/>
      <c r="N127" s="26"/>
      <c r="O127" s="26"/>
      <c r="P127" s="26"/>
      <c r="Q127" s="26"/>
      <c r="R127" s="26"/>
      <c r="S127" s="26"/>
      <c r="T127" s="26"/>
      <c r="U127" s="26"/>
      <c r="V127" s="26"/>
      <c r="W127" s="26"/>
      <c r="X127" s="26"/>
    </row>
    <row r="128" spans="13:24" ht="12.75" customHeight="1" x14ac:dyDescent="0.25">
      <c r="M128" s="26"/>
      <c r="N128" s="26"/>
      <c r="O128" s="26"/>
      <c r="P128" s="26"/>
      <c r="Q128" s="26"/>
      <c r="R128" s="26"/>
      <c r="S128" s="26"/>
      <c r="T128" s="26"/>
      <c r="U128" s="26"/>
      <c r="V128" s="26"/>
      <c r="W128" s="26"/>
      <c r="X128" s="26"/>
    </row>
    <row r="129" spans="13:24" ht="12.75" customHeight="1" x14ac:dyDescent="0.25">
      <c r="M129" s="26"/>
      <c r="N129" s="26"/>
      <c r="O129" s="26"/>
      <c r="P129" s="26"/>
      <c r="Q129" s="26"/>
      <c r="R129" s="26"/>
      <c r="S129" s="26"/>
      <c r="T129" s="26"/>
      <c r="U129" s="26"/>
      <c r="V129" s="26"/>
      <c r="W129" s="26"/>
      <c r="X129" s="26"/>
    </row>
    <row r="130" spans="13:24" ht="12.75" customHeight="1" x14ac:dyDescent="0.25">
      <c r="M130" s="26"/>
      <c r="N130" s="26"/>
      <c r="O130" s="26"/>
      <c r="P130" s="26"/>
      <c r="Q130" s="26"/>
      <c r="R130" s="26"/>
      <c r="S130" s="26"/>
      <c r="T130" s="26"/>
      <c r="U130" s="26"/>
      <c r="V130" s="26"/>
      <c r="W130" s="26"/>
      <c r="X130" s="26"/>
    </row>
    <row r="131" spans="13:24" ht="12.75" customHeight="1" x14ac:dyDescent="0.25">
      <c r="M131" s="26"/>
      <c r="N131" s="26"/>
      <c r="O131" s="26"/>
      <c r="P131" s="26"/>
      <c r="Q131" s="26"/>
      <c r="R131" s="26"/>
      <c r="S131" s="26"/>
      <c r="T131" s="26"/>
      <c r="U131" s="26"/>
      <c r="V131" s="26"/>
      <c r="W131" s="26"/>
      <c r="X131" s="26"/>
    </row>
    <row r="132" spans="13:24" ht="12.75" customHeight="1" x14ac:dyDescent="0.25">
      <c r="M132" s="26"/>
      <c r="N132" s="26"/>
      <c r="O132" s="26"/>
      <c r="P132" s="26"/>
      <c r="Q132" s="26"/>
      <c r="R132" s="26"/>
      <c r="S132" s="26"/>
      <c r="T132" s="26"/>
      <c r="U132" s="26"/>
      <c r="V132" s="26"/>
      <c r="W132" s="26"/>
      <c r="X132" s="26"/>
    </row>
    <row r="133" spans="13:24" ht="12.75" customHeight="1" x14ac:dyDescent="0.25">
      <c r="M133" s="26"/>
      <c r="N133" s="26"/>
      <c r="O133" s="26"/>
      <c r="P133" s="26"/>
      <c r="Q133" s="26"/>
      <c r="R133" s="26"/>
      <c r="S133" s="26"/>
      <c r="T133" s="26"/>
      <c r="U133" s="26"/>
      <c r="V133" s="26"/>
      <c r="W133" s="26"/>
      <c r="X133" s="26"/>
    </row>
    <row r="134" spans="13:24" ht="12.75" customHeight="1" x14ac:dyDescent="0.25">
      <c r="M134" s="26"/>
      <c r="N134" s="26"/>
      <c r="O134" s="26"/>
      <c r="P134" s="26"/>
      <c r="Q134" s="26"/>
      <c r="R134" s="26"/>
      <c r="S134" s="26"/>
      <c r="T134" s="26"/>
      <c r="U134" s="26"/>
      <c r="V134" s="26"/>
      <c r="W134" s="26"/>
      <c r="X134" s="26"/>
    </row>
    <row r="135" spans="13:24" ht="12.75" customHeight="1" x14ac:dyDescent="0.25">
      <c r="M135" s="26"/>
      <c r="N135" s="26"/>
      <c r="O135" s="26"/>
      <c r="P135" s="26"/>
      <c r="Q135" s="26"/>
      <c r="R135" s="26"/>
      <c r="S135" s="26"/>
      <c r="T135" s="26"/>
      <c r="U135" s="26"/>
      <c r="V135" s="26"/>
      <c r="W135" s="26"/>
      <c r="X135" s="26"/>
    </row>
    <row r="136" spans="13:24" ht="12.75" customHeight="1" x14ac:dyDescent="0.25">
      <c r="M136" s="26"/>
      <c r="N136" s="26"/>
      <c r="O136" s="26"/>
      <c r="P136" s="26"/>
      <c r="Q136" s="26"/>
      <c r="R136" s="26"/>
      <c r="S136" s="26"/>
      <c r="T136" s="26"/>
      <c r="U136" s="26"/>
      <c r="V136" s="26"/>
      <c r="W136" s="26"/>
      <c r="X136" s="26"/>
    </row>
    <row r="137" spans="13:24" ht="12.75" customHeight="1" x14ac:dyDescent="0.25">
      <c r="M137" s="26"/>
      <c r="N137" s="26"/>
      <c r="O137" s="26"/>
      <c r="P137" s="26"/>
      <c r="Q137" s="26"/>
      <c r="R137" s="26"/>
      <c r="S137" s="26"/>
      <c r="T137" s="26"/>
      <c r="U137" s="26"/>
      <c r="V137" s="26"/>
      <c r="W137" s="26"/>
      <c r="X137" s="26"/>
    </row>
    <row r="138" spans="13:24" ht="12.75" customHeight="1" x14ac:dyDescent="0.25">
      <c r="M138" s="26"/>
      <c r="N138" s="26"/>
      <c r="O138" s="26"/>
      <c r="P138" s="26"/>
      <c r="Q138" s="26"/>
      <c r="R138" s="26"/>
      <c r="S138" s="26"/>
      <c r="T138" s="26"/>
      <c r="U138" s="26"/>
      <c r="V138" s="26"/>
      <c r="W138" s="26"/>
      <c r="X138" s="26"/>
    </row>
    <row r="139" spans="13:24" ht="12.75" customHeight="1" x14ac:dyDescent="0.25">
      <c r="M139" s="26"/>
      <c r="N139" s="26"/>
      <c r="O139" s="26"/>
      <c r="P139" s="26"/>
      <c r="Q139" s="26"/>
      <c r="R139" s="26"/>
      <c r="S139" s="26"/>
      <c r="T139" s="26"/>
      <c r="U139" s="26"/>
      <c r="V139" s="26"/>
      <c r="W139" s="26"/>
      <c r="X139" s="26"/>
    </row>
    <row r="140" spans="13:24" ht="12.75" customHeight="1" x14ac:dyDescent="0.25">
      <c r="M140" s="26"/>
      <c r="N140" s="26"/>
      <c r="O140" s="26"/>
      <c r="P140" s="26"/>
      <c r="Q140" s="26"/>
      <c r="R140" s="26"/>
      <c r="S140" s="26"/>
      <c r="T140" s="26"/>
      <c r="U140" s="26"/>
      <c r="V140" s="26"/>
      <c r="W140" s="26"/>
      <c r="X140" s="26"/>
    </row>
    <row r="141" spans="13:24" ht="12.75" customHeight="1" x14ac:dyDescent="0.25">
      <c r="M141" s="26"/>
      <c r="N141" s="26"/>
      <c r="O141" s="26"/>
      <c r="P141" s="26"/>
      <c r="Q141" s="26"/>
      <c r="R141" s="26"/>
      <c r="S141" s="26"/>
      <c r="T141" s="26"/>
      <c r="U141" s="26"/>
      <c r="V141" s="26"/>
      <c r="W141" s="26"/>
      <c r="X141" s="26"/>
    </row>
    <row r="142" spans="13:24" ht="12.75" customHeight="1" x14ac:dyDescent="0.25">
      <c r="M142" s="26"/>
      <c r="N142" s="26"/>
      <c r="O142" s="26"/>
      <c r="P142" s="26"/>
      <c r="Q142" s="26"/>
      <c r="R142" s="26"/>
      <c r="S142" s="26"/>
      <c r="T142" s="26"/>
      <c r="U142" s="26"/>
      <c r="V142" s="26"/>
      <c r="W142" s="26"/>
      <c r="X142" s="26"/>
    </row>
    <row r="143" spans="13:24" ht="12.75" customHeight="1" x14ac:dyDescent="0.25">
      <c r="M143" s="26"/>
      <c r="N143" s="26"/>
      <c r="O143" s="26"/>
      <c r="P143" s="26"/>
      <c r="Q143" s="26"/>
      <c r="R143" s="26"/>
      <c r="S143" s="26"/>
      <c r="T143" s="26"/>
      <c r="U143" s="26"/>
      <c r="V143" s="26"/>
      <c r="W143" s="26"/>
      <c r="X143" s="26"/>
    </row>
    <row r="144" spans="13:24" ht="12.75" customHeight="1" x14ac:dyDescent="0.25">
      <c r="M144" s="26"/>
      <c r="N144" s="26"/>
      <c r="O144" s="26"/>
      <c r="P144" s="26"/>
      <c r="Q144" s="26"/>
      <c r="R144" s="26"/>
      <c r="S144" s="26"/>
      <c r="T144" s="26"/>
      <c r="U144" s="26"/>
      <c r="V144" s="26"/>
      <c r="W144" s="26"/>
      <c r="X144" s="26"/>
    </row>
    <row r="145" spans="13:24" ht="12.75" customHeight="1" x14ac:dyDescent="0.25">
      <c r="M145" s="26"/>
      <c r="N145" s="26"/>
      <c r="O145" s="26"/>
      <c r="P145" s="26"/>
      <c r="Q145" s="26"/>
      <c r="R145" s="26"/>
      <c r="S145" s="26"/>
      <c r="T145" s="26"/>
      <c r="U145" s="26"/>
      <c r="V145" s="26"/>
      <c r="W145" s="26"/>
      <c r="X145" s="26"/>
    </row>
    <row r="146" spans="13:24" ht="12.75" customHeight="1" x14ac:dyDescent="0.25">
      <c r="M146" s="26"/>
      <c r="N146" s="26"/>
      <c r="O146" s="26"/>
      <c r="P146" s="26"/>
      <c r="Q146" s="26"/>
      <c r="R146" s="26"/>
      <c r="S146" s="26"/>
      <c r="T146" s="26"/>
      <c r="U146" s="26"/>
      <c r="V146" s="26"/>
      <c r="W146" s="26"/>
      <c r="X146" s="26"/>
    </row>
    <row r="147" spans="13:24" ht="12.75" customHeight="1" x14ac:dyDescent="0.25">
      <c r="M147" s="26"/>
      <c r="N147" s="26"/>
      <c r="O147" s="26"/>
      <c r="P147" s="26"/>
      <c r="Q147" s="26"/>
      <c r="R147" s="26"/>
      <c r="S147" s="26"/>
      <c r="T147" s="26"/>
      <c r="U147" s="26"/>
      <c r="V147" s="26"/>
      <c r="W147" s="26"/>
      <c r="X147" s="26"/>
    </row>
    <row r="148" spans="13:24" ht="12.75" customHeight="1" x14ac:dyDescent="0.25">
      <c r="M148" s="26"/>
      <c r="N148" s="26"/>
      <c r="O148" s="26"/>
      <c r="P148" s="26"/>
      <c r="Q148" s="26"/>
      <c r="R148" s="26"/>
      <c r="S148" s="26"/>
      <c r="T148" s="26"/>
      <c r="U148" s="26"/>
      <c r="V148" s="26"/>
      <c r="W148" s="26"/>
      <c r="X148" s="26"/>
    </row>
    <row r="149" spans="13:24" ht="12.75" customHeight="1" x14ac:dyDescent="0.25">
      <c r="M149" s="26"/>
      <c r="N149" s="26"/>
      <c r="O149" s="26"/>
      <c r="P149" s="26"/>
      <c r="Q149" s="26"/>
      <c r="R149" s="26"/>
      <c r="S149" s="26"/>
      <c r="T149" s="26"/>
      <c r="U149" s="26"/>
      <c r="V149" s="26"/>
      <c r="W149" s="26"/>
      <c r="X149" s="26"/>
    </row>
    <row r="150" spans="13:24" ht="12.75" customHeight="1" x14ac:dyDescent="0.25">
      <c r="M150" s="26"/>
      <c r="N150" s="26"/>
      <c r="O150" s="26"/>
      <c r="P150" s="26"/>
      <c r="Q150" s="26"/>
      <c r="R150" s="26"/>
      <c r="S150" s="26"/>
      <c r="T150" s="26"/>
      <c r="U150" s="26"/>
      <c r="V150" s="26"/>
      <c r="W150" s="26"/>
      <c r="X150" s="26"/>
    </row>
    <row r="151" spans="13:24" ht="12.75" customHeight="1" x14ac:dyDescent="0.25">
      <c r="M151" s="26"/>
      <c r="N151" s="26"/>
      <c r="O151" s="26"/>
      <c r="P151" s="26"/>
      <c r="Q151" s="26"/>
      <c r="R151" s="26"/>
      <c r="S151" s="26"/>
      <c r="T151" s="26"/>
      <c r="U151" s="26"/>
      <c r="V151" s="26"/>
      <c r="W151" s="26"/>
      <c r="X151" s="26"/>
    </row>
    <row r="152" spans="13:24" ht="12.75" customHeight="1" x14ac:dyDescent="0.25">
      <c r="M152" s="26"/>
      <c r="N152" s="26"/>
      <c r="O152" s="26"/>
      <c r="P152" s="26"/>
      <c r="Q152" s="26"/>
      <c r="R152" s="26"/>
      <c r="S152" s="26"/>
      <c r="T152" s="26"/>
      <c r="U152" s="26"/>
      <c r="V152" s="26"/>
      <c r="W152" s="26"/>
      <c r="X152" s="26"/>
    </row>
    <row r="153" spans="13:24" ht="12.75" customHeight="1" x14ac:dyDescent="0.25">
      <c r="M153" s="26"/>
      <c r="N153" s="26"/>
      <c r="O153" s="26"/>
      <c r="P153" s="26"/>
      <c r="Q153" s="26"/>
      <c r="R153" s="26"/>
      <c r="S153" s="26"/>
      <c r="T153" s="26"/>
      <c r="U153" s="26"/>
      <c r="V153" s="26"/>
      <c r="W153" s="26"/>
      <c r="X153" s="26"/>
    </row>
    <row r="154" spans="13:24" ht="12.75" customHeight="1" x14ac:dyDescent="0.25">
      <c r="M154" s="26"/>
      <c r="N154" s="26"/>
      <c r="O154" s="26"/>
      <c r="P154" s="26"/>
      <c r="Q154" s="26"/>
      <c r="R154" s="26"/>
      <c r="S154" s="26"/>
      <c r="T154" s="26"/>
      <c r="U154" s="26"/>
      <c r="V154" s="26"/>
      <c r="W154" s="26"/>
      <c r="X154" s="26"/>
    </row>
    <row r="155" spans="13:24" ht="12.75" customHeight="1" x14ac:dyDescent="0.25">
      <c r="M155" s="26"/>
      <c r="N155" s="26"/>
      <c r="O155" s="26"/>
      <c r="P155" s="26"/>
      <c r="Q155" s="26"/>
      <c r="R155" s="26"/>
      <c r="S155" s="26"/>
      <c r="T155" s="26"/>
      <c r="U155" s="26"/>
      <c r="V155" s="26"/>
      <c r="W155" s="26"/>
      <c r="X155" s="26"/>
    </row>
    <row r="156" spans="13:24" ht="12.75" customHeight="1" x14ac:dyDescent="0.25">
      <c r="M156" s="26"/>
      <c r="N156" s="26"/>
      <c r="O156" s="26"/>
      <c r="P156" s="26"/>
      <c r="Q156" s="26"/>
      <c r="R156" s="26"/>
      <c r="S156" s="26"/>
      <c r="T156" s="26"/>
      <c r="U156" s="26"/>
      <c r="V156" s="26"/>
      <c r="W156" s="26"/>
      <c r="X156" s="26"/>
    </row>
    <row r="157" spans="13:24" ht="12.75" customHeight="1" x14ac:dyDescent="0.25">
      <c r="M157" s="26"/>
      <c r="N157" s="26"/>
      <c r="O157" s="26"/>
      <c r="P157" s="26"/>
      <c r="Q157" s="26"/>
      <c r="R157" s="26"/>
      <c r="S157" s="26"/>
      <c r="T157" s="26"/>
      <c r="U157" s="26"/>
      <c r="V157" s="26"/>
      <c r="W157" s="26"/>
      <c r="X157" s="26"/>
    </row>
    <row r="158" spans="13:24" ht="12.75" customHeight="1" x14ac:dyDescent="0.25">
      <c r="M158" s="26"/>
      <c r="N158" s="26"/>
      <c r="O158" s="26"/>
      <c r="P158" s="26"/>
      <c r="Q158" s="26"/>
      <c r="R158" s="26"/>
      <c r="S158" s="26"/>
      <c r="T158" s="26"/>
      <c r="U158" s="26"/>
      <c r="V158" s="26"/>
      <c r="W158" s="26"/>
      <c r="X158" s="26"/>
    </row>
    <row r="159" spans="13:24" ht="12.75" customHeight="1" x14ac:dyDescent="0.25">
      <c r="M159" s="26"/>
      <c r="N159" s="26"/>
      <c r="O159" s="26"/>
      <c r="P159" s="26"/>
      <c r="Q159" s="26"/>
      <c r="R159" s="26"/>
      <c r="S159" s="26"/>
      <c r="T159" s="26"/>
      <c r="U159" s="26"/>
      <c r="V159" s="26"/>
      <c r="W159" s="26"/>
      <c r="X159" s="26"/>
    </row>
    <row r="160" spans="13:24" ht="12.75" customHeight="1" x14ac:dyDescent="0.25">
      <c r="M160" s="26"/>
      <c r="N160" s="26"/>
      <c r="O160" s="26"/>
      <c r="P160" s="26"/>
      <c r="Q160" s="26"/>
      <c r="R160" s="26"/>
      <c r="S160" s="26"/>
      <c r="T160" s="26"/>
      <c r="U160" s="26"/>
      <c r="V160" s="26"/>
      <c r="W160" s="26"/>
      <c r="X160" s="26"/>
    </row>
    <row r="161" spans="13:24" ht="12.75" customHeight="1" x14ac:dyDescent="0.25">
      <c r="M161" s="26"/>
      <c r="N161" s="26"/>
      <c r="O161" s="26"/>
      <c r="P161" s="26"/>
      <c r="Q161" s="26"/>
      <c r="R161" s="26"/>
      <c r="S161" s="26"/>
      <c r="T161" s="26"/>
      <c r="U161" s="26"/>
      <c r="V161" s="26"/>
      <c r="W161" s="26"/>
      <c r="X161" s="26"/>
    </row>
    <row r="162" spans="13:24" ht="12.75" customHeight="1" x14ac:dyDescent="0.25">
      <c r="M162" s="26"/>
      <c r="N162" s="26"/>
      <c r="O162" s="26"/>
      <c r="P162" s="26"/>
      <c r="Q162" s="26"/>
      <c r="R162" s="26"/>
      <c r="S162" s="26"/>
      <c r="T162" s="26"/>
      <c r="U162" s="26"/>
      <c r="V162" s="26"/>
      <c r="W162" s="26"/>
      <c r="X162" s="26"/>
    </row>
    <row r="163" spans="13:24" ht="12.75" customHeight="1" x14ac:dyDescent="0.25">
      <c r="M163" s="26"/>
      <c r="N163" s="26"/>
      <c r="O163" s="26"/>
      <c r="P163" s="26"/>
      <c r="Q163" s="26"/>
      <c r="R163" s="26"/>
      <c r="S163" s="26"/>
      <c r="T163" s="26"/>
      <c r="U163" s="26"/>
      <c r="V163" s="26"/>
      <c r="W163" s="26"/>
      <c r="X163" s="26"/>
    </row>
    <row r="164" spans="13:24" ht="12.75" customHeight="1" x14ac:dyDescent="0.25">
      <c r="M164" s="26"/>
      <c r="N164" s="26"/>
      <c r="O164" s="26"/>
      <c r="P164" s="26"/>
      <c r="Q164" s="26"/>
      <c r="R164" s="26"/>
      <c r="S164" s="26"/>
      <c r="T164" s="26"/>
      <c r="U164" s="26"/>
      <c r="V164" s="26"/>
      <c r="W164" s="26"/>
      <c r="X164" s="26"/>
    </row>
    <row r="165" spans="13:24" ht="12.75" customHeight="1" x14ac:dyDescent="0.25">
      <c r="M165" s="26"/>
      <c r="N165" s="26"/>
      <c r="O165" s="26"/>
      <c r="P165" s="26"/>
      <c r="Q165" s="26"/>
      <c r="R165" s="26"/>
      <c r="S165" s="26"/>
      <c r="T165" s="26"/>
      <c r="U165" s="26"/>
      <c r="V165" s="26"/>
      <c r="W165" s="26"/>
      <c r="X165" s="26"/>
    </row>
    <row r="166" spans="13:24" ht="12.75" customHeight="1" x14ac:dyDescent="0.25">
      <c r="M166" s="26"/>
      <c r="N166" s="26"/>
      <c r="O166" s="26"/>
      <c r="P166" s="26"/>
      <c r="Q166" s="26"/>
      <c r="R166" s="26"/>
      <c r="S166" s="26"/>
      <c r="T166" s="26"/>
      <c r="U166" s="26"/>
      <c r="V166" s="26"/>
      <c r="W166" s="26"/>
      <c r="X166" s="26"/>
    </row>
    <row r="167" spans="13:24" ht="12.75" customHeight="1" x14ac:dyDescent="0.25">
      <c r="M167" s="26"/>
      <c r="N167" s="26"/>
      <c r="O167" s="26"/>
      <c r="P167" s="26"/>
      <c r="Q167" s="26"/>
      <c r="R167" s="26"/>
      <c r="S167" s="26"/>
      <c r="T167" s="26"/>
      <c r="U167" s="26"/>
      <c r="V167" s="26"/>
      <c r="W167" s="26"/>
      <c r="X167" s="26"/>
    </row>
    <row r="168" spans="13:24" ht="12.75" customHeight="1" x14ac:dyDescent="0.25">
      <c r="M168" s="26"/>
      <c r="N168" s="26"/>
      <c r="O168" s="26"/>
      <c r="P168" s="26"/>
      <c r="Q168" s="26"/>
      <c r="R168" s="26"/>
      <c r="S168" s="26"/>
      <c r="T168" s="26"/>
      <c r="U168" s="26"/>
      <c r="V168" s="26"/>
      <c r="W168" s="26"/>
      <c r="X168" s="26"/>
    </row>
    <row r="169" spans="13:24" ht="12.75" customHeight="1" x14ac:dyDescent="0.25">
      <c r="M169" s="26"/>
      <c r="N169" s="26"/>
      <c r="O169" s="26"/>
      <c r="P169" s="26"/>
      <c r="Q169" s="26"/>
      <c r="R169" s="26"/>
      <c r="S169" s="26"/>
      <c r="T169" s="26"/>
      <c r="U169" s="26"/>
      <c r="V169" s="26"/>
      <c r="W169" s="26"/>
      <c r="X169" s="26"/>
    </row>
    <row r="170" spans="13:24" ht="12.75" customHeight="1" x14ac:dyDescent="0.25">
      <c r="M170" s="26"/>
      <c r="N170" s="26"/>
      <c r="O170" s="26"/>
      <c r="P170" s="26"/>
      <c r="Q170" s="26"/>
      <c r="R170" s="26"/>
      <c r="S170" s="26"/>
      <c r="T170" s="26"/>
      <c r="U170" s="26"/>
      <c r="V170" s="26"/>
      <c r="W170" s="26"/>
      <c r="X170" s="26"/>
    </row>
    <row r="171" spans="13:24" ht="12.75" customHeight="1" x14ac:dyDescent="0.25">
      <c r="M171" s="26"/>
      <c r="N171" s="26"/>
      <c r="O171" s="26"/>
      <c r="P171" s="26"/>
      <c r="Q171" s="26"/>
      <c r="R171" s="26"/>
      <c r="S171" s="26"/>
      <c r="T171" s="26"/>
      <c r="U171" s="26"/>
      <c r="V171" s="26"/>
      <c r="W171" s="26"/>
      <c r="X171" s="26"/>
    </row>
    <row r="172" spans="13:24" ht="12.75" customHeight="1" x14ac:dyDescent="0.25">
      <c r="M172" s="26"/>
      <c r="N172" s="26"/>
      <c r="O172" s="26"/>
      <c r="P172" s="26"/>
      <c r="Q172" s="26"/>
      <c r="R172" s="26"/>
      <c r="S172" s="26"/>
      <c r="T172" s="26"/>
      <c r="U172" s="26"/>
      <c r="V172" s="26"/>
      <c r="W172" s="26"/>
      <c r="X172" s="26"/>
    </row>
    <row r="173" spans="13:24" ht="12.75" customHeight="1" x14ac:dyDescent="0.25">
      <c r="M173" s="26"/>
      <c r="N173" s="26"/>
      <c r="O173" s="26"/>
      <c r="P173" s="26"/>
      <c r="Q173" s="26"/>
      <c r="R173" s="26"/>
      <c r="S173" s="26"/>
      <c r="T173" s="26"/>
      <c r="U173" s="26"/>
      <c r="V173" s="26"/>
      <c r="W173" s="26"/>
      <c r="X173" s="26"/>
    </row>
    <row r="174" spans="13:24" ht="12.75" customHeight="1" x14ac:dyDescent="0.25">
      <c r="M174" s="26"/>
      <c r="N174" s="26"/>
      <c r="O174" s="26"/>
      <c r="P174" s="26"/>
      <c r="Q174" s="26"/>
      <c r="R174" s="26"/>
      <c r="S174" s="26"/>
      <c r="T174" s="26"/>
      <c r="U174" s="26"/>
      <c r="V174" s="26"/>
      <c r="W174" s="26"/>
      <c r="X174" s="26"/>
    </row>
    <row r="175" spans="13:24" ht="12.75" customHeight="1" x14ac:dyDescent="0.25">
      <c r="M175" s="26"/>
      <c r="N175" s="26"/>
      <c r="O175" s="26"/>
      <c r="P175" s="26"/>
      <c r="Q175" s="26"/>
      <c r="R175" s="26"/>
      <c r="S175" s="26"/>
      <c r="T175" s="26"/>
      <c r="U175" s="26"/>
      <c r="V175" s="26"/>
      <c r="W175" s="26"/>
      <c r="X175" s="26"/>
    </row>
    <row r="176" spans="13:24" ht="12.75" customHeight="1" x14ac:dyDescent="0.25">
      <c r="M176" s="26"/>
      <c r="N176" s="26"/>
      <c r="O176" s="26"/>
      <c r="P176" s="26"/>
      <c r="Q176" s="26"/>
      <c r="R176" s="26"/>
      <c r="S176" s="26"/>
      <c r="T176" s="26"/>
      <c r="U176" s="26"/>
      <c r="V176" s="26"/>
      <c r="W176" s="26"/>
      <c r="X176" s="26"/>
    </row>
    <row r="177" spans="13:24" ht="12.75" customHeight="1" x14ac:dyDescent="0.25">
      <c r="M177" s="26"/>
      <c r="N177" s="26"/>
      <c r="O177" s="26"/>
      <c r="P177" s="26"/>
      <c r="Q177" s="26"/>
      <c r="R177" s="26"/>
      <c r="S177" s="26"/>
      <c r="T177" s="26"/>
      <c r="U177" s="26"/>
      <c r="V177" s="26"/>
      <c r="W177" s="26"/>
      <c r="X177" s="26"/>
    </row>
    <row r="178" spans="13:24" ht="12.75" customHeight="1" x14ac:dyDescent="0.25">
      <c r="M178" s="26"/>
      <c r="N178" s="26"/>
      <c r="O178" s="26"/>
      <c r="P178" s="26"/>
      <c r="Q178" s="26"/>
      <c r="R178" s="26"/>
      <c r="S178" s="26"/>
      <c r="T178" s="26"/>
      <c r="U178" s="26"/>
      <c r="V178" s="26"/>
      <c r="W178" s="26"/>
      <c r="X178" s="26"/>
    </row>
    <row r="179" spans="13:24" ht="12.75" customHeight="1" x14ac:dyDescent="0.25">
      <c r="M179" s="26"/>
      <c r="N179" s="26"/>
      <c r="O179" s="26"/>
      <c r="P179" s="26"/>
      <c r="Q179" s="26"/>
      <c r="R179" s="26"/>
      <c r="S179" s="26"/>
      <c r="T179" s="26"/>
      <c r="U179" s="26"/>
      <c r="V179" s="26"/>
      <c r="W179" s="26"/>
      <c r="X179" s="26"/>
    </row>
    <row r="180" spans="13:24" ht="12.75" customHeight="1" x14ac:dyDescent="0.25">
      <c r="M180" s="26"/>
      <c r="N180" s="26"/>
      <c r="O180" s="26"/>
      <c r="P180" s="26"/>
      <c r="Q180" s="26"/>
      <c r="R180" s="26"/>
      <c r="S180" s="26"/>
      <c r="T180" s="26"/>
      <c r="U180" s="26"/>
      <c r="V180" s="26"/>
      <c r="W180" s="26"/>
      <c r="X180" s="26"/>
    </row>
    <row r="181" spans="13:24" ht="12.75" customHeight="1" x14ac:dyDescent="0.25">
      <c r="M181" s="26"/>
      <c r="N181" s="26"/>
      <c r="O181" s="26"/>
      <c r="P181" s="26"/>
      <c r="Q181" s="26"/>
      <c r="R181" s="26"/>
      <c r="S181" s="26"/>
      <c r="T181" s="26"/>
      <c r="U181" s="26"/>
      <c r="V181" s="26"/>
      <c r="W181" s="26"/>
      <c r="X181" s="26"/>
    </row>
    <row r="182" spans="13:24" ht="12.75" customHeight="1" x14ac:dyDescent="0.25">
      <c r="M182" s="26"/>
      <c r="N182" s="26"/>
      <c r="O182" s="26"/>
      <c r="P182" s="26"/>
      <c r="Q182" s="26"/>
      <c r="R182" s="26"/>
      <c r="S182" s="26"/>
      <c r="T182" s="26"/>
      <c r="U182" s="26"/>
      <c r="V182" s="26"/>
      <c r="W182" s="26"/>
      <c r="X182" s="26"/>
    </row>
    <row r="183" spans="13:24" ht="12.75" customHeight="1" x14ac:dyDescent="0.25">
      <c r="M183" s="26"/>
      <c r="N183" s="26"/>
      <c r="O183" s="26"/>
      <c r="P183" s="26"/>
      <c r="Q183" s="26"/>
      <c r="R183" s="26"/>
      <c r="S183" s="26"/>
      <c r="T183" s="26"/>
      <c r="U183" s="26"/>
      <c r="V183" s="26"/>
      <c r="W183" s="26"/>
      <c r="X183" s="26"/>
    </row>
    <row r="184" spans="13:24" ht="12.75" customHeight="1" x14ac:dyDescent="0.25">
      <c r="M184" s="26"/>
      <c r="N184" s="26"/>
      <c r="O184" s="26"/>
      <c r="P184" s="26"/>
      <c r="Q184" s="26"/>
      <c r="R184" s="26"/>
      <c r="S184" s="26"/>
      <c r="T184" s="26"/>
      <c r="U184" s="26"/>
      <c r="V184" s="26"/>
      <c r="W184" s="26"/>
      <c r="X184" s="26"/>
    </row>
    <row r="185" spans="13:24" ht="12.75" customHeight="1" x14ac:dyDescent="0.25">
      <c r="M185" s="26"/>
      <c r="N185" s="26"/>
      <c r="O185" s="26"/>
      <c r="P185" s="26"/>
      <c r="Q185" s="26"/>
      <c r="R185" s="26"/>
      <c r="S185" s="26"/>
      <c r="T185" s="26"/>
      <c r="U185" s="26"/>
      <c r="V185" s="26"/>
      <c r="W185" s="26"/>
      <c r="X185" s="26"/>
    </row>
    <row r="186" spans="13:24" ht="12.75" customHeight="1" x14ac:dyDescent="0.25">
      <c r="M186" s="26"/>
      <c r="N186" s="26"/>
      <c r="O186" s="26"/>
      <c r="P186" s="26"/>
      <c r="Q186" s="26"/>
      <c r="R186" s="26"/>
      <c r="S186" s="26"/>
      <c r="T186" s="26"/>
      <c r="U186" s="26"/>
      <c r="V186" s="26"/>
      <c r="W186" s="26"/>
      <c r="X186" s="26"/>
    </row>
    <row r="187" spans="13:24" ht="12.75" customHeight="1" x14ac:dyDescent="0.25">
      <c r="M187" s="26"/>
      <c r="N187" s="26"/>
      <c r="O187" s="26"/>
      <c r="P187" s="26"/>
      <c r="Q187" s="26"/>
      <c r="R187" s="26"/>
      <c r="S187" s="26"/>
      <c r="T187" s="26"/>
      <c r="U187" s="26"/>
      <c r="V187" s="26"/>
      <c r="W187" s="26"/>
      <c r="X187" s="26"/>
    </row>
    <row r="188" spans="13:24" ht="12.75" customHeight="1" x14ac:dyDescent="0.25">
      <c r="M188" s="26"/>
      <c r="N188" s="26"/>
      <c r="O188" s="26"/>
      <c r="P188" s="26"/>
      <c r="Q188" s="26"/>
      <c r="R188" s="26"/>
      <c r="S188" s="26"/>
      <c r="T188" s="26"/>
      <c r="U188" s="26"/>
      <c r="V188" s="26"/>
      <c r="W188" s="26"/>
      <c r="X188" s="26"/>
    </row>
    <row r="189" spans="13:24" ht="12.75" customHeight="1" x14ac:dyDescent="0.25">
      <c r="M189" s="26"/>
      <c r="N189" s="26"/>
      <c r="O189" s="26"/>
      <c r="P189" s="26"/>
      <c r="Q189" s="26"/>
      <c r="R189" s="26"/>
      <c r="S189" s="26"/>
      <c r="T189" s="26"/>
      <c r="U189" s="26"/>
      <c r="V189" s="26"/>
      <c r="W189" s="26"/>
      <c r="X189" s="26"/>
    </row>
    <row r="190" spans="13:24" ht="12.75" customHeight="1" x14ac:dyDescent="0.25">
      <c r="M190" s="26"/>
      <c r="N190" s="26"/>
      <c r="O190" s="26"/>
      <c r="P190" s="26"/>
      <c r="Q190" s="26"/>
      <c r="R190" s="26"/>
      <c r="S190" s="26"/>
      <c r="T190" s="26"/>
      <c r="U190" s="26"/>
      <c r="V190" s="26"/>
      <c r="W190" s="26"/>
      <c r="X190" s="26"/>
    </row>
    <row r="191" spans="13:24" ht="12.75" customHeight="1" x14ac:dyDescent="0.25">
      <c r="M191" s="26"/>
      <c r="N191" s="26"/>
      <c r="O191" s="26"/>
      <c r="P191" s="26"/>
      <c r="Q191" s="26"/>
      <c r="R191" s="26"/>
      <c r="S191" s="26"/>
      <c r="T191" s="26"/>
      <c r="U191" s="26"/>
      <c r="V191" s="26"/>
      <c r="W191" s="26"/>
      <c r="X191" s="26"/>
    </row>
    <row r="192" spans="13:24" ht="12.75" customHeight="1" x14ac:dyDescent="0.25">
      <c r="M192" s="26"/>
      <c r="N192" s="26"/>
      <c r="O192" s="26"/>
      <c r="P192" s="26"/>
      <c r="Q192" s="26"/>
      <c r="R192" s="26"/>
      <c r="S192" s="26"/>
      <c r="T192" s="26"/>
      <c r="U192" s="26"/>
      <c r="V192" s="26"/>
      <c r="W192" s="26"/>
      <c r="X192" s="26"/>
    </row>
    <row r="193" spans="13:24" ht="12.75" customHeight="1" x14ac:dyDescent="0.25">
      <c r="M193" s="26"/>
      <c r="N193" s="26"/>
      <c r="O193" s="26"/>
      <c r="P193" s="26"/>
      <c r="Q193" s="26"/>
      <c r="R193" s="26"/>
      <c r="S193" s="26"/>
      <c r="T193" s="26"/>
      <c r="U193" s="26"/>
      <c r="V193" s="26"/>
      <c r="W193" s="26"/>
      <c r="X193" s="26"/>
    </row>
    <row r="194" spans="13:24" ht="12.75" customHeight="1" x14ac:dyDescent="0.25">
      <c r="M194" s="26"/>
      <c r="N194" s="26"/>
      <c r="O194" s="26"/>
      <c r="P194" s="26"/>
      <c r="Q194" s="26"/>
      <c r="R194" s="26"/>
      <c r="S194" s="26"/>
      <c r="T194" s="26"/>
      <c r="U194" s="26"/>
      <c r="V194" s="26"/>
      <c r="W194" s="26"/>
      <c r="X194" s="26"/>
    </row>
    <row r="195" spans="13:24" ht="12.75" customHeight="1" x14ac:dyDescent="0.25">
      <c r="M195" s="26"/>
      <c r="N195" s="26"/>
      <c r="O195" s="26"/>
      <c r="P195" s="26"/>
      <c r="Q195" s="26"/>
      <c r="R195" s="26"/>
      <c r="S195" s="26"/>
      <c r="T195" s="26"/>
      <c r="U195" s="26"/>
      <c r="V195" s="26"/>
      <c r="W195" s="26"/>
      <c r="X195" s="26"/>
    </row>
    <row r="196" spans="13:24" ht="12.75" customHeight="1" x14ac:dyDescent="0.25">
      <c r="M196" s="26"/>
      <c r="N196" s="26"/>
      <c r="O196" s="26"/>
      <c r="P196" s="26"/>
      <c r="Q196" s="26"/>
      <c r="R196" s="26"/>
      <c r="S196" s="26"/>
      <c r="T196" s="26"/>
      <c r="U196" s="26"/>
      <c r="V196" s="26"/>
      <c r="W196" s="26"/>
      <c r="X196" s="26"/>
    </row>
    <row r="197" spans="13:24" ht="12.75" customHeight="1" x14ac:dyDescent="0.25">
      <c r="M197" s="26"/>
      <c r="N197" s="26"/>
      <c r="O197" s="26"/>
      <c r="P197" s="26"/>
      <c r="Q197" s="26"/>
      <c r="R197" s="26"/>
      <c r="S197" s="26"/>
      <c r="T197" s="26"/>
      <c r="U197" s="26"/>
      <c r="V197" s="26"/>
      <c r="W197" s="26"/>
      <c r="X197" s="26"/>
    </row>
    <row r="198" spans="13:24" ht="12.75" customHeight="1" x14ac:dyDescent="0.25">
      <c r="M198" s="26"/>
      <c r="N198" s="26"/>
      <c r="O198" s="26"/>
      <c r="P198" s="26"/>
      <c r="Q198" s="26"/>
      <c r="R198" s="26"/>
      <c r="S198" s="26"/>
      <c r="T198" s="26"/>
      <c r="U198" s="26"/>
      <c r="V198" s="26"/>
      <c r="W198" s="26"/>
      <c r="X198" s="26"/>
    </row>
    <row r="199" spans="13:24" ht="12.75" customHeight="1" x14ac:dyDescent="0.25">
      <c r="M199" s="26"/>
      <c r="N199" s="26"/>
      <c r="O199" s="26"/>
      <c r="P199" s="26"/>
      <c r="Q199" s="26"/>
      <c r="R199" s="26"/>
      <c r="S199" s="26"/>
      <c r="T199" s="26"/>
      <c r="U199" s="26"/>
      <c r="V199" s="26"/>
      <c r="W199" s="26"/>
      <c r="X199" s="26"/>
    </row>
    <row r="200" spans="13:24" ht="12.75" customHeight="1" x14ac:dyDescent="0.25">
      <c r="M200" s="26"/>
      <c r="N200" s="26"/>
      <c r="O200" s="26"/>
      <c r="P200" s="26"/>
      <c r="Q200" s="26"/>
      <c r="R200" s="26"/>
      <c r="S200" s="26"/>
      <c r="T200" s="26"/>
      <c r="U200" s="26"/>
      <c r="V200" s="26"/>
      <c r="W200" s="26"/>
      <c r="X200" s="26"/>
    </row>
    <row r="201" spans="13:24" ht="12.75" customHeight="1" x14ac:dyDescent="0.25">
      <c r="M201" s="26"/>
      <c r="N201" s="26"/>
      <c r="O201" s="26"/>
      <c r="P201" s="26"/>
      <c r="Q201" s="26"/>
      <c r="R201" s="26"/>
      <c r="S201" s="26"/>
      <c r="T201" s="26"/>
      <c r="U201" s="26"/>
      <c r="V201" s="26"/>
      <c r="W201" s="26"/>
      <c r="X201" s="26"/>
    </row>
    <row r="202" spans="13:24" ht="12.75" customHeight="1" x14ac:dyDescent="0.25">
      <c r="M202" s="26"/>
      <c r="N202" s="26"/>
      <c r="O202" s="26"/>
      <c r="P202" s="26"/>
      <c r="Q202" s="26"/>
      <c r="R202" s="26"/>
      <c r="S202" s="26"/>
      <c r="T202" s="26"/>
      <c r="U202" s="26"/>
      <c r="V202" s="26"/>
      <c r="W202" s="26"/>
      <c r="X202" s="26"/>
    </row>
    <row r="203" spans="13:24" ht="12.75" customHeight="1" x14ac:dyDescent="0.25">
      <c r="M203" s="26"/>
      <c r="N203" s="26"/>
      <c r="O203" s="26"/>
      <c r="P203" s="26"/>
      <c r="Q203" s="26"/>
      <c r="R203" s="26"/>
      <c r="S203" s="26"/>
      <c r="T203" s="26"/>
      <c r="U203" s="26"/>
      <c r="V203" s="26"/>
      <c r="W203" s="26"/>
      <c r="X203" s="26"/>
    </row>
    <row r="204" spans="13:24" ht="12.75" customHeight="1" x14ac:dyDescent="0.25">
      <c r="M204" s="26"/>
      <c r="N204" s="26"/>
      <c r="O204" s="26"/>
      <c r="P204" s="26"/>
      <c r="Q204" s="26"/>
      <c r="R204" s="26"/>
      <c r="S204" s="26"/>
      <c r="T204" s="26"/>
      <c r="U204" s="26"/>
      <c r="V204" s="26"/>
      <c r="W204" s="26"/>
      <c r="X204" s="26"/>
    </row>
    <row r="205" spans="13:24" ht="12.75" customHeight="1" x14ac:dyDescent="0.25">
      <c r="M205" s="26"/>
      <c r="N205" s="26"/>
      <c r="O205" s="26"/>
      <c r="P205" s="26"/>
      <c r="Q205" s="26"/>
      <c r="R205" s="26"/>
      <c r="S205" s="26"/>
      <c r="T205" s="26"/>
      <c r="U205" s="26"/>
      <c r="V205" s="26"/>
      <c r="W205" s="26"/>
      <c r="X205" s="26"/>
    </row>
    <row r="206" spans="13:24" ht="12.75" customHeight="1" x14ac:dyDescent="0.25">
      <c r="M206" s="26"/>
      <c r="N206" s="26"/>
      <c r="O206" s="26"/>
      <c r="P206" s="26"/>
      <c r="Q206" s="26"/>
      <c r="R206" s="26"/>
      <c r="S206" s="26"/>
      <c r="T206" s="26"/>
      <c r="U206" s="26"/>
      <c r="V206" s="26"/>
      <c r="W206" s="26"/>
      <c r="X206" s="26"/>
    </row>
    <row r="207" spans="13:24" ht="12.75" customHeight="1" x14ac:dyDescent="0.25">
      <c r="M207" s="26"/>
      <c r="N207" s="26"/>
      <c r="O207" s="26"/>
      <c r="P207" s="26"/>
      <c r="Q207" s="26"/>
      <c r="R207" s="26"/>
      <c r="S207" s="26"/>
      <c r="T207" s="26"/>
      <c r="U207" s="26"/>
      <c r="V207" s="26"/>
      <c r="W207" s="26"/>
      <c r="X207" s="26"/>
    </row>
    <row r="208" spans="13:24" ht="12.75" customHeight="1" x14ac:dyDescent="0.25">
      <c r="M208" s="26"/>
      <c r="N208" s="26"/>
      <c r="O208" s="26"/>
      <c r="P208" s="26"/>
      <c r="Q208" s="26"/>
      <c r="R208" s="26"/>
      <c r="S208" s="26"/>
      <c r="T208" s="26"/>
      <c r="U208" s="26"/>
      <c r="V208" s="26"/>
      <c r="W208" s="26"/>
      <c r="X208" s="26"/>
    </row>
    <row r="209" spans="13:24" ht="12.75" customHeight="1" x14ac:dyDescent="0.25">
      <c r="M209" s="26"/>
      <c r="N209" s="26"/>
      <c r="O209" s="26"/>
      <c r="P209" s="26"/>
      <c r="Q209" s="26"/>
      <c r="R209" s="26"/>
      <c r="S209" s="26"/>
      <c r="T209" s="26"/>
      <c r="U209" s="26"/>
      <c r="V209" s="26"/>
      <c r="W209" s="26"/>
      <c r="X209" s="26"/>
    </row>
    <row r="210" spans="13:24" ht="12.75" customHeight="1" x14ac:dyDescent="0.25">
      <c r="M210" s="26"/>
      <c r="N210" s="26"/>
      <c r="O210" s="26"/>
      <c r="P210" s="26"/>
      <c r="Q210" s="26"/>
      <c r="R210" s="26"/>
      <c r="S210" s="26"/>
      <c r="T210" s="26"/>
      <c r="U210" s="26"/>
      <c r="V210" s="26"/>
      <c r="W210" s="26"/>
      <c r="X210" s="26"/>
    </row>
    <row r="211" spans="13:24" ht="12.75" customHeight="1" x14ac:dyDescent="0.25">
      <c r="M211" s="26"/>
      <c r="N211" s="26"/>
      <c r="O211" s="26"/>
      <c r="P211" s="26"/>
      <c r="Q211" s="26"/>
      <c r="R211" s="26"/>
      <c r="S211" s="26"/>
      <c r="T211" s="26"/>
      <c r="U211" s="26"/>
      <c r="V211" s="26"/>
      <c r="W211" s="26"/>
      <c r="X211" s="26"/>
    </row>
    <row r="212" spans="13:24" ht="12.75" customHeight="1" x14ac:dyDescent="0.25">
      <c r="M212" s="26"/>
      <c r="N212" s="26"/>
      <c r="O212" s="26"/>
      <c r="P212" s="26"/>
      <c r="Q212" s="26"/>
      <c r="R212" s="26"/>
      <c r="S212" s="26"/>
      <c r="T212" s="26"/>
      <c r="U212" s="26"/>
      <c r="V212" s="26"/>
      <c r="W212" s="26"/>
      <c r="X212" s="26"/>
    </row>
    <row r="213" spans="13:24" ht="12.75" customHeight="1" x14ac:dyDescent="0.25">
      <c r="M213" s="26"/>
      <c r="N213" s="26"/>
      <c r="O213" s="26"/>
      <c r="P213" s="26"/>
      <c r="Q213" s="26"/>
      <c r="R213" s="26"/>
      <c r="S213" s="26"/>
      <c r="T213" s="26"/>
      <c r="U213" s="26"/>
      <c r="V213" s="26"/>
      <c r="W213" s="26"/>
      <c r="X213" s="26"/>
    </row>
    <row r="214" spans="13:24" ht="12.75" customHeight="1" x14ac:dyDescent="0.25">
      <c r="M214" s="26"/>
      <c r="N214" s="26"/>
      <c r="O214" s="26"/>
      <c r="P214" s="26"/>
      <c r="Q214" s="26"/>
      <c r="R214" s="26"/>
      <c r="S214" s="26"/>
      <c r="T214" s="26"/>
      <c r="U214" s="26"/>
      <c r="V214" s="26"/>
      <c r="W214" s="26"/>
      <c r="X214" s="26"/>
    </row>
    <row r="215" spans="13:24" ht="12.75" customHeight="1" x14ac:dyDescent="0.25">
      <c r="M215" s="26"/>
      <c r="N215" s="26"/>
      <c r="O215" s="26"/>
      <c r="P215" s="26"/>
      <c r="Q215" s="26"/>
      <c r="R215" s="26"/>
      <c r="S215" s="26"/>
      <c r="T215" s="26"/>
      <c r="U215" s="26"/>
      <c r="V215" s="26"/>
      <c r="W215" s="26"/>
      <c r="X215" s="26"/>
    </row>
    <row r="216" spans="13:24" ht="12.75" customHeight="1" x14ac:dyDescent="0.25">
      <c r="M216" s="26"/>
      <c r="N216" s="26"/>
      <c r="O216" s="26"/>
      <c r="P216" s="26"/>
      <c r="Q216" s="26"/>
      <c r="R216" s="26"/>
      <c r="S216" s="26"/>
      <c r="T216" s="26"/>
      <c r="U216" s="26"/>
      <c r="V216" s="26"/>
      <c r="W216" s="26"/>
      <c r="X216" s="26"/>
    </row>
    <row r="217" spans="13:24" ht="12.75" customHeight="1" x14ac:dyDescent="0.25">
      <c r="M217" s="26"/>
      <c r="N217" s="26"/>
      <c r="O217" s="26"/>
      <c r="P217" s="26"/>
      <c r="Q217" s="26"/>
      <c r="R217" s="26"/>
      <c r="S217" s="26"/>
      <c r="T217" s="26"/>
      <c r="U217" s="26"/>
      <c r="V217" s="26"/>
      <c r="W217" s="26"/>
      <c r="X217" s="26"/>
    </row>
    <row r="218" spans="13:24" ht="12.75" customHeight="1" x14ac:dyDescent="0.25">
      <c r="M218" s="26"/>
      <c r="N218" s="26"/>
      <c r="O218" s="26"/>
      <c r="P218" s="26"/>
      <c r="Q218" s="26"/>
      <c r="R218" s="26"/>
      <c r="S218" s="26"/>
      <c r="T218" s="26"/>
      <c r="U218" s="26"/>
      <c r="V218" s="26"/>
      <c r="W218" s="26"/>
      <c r="X218" s="26"/>
    </row>
    <row r="219" spans="13:24" ht="12.75" customHeight="1" x14ac:dyDescent="0.25">
      <c r="M219" s="26"/>
      <c r="N219" s="26"/>
      <c r="O219" s="26"/>
      <c r="P219" s="26"/>
      <c r="Q219" s="26"/>
      <c r="R219" s="26"/>
      <c r="S219" s="26"/>
      <c r="T219" s="26"/>
      <c r="U219" s="26"/>
      <c r="V219" s="26"/>
      <c r="W219" s="26"/>
      <c r="X219" s="26"/>
    </row>
    <row r="220" spans="13:24" ht="12.75" customHeight="1" x14ac:dyDescent="0.25">
      <c r="M220" s="26"/>
      <c r="N220" s="26"/>
      <c r="O220" s="26"/>
      <c r="P220" s="26"/>
      <c r="Q220" s="26"/>
      <c r="R220" s="26"/>
      <c r="S220" s="26"/>
      <c r="T220" s="26"/>
      <c r="U220" s="26"/>
      <c r="V220" s="26"/>
      <c r="W220" s="26"/>
      <c r="X220" s="26"/>
    </row>
    <row r="221" spans="13:24" ht="12.75" customHeight="1" x14ac:dyDescent="0.25">
      <c r="M221" s="26"/>
      <c r="N221" s="26"/>
      <c r="O221" s="26"/>
      <c r="P221" s="26"/>
      <c r="Q221" s="26"/>
      <c r="R221" s="26"/>
      <c r="S221" s="26"/>
      <c r="T221" s="26"/>
      <c r="U221" s="26"/>
      <c r="V221" s="26"/>
      <c r="W221" s="26"/>
      <c r="X221" s="26"/>
    </row>
    <row r="222" spans="13:24" ht="12.75" customHeight="1" x14ac:dyDescent="0.25">
      <c r="M222" s="26"/>
      <c r="N222" s="26"/>
      <c r="O222" s="26"/>
      <c r="P222" s="26"/>
      <c r="Q222" s="26"/>
      <c r="R222" s="26"/>
      <c r="S222" s="26"/>
      <c r="T222" s="26"/>
      <c r="U222" s="26"/>
      <c r="V222" s="26"/>
      <c r="W222" s="26"/>
      <c r="X222" s="26"/>
    </row>
    <row r="223" spans="13:24" ht="12.75" customHeight="1" x14ac:dyDescent="0.25">
      <c r="M223" s="26"/>
      <c r="N223" s="26"/>
      <c r="O223" s="26"/>
      <c r="P223" s="26"/>
      <c r="Q223" s="26"/>
      <c r="R223" s="26"/>
      <c r="S223" s="26"/>
      <c r="T223" s="26"/>
      <c r="U223" s="26"/>
      <c r="V223" s="26"/>
      <c r="W223" s="26"/>
      <c r="X223" s="26"/>
    </row>
    <row r="224" spans="13:24" ht="12.75" customHeight="1" x14ac:dyDescent="0.25">
      <c r="M224" s="26"/>
      <c r="N224" s="26"/>
      <c r="O224" s="26"/>
      <c r="P224" s="26"/>
      <c r="Q224" s="26"/>
      <c r="R224" s="26"/>
      <c r="S224" s="26"/>
      <c r="T224" s="26"/>
      <c r="U224" s="26"/>
      <c r="V224" s="26"/>
      <c r="W224" s="26"/>
      <c r="X224" s="26"/>
    </row>
    <row r="225" spans="13:24" ht="12.75" customHeight="1" x14ac:dyDescent="0.25">
      <c r="M225" s="26"/>
      <c r="N225" s="26"/>
      <c r="O225" s="26"/>
      <c r="P225" s="26"/>
      <c r="Q225" s="26"/>
      <c r="R225" s="26"/>
      <c r="S225" s="26"/>
      <c r="T225" s="26"/>
      <c r="U225" s="26"/>
      <c r="V225" s="26"/>
      <c r="W225" s="26"/>
      <c r="X225" s="26"/>
    </row>
    <row r="226" spans="13:24" ht="12.75" customHeight="1" x14ac:dyDescent="0.25">
      <c r="M226" s="26"/>
      <c r="N226" s="26"/>
      <c r="O226" s="26"/>
      <c r="P226" s="26"/>
      <c r="Q226" s="26"/>
      <c r="R226" s="26"/>
      <c r="S226" s="26"/>
      <c r="T226" s="26"/>
      <c r="U226" s="26"/>
      <c r="V226" s="26"/>
      <c r="W226" s="26"/>
      <c r="X226" s="26"/>
    </row>
    <row r="227" spans="13:24" ht="12.75" customHeight="1" x14ac:dyDescent="0.25">
      <c r="M227" s="26"/>
      <c r="N227" s="26"/>
      <c r="O227" s="26"/>
      <c r="P227" s="26"/>
      <c r="Q227" s="26"/>
      <c r="R227" s="26"/>
      <c r="S227" s="26"/>
      <c r="T227" s="26"/>
      <c r="U227" s="26"/>
      <c r="V227" s="26"/>
      <c r="W227" s="26"/>
      <c r="X227" s="26"/>
    </row>
    <row r="228" spans="13:24" ht="12.75" customHeight="1" x14ac:dyDescent="0.25">
      <c r="M228" s="26"/>
      <c r="N228" s="26"/>
      <c r="O228" s="26"/>
      <c r="P228" s="26"/>
      <c r="Q228" s="26"/>
      <c r="R228" s="26"/>
      <c r="S228" s="26"/>
      <c r="T228" s="26"/>
      <c r="U228" s="26"/>
      <c r="V228" s="26"/>
      <c r="W228" s="26"/>
      <c r="X228" s="26"/>
    </row>
    <row r="229" spans="13:24" ht="12.75" customHeight="1" x14ac:dyDescent="0.25">
      <c r="M229" s="26"/>
      <c r="N229" s="26"/>
      <c r="O229" s="26"/>
      <c r="P229" s="26"/>
      <c r="Q229" s="26"/>
      <c r="R229" s="26"/>
      <c r="S229" s="26"/>
      <c r="T229" s="26"/>
      <c r="U229" s="26"/>
      <c r="V229" s="26"/>
      <c r="W229" s="26"/>
      <c r="X229" s="26"/>
    </row>
    <row r="230" spans="13:24" ht="12.75" customHeight="1" x14ac:dyDescent="0.25">
      <c r="M230" s="26"/>
      <c r="N230" s="26"/>
      <c r="O230" s="26"/>
      <c r="P230" s="26"/>
      <c r="Q230" s="26"/>
      <c r="R230" s="26"/>
      <c r="S230" s="26"/>
      <c r="T230" s="26"/>
      <c r="U230" s="26"/>
      <c r="V230" s="26"/>
      <c r="W230" s="26"/>
      <c r="X230" s="26"/>
    </row>
    <row r="231" spans="13:24" ht="12.75" customHeight="1" x14ac:dyDescent="0.25">
      <c r="M231" s="26"/>
      <c r="N231" s="26"/>
      <c r="O231" s="26"/>
      <c r="P231" s="26"/>
      <c r="Q231" s="26"/>
      <c r="R231" s="26"/>
      <c r="S231" s="26"/>
      <c r="T231" s="26"/>
      <c r="U231" s="26"/>
      <c r="V231" s="26"/>
      <c r="W231" s="26"/>
      <c r="X231" s="26"/>
    </row>
    <row r="232" spans="13:24" ht="12.75" customHeight="1" x14ac:dyDescent="0.25">
      <c r="M232" s="26"/>
      <c r="N232" s="26"/>
      <c r="O232" s="26"/>
      <c r="P232" s="26"/>
      <c r="Q232" s="26"/>
      <c r="R232" s="26"/>
      <c r="S232" s="26"/>
      <c r="T232" s="26"/>
      <c r="U232" s="26"/>
      <c r="V232" s="26"/>
      <c r="W232" s="26"/>
      <c r="X232" s="26"/>
    </row>
    <row r="233" spans="13:24" ht="12.75" customHeight="1" x14ac:dyDescent="0.25">
      <c r="M233" s="26"/>
      <c r="N233" s="26"/>
      <c r="O233" s="26"/>
      <c r="P233" s="26"/>
      <c r="Q233" s="26"/>
      <c r="R233" s="26"/>
      <c r="S233" s="26"/>
      <c r="T233" s="26"/>
      <c r="U233" s="26"/>
      <c r="V233" s="26"/>
      <c r="W233" s="26"/>
      <c r="X233" s="26"/>
    </row>
    <row r="234" spans="13:24" ht="12.75" customHeight="1" x14ac:dyDescent="0.25">
      <c r="M234" s="26"/>
      <c r="N234" s="26"/>
      <c r="O234" s="26"/>
      <c r="P234" s="26"/>
      <c r="Q234" s="26"/>
      <c r="R234" s="26"/>
      <c r="S234" s="26"/>
      <c r="T234" s="26"/>
      <c r="U234" s="26"/>
      <c r="V234" s="26"/>
      <c r="W234" s="26"/>
      <c r="X234" s="26"/>
    </row>
    <row r="235" spans="13:24" ht="12.75" customHeight="1" x14ac:dyDescent="0.25">
      <c r="M235" s="26"/>
      <c r="N235" s="26"/>
      <c r="O235" s="26"/>
      <c r="P235" s="26"/>
      <c r="Q235" s="26"/>
      <c r="R235" s="26"/>
      <c r="S235" s="26"/>
      <c r="T235" s="26"/>
      <c r="U235" s="26"/>
      <c r="V235" s="26"/>
      <c r="W235" s="26"/>
      <c r="X235" s="26"/>
    </row>
    <row r="236" spans="13:24" ht="12.75" customHeight="1" x14ac:dyDescent="0.25">
      <c r="M236" s="26"/>
      <c r="N236" s="26"/>
      <c r="O236" s="26"/>
      <c r="P236" s="26"/>
      <c r="Q236" s="26"/>
      <c r="R236" s="26"/>
      <c r="S236" s="26"/>
      <c r="T236" s="26"/>
      <c r="U236" s="26"/>
      <c r="V236" s="26"/>
      <c r="W236" s="26"/>
      <c r="X236" s="26"/>
    </row>
    <row r="237" spans="13:24" ht="12.75" customHeight="1" x14ac:dyDescent="0.25">
      <c r="M237" s="26"/>
      <c r="N237" s="26"/>
      <c r="O237" s="26"/>
      <c r="P237" s="26"/>
      <c r="Q237" s="26"/>
      <c r="R237" s="26"/>
      <c r="S237" s="26"/>
      <c r="T237" s="26"/>
      <c r="U237" s="26"/>
      <c r="V237" s="26"/>
      <c r="W237" s="26"/>
      <c r="X237" s="26"/>
    </row>
    <row r="238" spans="13:24" ht="12.75" customHeight="1" x14ac:dyDescent="0.25">
      <c r="M238" s="26"/>
      <c r="N238" s="26"/>
      <c r="O238" s="26"/>
      <c r="P238" s="26"/>
      <c r="Q238" s="26"/>
      <c r="R238" s="26"/>
      <c r="S238" s="26"/>
      <c r="T238" s="26"/>
      <c r="U238" s="26"/>
      <c r="V238" s="26"/>
      <c r="W238" s="26"/>
      <c r="X238" s="26"/>
    </row>
    <row r="239" spans="13:24" ht="12.75" customHeight="1" x14ac:dyDescent="0.25">
      <c r="M239" s="26"/>
      <c r="N239" s="26"/>
      <c r="O239" s="26"/>
      <c r="P239" s="26"/>
      <c r="Q239" s="26"/>
      <c r="R239" s="26"/>
      <c r="S239" s="26"/>
      <c r="T239" s="26"/>
      <c r="U239" s="26"/>
      <c r="V239" s="26"/>
      <c r="W239" s="26"/>
      <c r="X239" s="26"/>
    </row>
    <row r="240" spans="13:24" ht="12.75" customHeight="1" x14ac:dyDescent="0.25">
      <c r="M240" s="26"/>
      <c r="N240" s="26"/>
      <c r="O240" s="26"/>
      <c r="P240" s="26"/>
      <c r="Q240" s="26"/>
      <c r="R240" s="26"/>
      <c r="S240" s="26"/>
      <c r="T240" s="26"/>
      <c r="U240" s="26"/>
      <c r="V240" s="26"/>
      <c r="W240" s="26"/>
      <c r="X240" s="26"/>
    </row>
    <row r="241" spans="13:24" ht="12.75" customHeight="1" x14ac:dyDescent="0.25">
      <c r="M241" s="26"/>
      <c r="N241" s="26"/>
      <c r="O241" s="26"/>
      <c r="P241" s="26"/>
      <c r="Q241" s="26"/>
      <c r="R241" s="26"/>
      <c r="S241" s="26"/>
      <c r="T241" s="26"/>
      <c r="U241" s="26"/>
      <c r="V241" s="26"/>
      <c r="W241" s="26"/>
      <c r="X241" s="26"/>
    </row>
    <row r="242" spans="13:24" ht="12.75" customHeight="1" x14ac:dyDescent="0.25">
      <c r="M242" s="26"/>
      <c r="N242" s="26"/>
      <c r="O242" s="26"/>
      <c r="P242" s="26"/>
      <c r="Q242" s="26"/>
      <c r="R242" s="26"/>
      <c r="S242" s="26"/>
      <c r="T242" s="26"/>
      <c r="U242" s="26"/>
      <c r="V242" s="26"/>
      <c r="W242" s="26"/>
      <c r="X242" s="26"/>
    </row>
    <row r="243" spans="13:24" ht="12.75" customHeight="1" x14ac:dyDescent="0.25">
      <c r="M243" s="26"/>
      <c r="N243" s="26"/>
      <c r="O243" s="26"/>
      <c r="P243" s="26"/>
      <c r="Q243" s="26"/>
      <c r="R243" s="26"/>
      <c r="S243" s="26"/>
      <c r="T243" s="26"/>
      <c r="U243" s="26"/>
      <c r="V243" s="26"/>
      <c r="W243" s="26"/>
      <c r="X243" s="26"/>
    </row>
    <row r="244" spans="13:24" ht="12.75" customHeight="1" x14ac:dyDescent="0.25">
      <c r="M244" s="26"/>
      <c r="N244" s="26"/>
      <c r="O244" s="26"/>
      <c r="P244" s="26"/>
      <c r="Q244" s="26"/>
      <c r="R244" s="26"/>
      <c r="S244" s="26"/>
      <c r="T244" s="26"/>
      <c r="U244" s="26"/>
      <c r="V244" s="26"/>
      <c r="W244" s="26"/>
      <c r="X244" s="26"/>
    </row>
    <row r="245" spans="13:24" ht="12.75" customHeight="1" x14ac:dyDescent="0.25">
      <c r="M245" s="26"/>
      <c r="N245" s="26"/>
      <c r="O245" s="26"/>
      <c r="P245" s="26"/>
      <c r="Q245" s="26"/>
      <c r="R245" s="26"/>
      <c r="S245" s="26"/>
      <c r="T245" s="26"/>
      <c r="U245" s="26"/>
      <c r="V245" s="26"/>
      <c r="W245" s="26"/>
      <c r="X245" s="26"/>
    </row>
    <row r="246" spans="13:24" ht="12.75" customHeight="1" x14ac:dyDescent="0.25">
      <c r="M246" s="26"/>
      <c r="N246" s="26"/>
      <c r="O246" s="26"/>
      <c r="P246" s="26"/>
      <c r="Q246" s="26"/>
      <c r="R246" s="26"/>
      <c r="S246" s="26"/>
      <c r="T246" s="26"/>
      <c r="U246" s="26"/>
      <c r="V246" s="26"/>
      <c r="W246" s="26"/>
      <c r="X246" s="26"/>
    </row>
    <row r="247" spans="13:24" ht="12.75" customHeight="1" x14ac:dyDescent="0.25">
      <c r="M247" s="26"/>
      <c r="N247" s="26"/>
      <c r="O247" s="26"/>
      <c r="P247" s="26"/>
      <c r="Q247" s="26"/>
      <c r="R247" s="26"/>
      <c r="S247" s="26"/>
      <c r="T247" s="26"/>
      <c r="U247" s="26"/>
      <c r="V247" s="26"/>
      <c r="W247" s="26"/>
      <c r="X247" s="26"/>
    </row>
    <row r="248" spans="13:24" ht="12.75" customHeight="1" x14ac:dyDescent="0.25">
      <c r="M248" s="26"/>
      <c r="N248" s="26"/>
      <c r="O248" s="26"/>
      <c r="P248" s="26"/>
      <c r="Q248" s="26"/>
      <c r="R248" s="26"/>
      <c r="S248" s="26"/>
      <c r="T248" s="26"/>
      <c r="U248" s="26"/>
      <c r="V248" s="26"/>
      <c r="W248" s="26"/>
      <c r="X248" s="26"/>
    </row>
    <row r="249" spans="13:24" ht="12.75" customHeight="1" x14ac:dyDescent="0.25">
      <c r="M249" s="26"/>
      <c r="N249" s="26"/>
      <c r="O249" s="26"/>
      <c r="P249" s="26"/>
      <c r="Q249" s="26"/>
      <c r="R249" s="26"/>
      <c r="S249" s="26"/>
      <c r="T249" s="26"/>
      <c r="U249" s="26"/>
      <c r="V249" s="26"/>
      <c r="W249" s="26"/>
      <c r="X249" s="26"/>
    </row>
    <row r="250" spans="13:24" ht="12.75" customHeight="1" x14ac:dyDescent="0.25">
      <c r="M250" s="26"/>
      <c r="N250" s="26"/>
      <c r="O250" s="26"/>
      <c r="P250" s="26"/>
      <c r="Q250" s="26"/>
      <c r="R250" s="26"/>
      <c r="S250" s="26"/>
      <c r="T250" s="26"/>
      <c r="U250" s="26"/>
      <c r="V250" s="26"/>
      <c r="W250" s="26"/>
      <c r="X250" s="26"/>
    </row>
    <row r="251" spans="13:24" ht="12.75" customHeight="1" x14ac:dyDescent="0.25">
      <c r="M251" s="26"/>
      <c r="N251" s="26"/>
      <c r="O251" s="26"/>
      <c r="P251" s="26"/>
      <c r="Q251" s="26"/>
      <c r="R251" s="26"/>
      <c r="S251" s="26"/>
      <c r="T251" s="26"/>
      <c r="U251" s="26"/>
      <c r="V251" s="26"/>
      <c r="W251" s="26"/>
      <c r="X251" s="26"/>
    </row>
    <row r="252" spans="13:24" ht="12.75" customHeight="1" x14ac:dyDescent="0.25">
      <c r="M252" s="26"/>
      <c r="N252" s="26"/>
      <c r="O252" s="26"/>
      <c r="P252" s="26"/>
      <c r="Q252" s="26"/>
      <c r="R252" s="26"/>
      <c r="S252" s="26"/>
      <c r="T252" s="26"/>
      <c r="U252" s="26"/>
      <c r="V252" s="26"/>
      <c r="W252" s="26"/>
      <c r="X252" s="26"/>
    </row>
    <row r="253" spans="13:24" ht="12.75" customHeight="1" x14ac:dyDescent="0.25">
      <c r="M253" s="26"/>
      <c r="N253" s="26"/>
      <c r="O253" s="26"/>
      <c r="P253" s="26"/>
      <c r="Q253" s="26"/>
      <c r="R253" s="26"/>
      <c r="S253" s="26"/>
      <c r="T253" s="26"/>
      <c r="U253" s="26"/>
      <c r="V253" s="26"/>
      <c r="W253" s="26"/>
      <c r="X253" s="26"/>
    </row>
    <row r="254" spans="13:24" ht="12.75" customHeight="1" x14ac:dyDescent="0.25">
      <c r="M254" s="26"/>
      <c r="N254" s="26"/>
      <c r="O254" s="26"/>
      <c r="P254" s="26"/>
      <c r="Q254" s="26"/>
      <c r="R254" s="26"/>
      <c r="S254" s="26"/>
      <c r="T254" s="26"/>
      <c r="U254" s="26"/>
      <c r="V254" s="26"/>
      <c r="W254" s="26"/>
      <c r="X254" s="26"/>
    </row>
    <row r="255" spans="13:24" ht="12.75" customHeight="1" x14ac:dyDescent="0.25">
      <c r="M255" s="26"/>
      <c r="N255" s="26"/>
      <c r="O255" s="26"/>
      <c r="P255" s="26"/>
      <c r="Q255" s="26"/>
      <c r="R255" s="26"/>
      <c r="S255" s="26"/>
      <c r="T255" s="26"/>
      <c r="U255" s="26"/>
      <c r="V255" s="26"/>
      <c r="W255" s="26"/>
      <c r="X255" s="26"/>
    </row>
    <row r="256" spans="13:24" ht="12.75" customHeight="1" x14ac:dyDescent="0.25">
      <c r="M256" s="26"/>
      <c r="N256" s="26"/>
      <c r="O256" s="26"/>
      <c r="P256" s="26"/>
      <c r="Q256" s="26"/>
      <c r="R256" s="26"/>
      <c r="S256" s="26"/>
      <c r="T256" s="26"/>
      <c r="U256" s="26"/>
      <c r="V256" s="26"/>
      <c r="W256" s="26"/>
      <c r="X256" s="26"/>
    </row>
    <row r="257" spans="13:24" ht="12.75" customHeight="1" x14ac:dyDescent="0.25">
      <c r="M257" s="26"/>
      <c r="N257" s="26"/>
      <c r="O257" s="26"/>
      <c r="P257" s="26"/>
      <c r="Q257" s="26"/>
      <c r="R257" s="26"/>
      <c r="S257" s="26"/>
      <c r="T257" s="26"/>
      <c r="U257" s="26"/>
      <c r="V257" s="26"/>
      <c r="W257" s="26"/>
      <c r="X257" s="26"/>
    </row>
    <row r="258" spans="13:24" ht="12.75" customHeight="1" x14ac:dyDescent="0.25">
      <c r="M258" s="26"/>
      <c r="N258" s="26"/>
      <c r="O258" s="26"/>
      <c r="P258" s="26"/>
      <c r="Q258" s="26"/>
      <c r="R258" s="26"/>
      <c r="S258" s="26"/>
      <c r="T258" s="26"/>
      <c r="U258" s="26"/>
      <c r="V258" s="26"/>
      <c r="W258" s="26"/>
      <c r="X258" s="26"/>
    </row>
    <row r="259" spans="13:24" ht="12.75" customHeight="1" x14ac:dyDescent="0.25">
      <c r="M259" s="26"/>
      <c r="N259" s="26"/>
      <c r="O259" s="26"/>
      <c r="P259" s="26"/>
      <c r="Q259" s="26"/>
      <c r="R259" s="26"/>
      <c r="S259" s="26"/>
      <c r="T259" s="26"/>
      <c r="U259" s="26"/>
      <c r="V259" s="26"/>
      <c r="W259" s="26"/>
      <c r="X259" s="26"/>
    </row>
    <row r="260" spans="13:24" ht="12.75" customHeight="1" x14ac:dyDescent="0.25">
      <c r="M260" s="26"/>
      <c r="N260" s="26"/>
      <c r="O260" s="26"/>
      <c r="P260" s="26"/>
      <c r="Q260" s="26"/>
      <c r="R260" s="26"/>
      <c r="S260" s="26"/>
      <c r="T260" s="26"/>
      <c r="U260" s="26"/>
      <c r="V260" s="26"/>
      <c r="W260" s="26"/>
      <c r="X260" s="26"/>
    </row>
    <row r="261" spans="13:24" ht="12.75" customHeight="1" x14ac:dyDescent="0.25">
      <c r="M261" s="26"/>
      <c r="N261" s="26"/>
      <c r="O261" s="26"/>
      <c r="P261" s="26"/>
      <c r="Q261" s="26"/>
      <c r="R261" s="26"/>
      <c r="S261" s="26"/>
      <c r="T261" s="26"/>
      <c r="U261" s="26"/>
      <c r="V261" s="26"/>
      <c r="W261" s="26"/>
      <c r="X261" s="26"/>
    </row>
    <row r="262" spans="13:24" ht="12.75" customHeight="1" x14ac:dyDescent="0.25">
      <c r="M262" s="26"/>
      <c r="N262" s="26"/>
      <c r="O262" s="26"/>
      <c r="P262" s="26"/>
      <c r="Q262" s="26"/>
      <c r="R262" s="26"/>
      <c r="S262" s="26"/>
      <c r="T262" s="26"/>
      <c r="U262" s="26"/>
      <c r="V262" s="26"/>
      <c r="W262" s="26"/>
      <c r="X262" s="26"/>
    </row>
    <row r="263" spans="13:24" ht="12.75" customHeight="1" x14ac:dyDescent="0.25">
      <c r="M263" s="26"/>
      <c r="N263" s="26"/>
      <c r="O263" s="26"/>
      <c r="P263" s="26"/>
      <c r="Q263" s="26"/>
      <c r="R263" s="26"/>
      <c r="S263" s="26"/>
      <c r="T263" s="26"/>
      <c r="U263" s="26"/>
      <c r="V263" s="26"/>
      <c r="W263" s="26"/>
      <c r="X263" s="26"/>
    </row>
    <row r="264" spans="13:24" ht="12.75" customHeight="1" x14ac:dyDescent="0.25">
      <c r="M264" s="26"/>
      <c r="N264" s="26"/>
      <c r="O264" s="26"/>
      <c r="P264" s="26"/>
      <c r="Q264" s="26"/>
      <c r="R264" s="26"/>
      <c r="S264" s="26"/>
      <c r="T264" s="26"/>
      <c r="U264" s="26"/>
      <c r="V264" s="26"/>
      <c r="W264" s="26"/>
      <c r="X264" s="26"/>
    </row>
    <row r="265" spans="13:24" ht="12.75" customHeight="1" x14ac:dyDescent="0.25">
      <c r="M265" s="26"/>
      <c r="N265" s="26"/>
      <c r="O265" s="26"/>
      <c r="P265" s="26"/>
      <c r="Q265" s="26"/>
      <c r="R265" s="26"/>
      <c r="S265" s="26"/>
      <c r="T265" s="26"/>
      <c r="U265" s="26"/>
      <c r="V265" s="26"/>
      <c r="W265" s="26"/>
      <c r="X265" s="26"/>
    </row>
    <row r="266" spans="13:24" ht="12.75" customHeight="1" x14ac:dyDescent="0.25">
      <c r="M266" s="26"/>
      <c r="N266" s="26"/>
      <c r="O266" s="26"/>
      <c r="P266" s="26"/>
      <c r="Q266" s="26"/>
      <c r="R266" s="26"/>
      <c r="S266" s="26"/>
      <c r="T266" s="26"/>
      <c r="U266" s="26"/>
      <c r="V266" s="26"/>
      <c r="W266" s="26"/>
      <c r="X266" s="26"/>
    </row>
    <row r="267" spans="13:24" ht="12.75" customHeight="1" x14ac:dyDescent="0.25">
      <c r="M267" s="26"/>
      <c r="N267" s="26"/>
      <c r="O267" s="26"/>
      <c r="P267" s="26"/>
      <c r="Q267" s="26"/>
      <c r="R267" s="26"/>
      <c r="S267" s="26"/>
      <c r="T267" s="26"/>
      <c r="U267" s="26"/>
      <c r="V267" s="26"/>
      <c r="W267" s="26"/>
      <c r="X267" s="26"/>
    </row>
    <row r="268" spans="13:24" ht="12.75" customHeight="1" x14ac:dyDescent="0.25">
      <c r="M268" s="26"/>
      <c r="N268" s="26"/>
      <c r="O268" s="26"/>
      <c r="P268" s="26"/>
      <c r="Q268" s="26"/>
      <c r="R268" s="26"/>
      <c r="S268" s="26"/>
      <c r="T268" s="26"/>
      <c r="U268" s="26"/>
      <c r="V268" s="26"/>
      <c r="W268" s="26"/>
      <c r="X268" s="26"/>
    </row>
    <row r="269" spans="13:24" ht="12.75" customHeight="1" x14ac:dyDescent="0.25">
      <c r="M269" s="26"/>
      <c r="N269" s="26"/>
      <c r="O269" s="26"/>
      <c r="P269" s="26"/>
      <c r="Q269" s="26"/>
      <c r="R269" s="26"/>
      <c r="S269" s="26"/>
      <c r="T269" s="26"/>
      <c r="U269" s="26"/>
      <c r="V269" s="26"/>
      <c r="W269" s="26"/>
      <c r="X269" s="26"/>
    </row>
    <row r="270" spans="13:24" ht="12.75" customHeight="1" x14ac:dyDescent="0.25">
      <c r="M270" s="26"/>
      <c r="N270" s="26"/>
      <c r="O270" s="26"/>
      <c r="P270" s="26"/>
      <c r="Q270" s="26"/>
      <c r="R270" s="26"/>
      <c r="S270" s="26"/>
      <c r="T270" s="26"/>
      <c r="U270" s="26"/>
      <c r="V270" s="26"/>
      <c r="W270" s="26"/>
      <c r="X270" s="26"/>
    </row>
    <row r="271" spans="13:24" ht="12.75" customHeight="1" x14ac:dyDescent="0.25">
      <c r="M271" s="26"/>
      <c r="N271" s="26"/>
      <c r="O271" s="26"/>
      <c r="P271" s="26"/>
      <c r="Q271" s="26"/>
      <c r="R271" s="26"/>
      <c r="S271" s="26"/>
      <c r="T271" s="26"/>
      <c r="U271" s="26"/>
      <c r="V271" s="26"/>
      <c r="W271" s="26"/>
      <c r="X271" s="26"/>
    </row>
    <row r="272" spans="13:24" ht="12.75" customHeight="1" x14ac:dyDescent="0.25">
      <c r="M272" s="26"/>
      <c r="N272" s="26"/>
      <c r="O272" s="26"/>
      <c r="P272" s="26"/>
      <c r="Q272" s="26"/>
      <c r="R272" s="26"/>
      <c r="S272" s="26"/>
      <c r="T272" s="26"/>
      <c r="U272" s="26"/>
      <c r="V272" s="26"/>
      <c r="W272" s="26"/>
      <c r="X272" s="26"/>
    </row>
    <row r="273" spans="13:24" ht="12.75" customHeight="1" x14ac:dyDescent="0.25">
      <c r="M273" s="26"/>
      <c r="N273" s="26"/>
      <c r="O273" s="26"/>
      <c r="P273" s="26"/>
      <c r="Q273" s="26"/>
      <c r="R273" s="26"/>
      <c r="S273" s="26"/>
      <c r="T273" s="26"/>
      <c r="U273" s="26"/>
      <c r="V273" s="26"/>
      <c r="W273" s="26"/>
      <c r="X273" s="26"/>
    </row>
    <row r="274" spans="13:24" ht="12.75" customHeight="1" x14ac:dyDescent="0.25">
      <c r="M274" s="26"/>
      <c r="N274" s="26"/>
      <c r="O274" s="26"/>
      <c r="P274" s="26"/>
      <c r="Q274" s="26"/>
      <c r="R274" s="26"/>
      <c r="S274" s="26"/>
      <c r="T274" s="26"/>
      <c r="U274" s="26"/>
      <c r="V274" s="26"/>
      <c r="W274" s="26"/>
      <c r="X274" s="26"/>
    </row>
    <row r="275" spans="13:24" ht="12.75" customHeight="1" x14ac:dyDescent="0.25">
      <c r="M275" s="26"/>
      <c r="N275" s="26"/>
      <c r="O275" s="26"/>
      <c r="P275" s="26"/>
      <c r="Q275" s="26"/>
      <c r="R275" s="26"/>
      <c r="S275" s="26"/>
      <c r="T275" s="26"/>
      <c r="U275" s="26"/>
      <c r="V275" s="26"/>
      <c r="W275" s="26"/>
      <c r="X275" s="26"/>
    </row>
    <row r="276" spans="13:24" ht="12.75" customHeight="1" x14ac:dyDescent="0.25">
      <c r="M276" s="26"/>
      <c r="N276" s="26"/>
      <c r="O276" s="26"/>
      <c r="P276" s="26"/>
      <c r="Q276" s="26"/>
      <c r="R276" s="26"/>
      <c r="S276" s="26"/>
      <c r="T276" s="26"/>
      <c r="U276" s="26"/>
      <c r="V276" s="26"/>
      <c r="W276" s="26"/>
      <c r="X276" s="26"/>
    </row>
    <row r="277" spans="13:24" ht="12.75" customHeight="1" x14ac:dyDescent="0.25">
      <c r="M277" s="26"/>
      <c r="N277" s="26"/>
      <c r="O277" s="26"/>
      <c r="P277" s="26"/>
      <c r="Q277" s="26"/>
      <c r="R277" s="26"/>
      <c r="S277" s="26"/>
      <c r="T277" s="26"/>
      <c r="U277" s="26"/>
      <c r="V277" s="26"/>
      <c r="W277" s="26"/>
      <c r="X277" s="26"/>
    </row>
    <row r="278" spans="13:24" ht="12.75" customHeight="1" x14ac:dyDescent="0.25">
      <c r="M278" s="26"/>
      <c r="N278" s="26"/>
      <c r="O278" s="26"/>
      <c r="P278" s="26"/>
      <c r="Q278" s="26"/>
      <c r="R278" s="26"/>
      <c r="S278" s="26"/>
      <c r="T278" s="26"/>
      <c r="U278" s="26"/>
      <c r="V278" s="26"/>
      <c r="W278" s="26"/>
      <c r="X278" s="26"/>
    </row>
    <row r="279" spans="13:24" ht="12.75" customHeight="1" x14ac:dyDescent="0.25">
      <c r="M279" s="26"/>
      <c r="N279" s="26"/>
      <c r="O279" s="26"/>
      <c r="P279" s="26"/>
      <c r="Q279" s="26"/>
      <c r="R279" s="26"/>
      <c r="S279" s="26"/>
      <c r="T279" s="26"/>
      <c r="U279" s="26"/>
      <c r="V279" s="26"/>
      <c r="W279" s="26"/>
      <c r="X279" s="26"/>
    </row>
    <row r="280" spans="13:24" ht="12.75" customHeight="1" x14ac:dyDescent="0.25">
      <c r="M280" s="26"/>
      <c r="N280" s="26"/>
      <c r="O280" s="26"/>
      <c r="P280" s="26"/>
      <c r="Q280" s="26"/>
      <c r="R280" s="26"/>
      <c r="S280" s="26"/>
      <c r="T280" s="26"/>
      <c r="U280" s="26"/>
      <c r="V280" s="26"/>
      <c r="W280" s="26"/>
      <c r="X280" s="26"/>
    </row>
    <row r="281" spans="13:24" ht="12.75" customHeight="1" x14ac:dyDescent="0.25">
      <c r="M281" s="26"/>
      <c r="N281" s="26"/>
      <c r="O281" s="26"/>
      <c r="P281" s="26"/>
      <c r="Q281" s="26"/>
      <c r="R281" s="26"/>
      <c r="S281" s="26"/>
      <c r="T281" s="26"/>
      <c r="U281" s="26"/>
      <c r="V281" s="26"/>
      <c r="W281" s="26"/>
      <c r="X281" s="26"/>
    </row>
    <row r="282" spans="13:24" ht="12.75" customHeight="1" x14ac:dyDescent="0.25">
      <c r="M282" s="26"/>
      <c r="N282" s="26"/>
      <c r="O282" s="26"/>
      <c r="P282" s="26"/>
      <c r="Q282" s="26"/>
      <c r="R282" s="26"/>
      <c r="S282" s="26"/>
      <c r="T282" s="26"/>
      <c r="U282" s="26"/>
      <c r="V282" s="26"/>
      <c r="W282" s="26"/>
      <c r="X282" s="26"/>
    </row>
    <row r="283" spans="13:24" ht="12.75" customHeight="1" x14ac:dyDescent="0.25">
      <c r="M283" s="26"/>
      <c r="N283" s="26"/>
      <c r="O283" s="26"/>
      <c r="P283" s="26"/>
      <c r="Q283" s="26"/>
      <c r="R283" s="26"/>
      <c r="S283" s="26"/>
      <c r="T283" s="26"/>
      <c r="U283" s="26"/>
      <c r="V283" s="26"/>
      <c r="W283" s="26"/>
      <c r="X283" s="26"/>
    </row>
    <row r="284" spans="13:24" ht="12.75" customHeight="1" x14ac:dyDescent="0.25">
      <c r="M284" s="26"/>
      <c r="N284" s="26"/>
      <c r="O284" s="26"/>
      <c r="P284" s="26"/>
      <c r="Q284" s="26"/>
      <c r="R284" s="26"/>
      <c r="S284" s="26"/>
      <c r="T284" s="26"/>
      <c r="U284" s="26"/>
      <c r="V284" s="26"/>
      <c r="W284" s="26"/>
      <c r="X284" s="26"/>
    </row>
    <row r="285" spans="13:24" ht="12.75" customHeight="1" x14ac:dyDescent="0.25">
      <c r="M285" s="26"/>
      <c r="N285" s="26"/>
      <c r="O285" s="26"/>
      <c r="P285" s="26"/>
      <c r="Q285" s="26"/>
      <c r="R285" s="26"/>
      <c r="S285" s="26"/>
      <c r="T285" s="26"/>
      <c r="U285" s="26"/>
      <c r="V285" s="26"/>
      <c r="W285" s="26"/>
      <c r="X285" s="26"/>
    </row>
    <row r="286" spans="13:24" ht="12.75" customHeight="1" x14ac:dyDescent="0.25">
      <c r="M286" s="26"/>
      <c r="N286" s="26"/>
      <c r="O286" s="26"/>
      <c r="P286" s="26"/>
      <c r="Q286" s="26"/>
      <c r="R286" s="26"/>
      <c r="S286" s="26"/>
      <c r="T286" s="26"/>
      <c r="U286" s="26"/>
      <c r="V286" s="26"/>
      <c r="W286" s="26"/>
      <c r="X286" s="26"/>
    </row>
    <row r="287" spans="13:24" ht="12.75" customHeight="1" x14ac:dyDescent="0.25">
      <c r="M287" s="26"/>
      <c r="N287" s="26"/>
      <c r="O287" s="26"/>
      <c r="P287" s="26"/>
      <c r="Q287" s="26"/>
      <c r="R287" s="26"/>
      <c r="S287" s="26"/>
      <c r="T287" s="26"/>
      <c r="U287" s="26"/>
      <c r="V287" s="26"/>
      <c r="W287" s="26"/>
      <c r="X287" s="26"/>
    </row>
    <row r="288" spans="13:24" ht="12.75" customHeight="1" x14ac:dyDescent="0.25">
      <c r="M288" s="26"/>
      <c r="N288" s="26"/>
      <c r="O288" s="26"/>
      <c r="P288" s="26"/>
      <c r="Q288" s="26"/>
      <c r="R288" s="26"/>
      <c r="S288" s="26"/>
      <c r="T288" s="26"/>
      <c r="U288" s="26"/>
      <c r="V288" s="26"/>
      <c r="W288" s="26"/>
      <c r="X288" s="26"/>
    </row>
    <row r="289" spans="13:24" ht="12.75" customHeight="1" x14ac:dyDescent="0.25">
      <c r="M289" s="26"/>
      <c r="N289" s="26"/>
      <c r="O289" s="26"/>
      <c r="P289" s="26"/>
      <c r="Q289" s="26"/>
      <c r="R289" s="26"/>
      <c r="S289" s="26"/>
      <c r="T289" s="26"/>
      <c r="U289" s="26"/>
      <c r="V289" s="26"/>
      <c r="W289" s="26"/>
      <c r="X289" s="26"/>
    </row>
    <row r="290" spans="13:24" ht="12.75" customHeight="1" x14ac:dyDescent="0.25">
      <c r="M290" s="26"/>
      <c r="N290" s="26"/>
      <c r="O290" s="26"/>
      <c r="P290" s="26"/>
      <c r="Q290" s="26"/>
      <c r="R290" s="26"/>
      <c r="S290" s="26"/>
      <c r="T290" s="26"/>
      <c r="U290" s="26"/>
      <c r="V290" s="26"/>
      <c r="W290" s="26"/>
      <c r="X290" s="26"/>
    </row>
    <row r="291" spans="13:24" ht="12.75" customHeight="1" x14ac:dyDescent="0.25">
      <c r="M291" s="26"/>
      <c r="N291" s="26"/>
      <c r="O291" s="26"/>
      <c r="P291" s="26"/>
      <c r="Q291" s="26"/>
      <c r="R291" s="26"/>
      <c r="S291" s="26"/>
      <c r="T291" s="26"/>
      <c r="U291" s="26"/>
      <c r="V291" s="26"/>
      <c r="W291" s="26"/>
      <c r="X291" s="26"/>
    </row>
    <row r="292" spans="13:24" ht="12.75" customHeight="1" x14ac:dyDescent="0.25">
      <c r="M292" s="26"/>
      <c r="N292" s="26"/>
      <c r="O292" s="26"/>
      <c r="P292" s="26"/>
      <c r="Q292" s="26"/>
      <c r="R292" s="26"/>
      <c r="S292" s="26"/>
      <c r="T292" s="26"/>
      <c r="U292" s="26"/>
      <c r="V292" s="26"/>
      <c r="W292" s="26"/>
      <c r="X292" s="26"/>
    </row>
    <row r="293" spans="13:24" ht="12.75" customHeight="1" x14ac:dyDescent="0.25">
      <c r="M293" s="26"/>
      <c r="N293" s="26"/>
      <c r="O293" s="26"/>
      <c r="P293" s="26"/>
      <c r="Q293" s="26"/>
      <c r="R293" s="26"/>
      <c r="S293" s="26"/>
      <c r="T293" s="26"/>
      <c r="U293" s="26"/>
      <c r="V293" s="26"/>
      <c r="W293" s="26"/>
      <c r="X293" s="26"/>
    </row>
    <row r="294" spans="13:24" ht="12.75" customHeight="1" x14ac:dyDescent="0.25">
      <c r="M294" s="26"/>
      <c r="N294" s="26"/>
      <c r="O294" s="26"/>
      <c r="P294" s="26"/>
      <c r="Q294" s="26"/>
      <c r="R294" s="26"/>
      <c r="S294" s="26"/>
      <c r="T294" s="26"/>
      <c r="U294" s="26"/>
      <c r="V294" s="26"/>
      <c r="W294" s="26"/>
      <c r="X294" s="26"/>
    </row>
    <row r="295" spans="13:24" ht="12.75" customHeight="1" x14ac:dyDescent="0.25">
      <c r="M295" s="26"/>
      <c r="N295" s="26"/>
      <c r="O295" s="26"/>
      <c r="P295" s="26"/>
      <c r="Q295" s="26"/>
      <c r="R295" s="26"/>
      <c r="S295" s="26"/>
      <c r="T295" s="26"/>
      <c r="U295" s="26"/>
      <c r="V295" s="26"/>
      <c r="W295" s="26"/>
      <c r="X295" s="26"/>
    </row>
    <row r="296" spans="13:24" ht="12.75" customHeight="1" x14ac:dyDescent="0.25">
      <c r="M296" s="26"/>
      <c r="N296" s="26"/>
      <c r="O296" s="26"/>
      <c r="P296" s="26"/>
      <c r="Q296" s="26"/>
      <c r="R296" s="26"/>
      <c r="S296" s="26"/>
      <c r="T296" s="26"/>
      <c r="U296" s="26"/>
      <c r="V296" s="26"/>
      <c r="W296" s="26"/>
      <c r="X296" s="26"/>
    </row>
    <row r="297" spans="13:24" ht="12.75" customHeight="1" x14ac:dyDescent="0.25">
      <c r="M297" s="26"/>
      <c r="N297" s="26"/>
      <c r="O297" s="26"/>
      <c r="P297" s="26"/>
      <c r="Q297" s="26"/>
      <c r="R297" s="26"/>
      <c r="S297" s="26"/>
      <c r="T297" s="26"/>
      <c r="U297" s="26"/>
      <c r="V297" s="26"/>
      <c r="W297" s="26"/>
      <c r="X297" s="26"/>
    </row>
    <row r="298" spans="13:24" ht="12.75" customHeight="1" x14ac:dyDescent="0.25">
      <c r="M298" s="26"/>
      <c r="N298" s="26"/>
      <c r="O298" s="26"/>
      <c r="P298" s="26"/>
      <c r="Q298" s="26"/>
      <c r="R298" s="26"/>
      <c r="S298" s="26"/>
      <c r="T298" s="26"/>
      <c r="U298" s="26"/>
      <c r="V298" s="26"/>
      <c r="W298" s="26"/>
      <c r="X298" s="26"/>
    </row>
    <row r="299" spans="13:24" ht="12.75" customHeight="1" x14ac:dyDescent="0.25">
      <c r="M299" s="26"/>
      <c r="N299" s="26"/>
      <c r="O299" s="26"/>
      <c r="P299" s="26"/>
      <c r="Q299" s="26"/>
      <c r="R299" s="26"/>
      <c r="S299" s="26"/>
      <c r="T299" s="26"/>
      <c r="U299" s="26"/>
      <c r="V299" s="26"/>
      <c r="W299" s="26"/>
      <c r="X299" s="26"/>
    </row>
    <row r="300" spans="13:24" ht="12.75" customHeight="1" x14ac:dyDescent="0.25">
      <c r="M300" s="26"/>
      <c r="N300" s="26"/>
      <c r="O300" s="26"/>
      <c r="P300" s="26"/>
      <c r="Q300" s="26"/>
      <c r="R300" s="26"/>
      <c r="S300" s="26"/>
      <c r="T300" s="26"/>
      <c r="U300" s="26"/>
      <c r="V300" s="26"/>
      <c r="W300" s="26"/>
      <c r="X300" s="26"/>
    </row>
    <row r="301" spans="13:24" ht="12.75" customHeight="1" x14ac:dyDescent="0.25">
      <c r="M301" s="26"/>
      <c r="N301" s="26"/>
      <c r="O301" s="26"/>
      <c r="P301" s="26"/>
      <c r="Q301" s="26"/>
      <c r="R301" s="26"/>
      <c r="S301" s="26"/>
      <c r="T301" s="26"/>
      <c r="U301" s="26"/>
      <c r="V301" s="26"/>
      <c r="W301" s="26"/>
      <c r="X301" s="26"/>
    </row>
  </sheetData>
  <mergeCells count="203">
    <mergeCell ref="B78:E78"/>
    <mergeCell ref="I78:L78"/>
    <mergeCell ref="B79:E79"/>
    <mergeCell ref="I79:L79"/>
    <mergeCell ref="B75:E75"/>
    <mergeCell ref="I75:L75"/>
    <mergeCell ref="B76:E76"/>
    <mergeCell ref="I76:L76"/>
    <mergeCell ref="B77:E77"/>
    <mergeCell ref="I77:L77"/>
    <mergeCell ref="B72:E72"/>
    <mergeCell ref="I72:L72"/>
    <mergeCell ref="B73:E73"/>
    <mergeCell ref="I73:L73"/>
    <mergeCell ref="B74:E74"/>
    <mergeCell ref="I74:L74"/>
    <mergeCell ref="B69:E69"/>
    <mergeCell ref="I69:L69"/>
    <mergeCell ref="B70:E70"/>
    <mergeCell ref="I70:L70"/>
    <mergeCell ref="B71:E71"/>
    <mergeCell ref="I71:L71"/>
    <mergeCell ref="B66:E66"/>
    <mergeCell ref="I66:L66"/>
    <mergeCell ref="B67:E67"/>
    <mergeCell ref="I67:L67"/>
    <mergeCell ref="B68:E68"/>
    <mergeCell ref="I68:L68"/>
    <mergeCell ref="B64:E64"/>
    <mergeCell ref="I64:L64"/>
    <mergeCell ref="M64:X64"/>
    <mergeCell ref="B65:E65"/>
    <mergeCell ref="I65:L65"/>
    <mergeCell ref="M65:X65"/>
    <mergeCell ref="B61:E61"/>
    <mergeCell ref="I61:L61"/>
    <mergeCell ref="B62:E62"/>
    <mergeCell ref="I62:L62"/>
    <mergeCell ref="B63:E63"/>
    <mergeCell ref="I63:L63"/>
    <mergeCell ref="B58:E58"/>
    <mergeCell ref="I58:L58"/>
    <mergeCell ref="B59:E59"/>
    <mergeCell ref="I59:L59"/>
    <mergeCell ref="B60:E60"/>
    <mergeCell ref="I60:L60"/>
    <mergeCell ref="B55:E55"/>
    <mergeCell ref="I55:L55"/>
    <mergeCell ref="B56:E56"/>
    <mergeCell ref="I56:L56"/>
    <mergeCell ref="B57:E57"/>
    <mergeCell ref="I57:L57"/>
    <mergeCell ref="B52:E52"/>
    <mergeCell ref="I52:L52"/>
    <mergeCell ref="B53:E53"/>
    <mergeCell ref="I53:L53"/>
    <mergeCell ref="B54:E54"/>
    <mergeCell ref="I54:L54"/>
    <mergeCell ref="B50:E50"/>
    <mergeCell ref="I50:L50"/>
    <mergeCell ref="M50:X50"/>
    <mergeCell ref="B51:E51"/>
    <mergeCell ref="I51:L51"/>
    <mergeCell ref="M51:X51"/>
    <mergeCell ref="B48:E48"/>
    <mergeCell ref="I48:L48"/>
    <mergeCell ref="M48:X48"/>
    <mergeCell ref="B49:E49"/>
    <mergeCell ref="I49:L49"/>
    <mergeCell ref="M49:X49"/>
    <mergeCell ref="B45:E45"/>
    <mergeCell ref="I45:L45"/>
    <mergeCell ref="M45:X45"/>
    <mergeCell ref="A46:E46"/>
    <mergeCell ref="M46:X46"/>
    <mergeCell ref="B47:E47"/>
    <mergeCell ref="I47:L47"/>
    <mergeCell ref="M47:X47"/>
    <mergeCell ref="B43:E43"/>
    <mergeCell ref="I43:L43"/>
    <mergeCell ref="M43:X43"/>
    <mergeCell ref="B44:E44"/>
    <mergeCell ref="I44:L44"/>
    <mergeCell ref="M44:X44"/>
    <mergeCell ref="B41:E41"/>
    <mergeCell ref="I41:L41"/>
    <mergeCell ref="M41:X41"/>
    <mergeCell ref="B42:E42"/>
    <mergeCell ref="I42:L42"/>
    <mergeCell ref="M42:X42"/>
    <mergeCell ref="B39:E39"/>
    <mergeCell ref="I39:L39"/>
    <mergeCell ref="M39:X39"/>
    <mergeCell ref="B40:E40"/>
    <mergeCell ref="I40:L40"/>
    <mergeCell ref="M40:X40"/>
    <mergeCell ref="B37:E37"/>
    <mergeCell ref="I37:L37"/>
    <mergeCell ref="M37:X37"/>
    <mergeCell ref="B38:E38"/>
    <mergeCell ref="I38:L38"/>
    <mergeCell ref="M38:X38"/>
    <mergeCell ref="B35:E35"/>
    <mergeCell ref="I35:L35"/>
    <mergeCell ref="M35:X35"/>
    <mergeCell ref="B36:E36"/>
    <mergeCell ref="I36:L36"/>
    <mergeCell ref="M36:X36"/>
    <mergeCell ref="B34:E34"/>
    <mergeCell ref="I34:L34"/>
    <mergeCell ref="M34:X34"/>
    <mergeCell ref="B31:E31"/>
    <mergeCell ref="I31:L31"/>
    <mergeCell ref="M31:X31"/>
    <mergeCell ref="B32:E32"/>
    <mergeCell ref="I32:L32"/>
    <mergeCell ref="M32:X32"/>
    <mergeCell ref="B30:E30"/>
    <mergeCell ref="I30:L30"/>
    <mergeCell ref="M30:X30"/>
    <mergeCell ref="B27:E27"/>
    <mergeCell ref="I27:L27"/>
    <mergeCell ref="B28:E28"/>
    <mergeCell ref="I28:L28"/>
    <mergeCell ref="B33:E33"/>
    <mergeCell ref="I33:L33"/>
    <mergeCell ref="M33:X33"/>
    <mergeCell ref="B26:E26"/>
    <mergeCell ref="I26:L26"/>
    <mergeCell ref="B23:E23"/>
    <mergeCell ref="I23:L23"/>
    <mergeCell ref="B24:E24"/>
    <mergeCell ref="I24:L24"/>
    <mergeCell ref="B29:E29"/>
    <mergeCell ref="I29:L29"/>
    <mergeCell ref="M29:X29"/>
    <mergeCell ref="B21:E21"/>
    <mergeCell ref="I21:L21"/>
    <mergeCell ref="B22:E22"/>
    <mergeCell ref="I22:L22"/>
    <mergeCell ref="B19:E19"/>
    <mergeCell ref="I19:L19"/>
    <mergeCell ref="B20:E20"/>
    <mergeCell ref="I20:L20"/>
    <mergeCell ref="B25:E25"/>
    <mergeCell ref="I25:L25"/>
    <mergeCell ref="I12:L12"/>
    <mergeCell ref="B17:E17"/>
    <mergeCell ref="I17:L17"/>
    <mergeCell ref="B18:E18"/>
    <mergeCell ref="I18:L18"/>
    <mergeCell ref="B15:E15"/>
    <mergeCell ref="I15:L15"/>
    <mergeCell ref="B16:E16"/>
    <mergeCell ref="I16:L16"/>
    <mergeCell ref="O3:X3"/>
    <mergeCell ref="A4:B4"/>
    <mergeCell ref="C4:E4"/>
    <mergeCell ref="G4:H4"/>
    <mergeCell ref="J4:L4"/>
    <mergeCell ref="M4:N4"/>
    <mergeCell ref="O4:X4"/>
    <mergeCell ref="B10:E10"/>
    <mergeCell ref="I10:L10"/>
    <mergeCell ref="A6:L6"/>
    <mergeCell ref="B7:E7"/>
    <mergeCell ref="I7:L7"/>
    <mergeCell ref="B8:E8"/>
    <mergeCell ref="I8:L8"/>
    <mergeCell ref="B9:E9"/>
    <mergeCell ref="I9:L9"/>
    <mergeCell ref="M6:X24"/>
    <mergeCell ref="B13:E13"/>
    <mergeCell ref="I13:L13"/>
    <mergeCell ref="B14:E14"/>
    <mergeCell ref="I14:L14"/>
    <mergeCell ref="B11:E11"/>
    <mergeCell ref="I11:L11"/>
    <mergeCell ref="B12:E12"/>
    <mergeCell ref="M52:W52"/>
    <mergeCell ref="M53:W53"/>
    <mergeCell ref="M54:W54"/>
    <mergeCell ref="M55:W55"/>
    <mergeCell ref="M56:W56"/>
    <mergeCell ref="M57:W57"/>
    <mergeCell ref="M58:W58"/>
    <mergeCell ref="M77:X77"/>
    <mergeCell ref="A1:B2"/>
    <mergeCell ref="C1:L2"/>
    <mergeCell ref="M1:X1"/>
    <mergeCell ref="M2:N2"/>
    <mergeCell ref="O2:X2"/>
    <mergeCell ref="A3:B3"/>
    <mergeCell ref="C3:E3"/>
    <mergeCell ref="G3:H3"/>
    <mergeCell ref="J3:L3"/>
    <mergeCell ref="M3:N3"/>
    <mergeCell ref="A5:B5"/>
    <mergeCell ref="C5:E5"/>
    <mergeCell ref="G5:H5"/>
    <mergeCell ref="J5:L5"/>
    <mergeCell ref="M5:N5"/>
    <mergeCell ref="O5:X5"/>
  </mergeCells>
  <conditionalFormatting sqref="K5:L5">
    <cfRule type="containsText" dxfId="1" priority="2" operator="containsText" text=" ">
      <formula>NOT(ISERROR(SEARCH(" ",K5)))</formula>
    </cfRule>
  </conditionalFormatting>
  <conditionalFormatting sqref="O2:X2">
    <cfRule type="containsText" dxfId="0" priority="1" operator="containsText" text="APPROVE">
      <formula>NOT(ISERROR(SEARCH("APPROVE",O2)))</formula>
    </cfRule>
  </conditionalFormatting>
  <printOptions horizontalCentered="1" gridLines="1"/>
  <pageMargins left="0.23622047244094491" right="0.23622047244094491" top="0.74803149606299213" bottom="0" header="0.31496062992125984" footer="0"/>
  <pageSetup paperSize="9" scale="48" orientation="portrait" verticalDpi="300" r:id="rId1"/>
  <headerFooter>
    <oddHeader>&amp;CREISS</oddHeader>
  </headerFooter>
  <customProperties>
    <customPr name="layoutContexts" r:id="rId2"/>
  </customProperties>
  <drawing r:id="rId3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D2A145EA-670F-4AE4-A425-6FBB392E82B8}">
          <x14:formula1>
            <xm:f>'DO NOT USE'!$D$20:$D$37</xm:f>
          </x14:formula1>
          <xm:sqref>O2:X2</xm:sqref>
        </x14:dataValidation>
        <x14:dataValidation type="list" allowBlank="1" showInputMessage="1" showErrorMessage="1" xr:uid="{156FA496-38C4-4063-B8C4-DBF566167407}">
          <x14:formula1>
            <xm:f>'DO NOT USE'!$D$68:$D$72</xm:f>
          </x14:formula1>
          <xm:sqref>N26:N28</xm:sqref>
        </x14:dataValidation>
        <x14:dataValidation type="list" allowBlank="1" showInputMessage="1" showErrorMessage="1" xr:uid="{FA8C6F1B-1713-4F9A-B71D-4CDA9BBAF2D1}">
          <x14:formula1>
            <xm:f>'DO NOT USE'!$D$20:$D$38</xm:f>
          </x14:formula1>
          <xm:sqref>M77:X77</xm:sqref>
        </x14:dataValidation>
      </x14:dataValidation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30">
    <tabColor rgb="FFE8D1FF"/>
  </sheetPr>
  <dimension ref="A1:X77"/>
  <sheetViews>
    <sheetView showZeros="0" view="pageBreakPreview" zoomScaleNormal="100" zoomScaleSheetLayoutView="100" workbookViewId="0">
      <selection activeCell="A36" sqref="A36:D36"/>
    </sheetView>
  </sheetViews>
  <sheetFormatPr defaultColWidth="16.1796875" defaultRowHeight="12.75" customHeight="1" x14ac:dyDescent="0.25"/>
  <cols>
    <col min="1" max="1" width="19" style="5" customWidth="1"/>
    <col min="2" max="2" width="21.453125" style="1" customWidth="1"/>
    <col min="3" max="3" width="7.453125" style="1" customWidth="1"/>
    <col min="4" max="4" width="7.81640625" style="1" customWidth="1"/>
    <col min="5" max="5" width="9.453125" style="1" customWidth="1"/>
    <col min="6" max="8" width="7.453125" style="1" customWidth="1"/>
    <col min="9" max="9" width="9.453125" style="1" customWidth="1"/>
    <col min="10" max="23" width="7.453125" style="1" customWidth="1"/>
    <col min="24" max="33" width="9.453125" style="1" customWidth="1"/>
    <col min="34" max="16384" width="16.1796875" style="1"/>
  </cols>
  <sheetData>
    <row r="1" spans="1:24" ht="12.75" customHeight="1" x14ac:dyDescent="0.35">
      <c r="A1" s="68" t="s">
        <v>48</v>
      </c>
      <c r="B1" s="550" t="str">
        <f>'DESIGN FRONT SHEET'!B3:C3</f>
        <v>MCLAREN SEASON 3</v>
      </c>
      <c r="C1" s="550"/>
      <c r="D1" s="551"/>
      <c r="E1" s="69" t="s">
        <v>49</v>
      </c>
      <c r="F1" s="550" t="str">
        <f>'DESIGN FRONT SHEET'!E3:E3</f>
        <v>UNAVAILABLE</v>
      </c>
      <c r="G1" s="552"/>
      <c r="H1" s="553"/>
      <c r="I1" s="554" t="s">
        <v>184</v>
      </c>
      <c r="J1" s="555"/>
      <c r="K1" s="556"/>
      <c r="L1" s="557"/>
      <c r="M1" s="542"/>
      <c r="N1" s="543"/>
      <c r="O1" s="543"/>
      <c r="P1" s="543"/>
      <c r="Q1" s="543"/>
      <c r="R1" s="543"/>
      <c r="S1" s="543"/>
      <c r="T1" s="543"/>
      <c r="U1" s="543"/>
      <c r="V1" s="543"/>
      <c r="W1" s="544"/>
      <c r="X1" s="15"/>
    </row>
    <row r="2" spans="1:24" ht="12.75" customHeight="1" x14ac:dyDescent="0.35">
      <c r="A2" s="70" t="s">
        <v>51</v>
      </c>
      <c r="B2" s="298" t="str">
        <f>'DESIGN FRONT SHEET'!B4:C4</f>
        <v>DEXOR</v>
      </c>
      <c r="C2" s="298"/>
      <c r="D2" s="299"/>
      <c r="E2" s="37" t="s">
        <v>52</v>
      </c>
      <c r="F2" s="298" t="str">
        <f>'DESIGN FRONT SHEET'!E4:E4</f>
        <v>VIETNAM</v>
      </c>
      <c r="G2" s="304"/>
      <c r="H2" s="305"/>
      <c r="I2" s="382" t="s">
        <v>185</v>
      </c>
      <c r="J2" s="548"/>
      <c r="K2" s="433"/>
      <c r="L2" s="549"/>
      <c r="M2" s="545"/>
      <c r="N2" s="545"/>
      <c r="O2" s="545"/>
      <c r="P2" s="545"/>
      <c r="Q2" s="545"/>
      <c r="R2" s="545"/>
      <c r="S2" s="545"/>
      <c r="T2" s="545"/>
      <c r="U2" s="545"/>
      <c r="V2" s="545"/>
      <c r="W2" s="546"/>
      <c r="X2" s="15"/>
    </row>
    <row r="3" spans="1:24" ht="12.75" customHeight="1" x14ac:dyDescent="0.35">
      <c r="A3" s="125" t="s">
        <v>54</v>
      </c>
      <c r="B3" s="430" t="str">
        <f>'DESIGN FRONT SHEET'!B5:C5</f>
        <v>SHORT SLEEVE CONTRST T-SHIRT</v>
      </c>
      <c r="C3" s="430"/>
      <c r="D3" s="431"/>
      <c r="E3" s="37" t="s">
        <v>55</v>
      </c>
      <c r="F3" s="430" t="str">
        <f>'DESIGN FRONT SHEET'!E5:E5</f>
        <v>PALACE SAMPLE - FACTORY REFERENCE</v>
      </c>
      <c r="G3" s="531"/>
      <c r="H3" s="532"/>
      <c r="I3" s="533" t="s">
        <v>186</v>
      </c>
      <c r="J3" s="534"/>
      <c r="K3" s="516"/>
      <c r="L3" s="535"/>
      <c r="M3" s="527"/>
      <c r="N3" s="528"/>
      <c r="O3" s="528"/>
      <c r="P3" s="528"/>
      <c r="Q3" s="528"/>
      <c r="R3" s="528"/>
      <c r="S3" s="528"/>
      <c r="T3" s="528"/>
      <c r="U3" s="528"/>
      <c r="V3" s="528"/>
      <c r="W3" s="547"/>
      <c r="X3" s="20"/>
    </row>
    <row r="4" spans="1:24" ht="12.75" customHeight="1" x14ac:dyDescent="0.25">
      <c r="A4" s="538" t="s">
        <v>187</v>
      </c>
      <c r="B4" s="539"/>
      <c r="C4" s="539"/>
      <c r="D4" s="539"/>
      <c r="E4" s="539"/>
      <c r="F4" s="539"/>
      <c r="G4" s="539"/>
      <c r="H4" s="539"/>
      <c r="I4" s="539"/>
      <c r="J4" s="539"/>
      <c r="K4" s="539"/>
      <c r="L4" s="539"/>
      <c r="M4" s="539"/>
      <c r="N4" s="539"/>
      <c r="O4" s="539"/>
      <c r="P4" s="539"/>
      <c r="Q4" s="539"/>
      <c r="R4" s="539"/>
      <c r="S4" s="539"/>
      <c r="T4" s="539"/>
      <c r="U4" s="539"/>
      <c r="V4" s="539"/>
      <c r="W4" s="540"/>
    </row>
    <row r="5" spans="1:24" ht="13.5" customHeight="1" x14ac:dyDescent="0.3">
      <c r="A5" s="536" t="e">
        <f>'PP2 SPEC'!B7:D7</f>
        <v>#VALUE!</v>
      </c>
      <c r="B5" s="537"/>
      <c r="C5" s="120" t="s">
        <v>145</v>
      </c>
      <c r="D5" s="121" t="s">
        <v>155</v>
      </c>
      <c r="E5" s="122"/>
      <c r="F5" s="122"/>
      <c r="G5" s="124"/>
      <c r="H5" s="122" t="s">
        <v>156</v>
      </c>
      <c r="I5" s="122"/>
      <c r="J5" s="122"/>
      <c r="K5" s="124"/>
      <c r="L5" s="122" t="s">
        <v>157</v>
      </c>
      <c r="M5" s="122"/>
      <c r="N5" s="122"/>
      <c r="O5" s="124"/>
      <c r="P5" s="122" t="s">
        <v>158</v>
      </c>
      <c r="Q5" s="122"/>
      <c r="R5" s="122"/>
      <c r="S5" s="124"/>
      <c r="T5" s="122" t="s">
        <v>159</v>
      </c>
      <c r="U5" s="122"/>
      <c r="V5" s="122"/>
      <c r="W5" s="123"/>
    </row>
    <row r="6" spans="1:24" ht="13.5" customHeight="1" x14ac:dyDescent="0.25">
      <c r="A6" s="530" t="e">
        <f>'GRADED SPEC (ALPHA)'!B8:E8</f>
        <v>#VALUE!</v>
      </c>
      <c r="B6" s="530"/>
      <c r="C6" s="16">
        <f>'GRADED SPEC (ALPHA)'!F8</f>
        <v>1</v>
      </c>
      <c r="D6" s="56">
        <f>'GRADED SPEC (ALPHA)'!G8</f>
        <v>-3</v>
      </c>
      <c r="E6" s="7"/>
      <c r="F6" s="7"/>
      <c r="G6" s="27"/>
      <c r="H6" s="56">
        <f>'GRADED SPEC (ALPHA)'!H8</f>
        <v>-1.5</v>
      </c>
      <c r="I6" s="7"/>
      <c r="J6" s="7"/>
      <c r="K6" s="55"/>
      <c r="L6" s="54">
        <f>'GRADED SPEC (ALPHA)'!I8</f>
        <v>0</v>
      </c>
      <c r="M6" s="14"/>
      <c r="N6" s="17"/>
      <c r="O6" s="19"/>
      <c r="P6" s="54">
        <f>'GRADED SPEC (ALPHA)'!J8</f>
        <v>1.5</v>
      </c>
      <c r="Q6" s="17"/>
      <c r="R6" s="17"/>
      <c r="S6" s="19"/>
      <c r="T6" s="54">
        <f>'GRADED SPEC (ALPHA)'!K8</f>
        <v>3</v>
      </c>
      <c r="U6" s="17"/>
      <c r="V6" s="17"/>
      <c r="W6" s="18"/>
    </row>
    <row r="7" spans="1:24" ht="13.5" customHeight="1" x14ac:dyDescent="0.25">
      <c r="A7" s="530" t="e">
        <f>'GRADED SPEC (ALPHA)'!B9:E9</f>
        <v>#VALUE!</v>
      </c>
      <c r="B7" s="530"/>
      <c r="C7" s="16">
        <f>'GRADED SPEC (ALPHA)'!F9</f>
        <v>1</v>
      </c>
      <c r="D7" s="56">
        <f>'GRADED SPEC (ALPHA)'!G9</f>
        <v>-3</v>
      </c>
      <c r="E7" s="7"/>
      <c r="F7" s="7"/>
      <c r="G7" s="27"/>
      <c r="H7" s="56">
        <f>'GRADED SPEC (ALPHA)'!H9</f>
        <v>-1.5</v>
      </c>
      <c r="I7" s="7"/>
      <c r="J7" s="7"/>
      <c r="K7" s="55"/>
      <c r="L7" s="54">
        <f>'GRADED SPEC (ALPHA)'!I9</f>
        <v>0</v>
      </c>
      <c r="M7" s="14"/>
      <c r="N7" s="17"/>
      <c r="O7" s="19"/>
      <c r="P7" s="54">
        <f>'GRADED SPEC (ALPHA)'!J9</f>
        <v>1.5</v>
      </c>
      <c r="Q7" s="17"/>
      <c r="R7" s="17"/>
      <c r="S7" s="19"/>
      <c r="T7" s="54">
        <f>'GRADED SPEC (ALPHA)'!K9</f>
        <v>3</v>
      </c>
      <c r="U7" s="17"/>
      <c r="V7" s="17"/>
      <c r="W7" s="18"/>
    </row>
    <row r="8" spans="1:24" ht="12.75" customHeight="1" x14ac:dyDescent="0.25">
      <c r="A8" s="530" t="e">
        <f>'GRADED SPEC (ALPHA)'!B10:E10</f>
        <v>#VALUE!</v>
      </c>
      <c r="B8" s="530"/>
      <c r="C8" s="16">
        <f>'GRADED SPEC (ALPHA)'!F10</f>
        <v>1</v>
      </c>
      <c r="D8" s="56">
        <f>'GRADED SPEC (ALPHA)'!G10</f>
        <v>-3</v>
      </c>
      <c r="E8" s="7"/>
      <c r="F8" s="7"/>
      <c r="G8" s="27"/>
      <c r="H8" s="56">
        <f>'GRADED SPEC (ALPHA)'!H10</f>
        <v>-1.5</v>
      </c>
      <c r="I8" s="7"/>
      <c r="J8" s="7"/>
      <c r="K8" s="27"/>
      <c r="L8" s="54">
        <f>'GRADED SPEC (ALPHA)'!I10</f>
        <v>0</v>
      </c>
      <c r="M8" s="14"/>
      <c r="N8" s="17"/>
      <c r="O8" s="19"/>
      <c r="P8" s="54">
        <f>'GRADED SPEC (ALPHA)'!J10</f>
        <v>1.5</v>
      </c>
      <c r="Q8" s="17"/>
      <c r="R8" s="17"/>
      <c r="S8" s="19"/>
      <c r="T8" s="54">
        <f>'GRADED SPEC (ALPHA)'!K10</f>
        <v>3</v>
      </c>
      <c r="U8" s="17"/>
      <c r="V8" s="17"/>
      <c r="W8" s="18"/>
    </row>
    <row r="9" spans="1:24" ht="12.75" customHeight="1" x14ac:dyDescent="0.25">
      <c r="A9" s="530" t="e">
        <f>'GRADED SPEC (ALPHA)'!B11:E11</f>
        <v>#VALUE!</v>
      </c>
      <c r="B9" s="530"/>
      <c r="C9" s="16">
        <f>'GRADED SPEC (ALPHA)'!F11</f>
        <v>1</v>
      </c>
      <c r="D9" s="56">
        <f>'GRADED SPEC (ALPHA)'!G11</f>
        <v>-5</v>
      </c>
      <c r="E9" s="7"/>
      <c r="F9" s="7"/>
      <c r="G9" s="27"/>
      <c r="H9" s="56">
        <f>'GRADED SPEC (ALPHA)'!H11</f>
        <v>-2.5</v>
      </c>
      <c r="I9" s="7"/>
      <c r="J9" s="7"/>
      <c r="K9" s="27"/>
      <c r="L9" s="54">
        <f>'GRADED SPEC (ALPHA)'!I11</f>
        <v>0</v>
      </c>
      <c r="M9" s="14"/>
      <c r="N9" s="17"/>
      <c r="O9" s="19"/>
      <c r="P9" s="54">
        <f>'GRADED SPEC (ALPHA)'!J11</f>
        <v>2.5</v>
      </c>
      <c r="Q9" s="17"/>
      <c r="R9" s="17"/>
      <c r="S9" s="19"/>
      <c r="T9" s="54">
        <f>'GRADED SPEC (ALPHA)'!K11</f>
        <v>5</v>
      </c>
      <c r="U9" s="17"/>
      <c r="V9" s="17"/>
      <c r="W9" s="18"/>
    </row>
    <row r="10" spans="1:24" ht="12.75" customHeight="1" x14ac:dyDescent="0.25">
      <c r="A10" s="530" t="e">
        <f>'GRADED SPEC (ALPHA)'!B12:E12</f>
        <v>#VALUE!</v>
      </c>
      <c r="B10" s="530"/>
      <c r="C10" s="16">
        <f>'GRADED SPEC (ALPHA)'!F12</f>
        <v>0.5</v>
      </c>
      <c r="D10" s="56">
        <f>'GRADED SPEC (ALPHA)'!G12</f>
        <v>-2</v>
      </c>
      <c r="E10" s="7"/>
      <c r="F10" s="7"/>
      <c r="G10" s="27"/>
      <c r="H10" s="56">
        <f>'GRADED SPEC (ALPHA)'!H12</f>
        <v>-1</v>
      </c>
      <c r="I10" s="7"/>
      <c r="J10" s="7"/>
      <c r="K10" s="27"/>
      <c r="L10" s="54">
        <f>'GRADED SPEC (ALPHA)'!I12</f>
        <v>0</v>
      </c>
      <c r="M10" s="14"/>
      <c r="N10" s="17"/>
      <c r="O10" s="19"/>
      <c r="P10" s="54">
        <f>'GRADED SPEC (ALPHA)'!J12</f>
        <v>1</v>
      </c>
      <c r="Q10" s="17"/>
      <c r="R10" s="17"/>
      <c r="S10" s="19"/>
      <c r="T10" s="54">
        <f>'GRADED SPEC (ALPHA)'!K12</f>
        <v>2</v>
      </c>
      <c r="U10" s="17"/>
      <c r="V10" s="17"/>
      <c r="W10" s="18"/>
    </row>
    <row r="11" spans="1:24" ht="12.75" customHeight="1" x14ac:dyDescent="0.25">
      <c r="A11" s="530" t="e">
        <f>'GRADED SPEC (ALPHA)'!B13:E13</f>
        <v>#VALUE!</v>
      </c>
      <c r="B11" s="530"/>
      <c r="C11" s="16">
        <f>'GRADED SPEC (ALPHA)'!F13</f>
        <v>1</v>
      </c>
      <c r="D11" s="56">
        <f>'GRADED SPEC (ALPHA)'!G13</f>
        <v>-5</v>
      </c>
      <c r="E11" s="7"/>
      <c r="F11" s="7"/>
      <c r="G11" s="27"/>
      <c r="H11" s="56">
        <f>'GRADED SPEC (ALPHA)'!H13</f>
        <v>-2.5</v>
      </c>
      <c r="I11" s="7"/>
      <c r="J11" s="7"/>
      <c r="K11" s="27"/>
      <c r="L11" s="54">
        <f>'GRADED SPEC (ALPHA)'!I13</f>
        <v>0</v>
      </c>
      <c r="M11" s="14"/>
      <c r="N11" s="17"/>
      <c r="O11" s="19"/>
      <c r="P11" s="54">
        <f>'GRADED SPEC (ALPHA)'!J13</f>
        <v>2.5</v>
      </c>
      <c r="Q11" s="17"/>
      <c r="R11" s="17"/>
      <c r="S11" s="19"/>
      <c r="T11" s="54">
        <f>'GRADED SPEC (ALPHA)'!K13</f>
        <v>5</v>
      </c>
      <c r="U11" s="17"/>
      <c r="V11" s="17"/>
      <c r="W11" s="18"/>
    </row>
    <row r="12" spans="1:24" ht="12.75" customHeight="1" x14ac:dyDescent="0.25">
      <c r="A12" s="530" t="e">
        <f>'GRADED SPEC (ALPHA)'!B14:E14</f>
        <v>#VALUE!</v>
      </c>
      <c r="B12" s="530"/>
      <c r="C12" s="16">
        <f>'GRADED SPEC (ALPHA)'!F14</f>
        <v>1</v>
      </c>
      <c r="D12" s="56">
        <f>'GRADED SPEC (ALPHA)'!G14</f>
        <v>-5</v>
      </c>
      <c r="E12" s="7"/>
      <c r="F12" s="7"/>
      <c r="G12" s="27"/>
      <c r="H12" s="56">
        <f>'GRADED SPEC (ALPHA)'!H14</f>
        <v>-2.5</v>
      </c>
      <c r="I12" s="7"/>
      <c r="J12" s="7"/>
      <c r="K12" s="27"/>
      <c r="L12" s="54">
        <f>'GRADED SPEC (ALPHA)'!I14</f>
        <v>0</v>
      </c>
      <c r="M12" s="14"/>
      <c r="N12" s="17"/>
      <c r="O12" s="19"/>
      <c r="P12" s="54">
        <f>'GRADED SPEC (ALPHA)'!J14</f>
        <v>2.5</v>
      </c>
      <c r="Q12" s="17"/>
      <c r="R12" s="17"/>
      <c r="S12" s="19"/>
      <c r="T12" s="54">
        <f>'GRADED SPEC (ALPHA)'!K14</f>
        <v>5</v>
      </c>
      <c r="U12" s="17"/>
      <c r="V12" s="17"/>
      <c r="W12" s="18"/>
    </row>
    <row r="13" spans="1:24" ht="12.75" customHeight="1" x14ac:dyDescent="0.25">
      <c r="A13" s="530" t="e">
        <f>'GRADED SPEC (ALPHA)'!B15:E15</f>
        <v>#VALUE!</v>
      </c>
      <c r="B13" s="530"/>
      <c r="C13" s="16">
        <f>'GRADED SPEC (ALPHA)'!F15</f>
        <v>0.3</v>
      </c>
      <c r="D13" s="56">
        <f>'GRADED SPEC (ALPHA)'!G15</f>
        <v>0</v>
      </c>
      <c r="E13" s="7"/>
      <c r="F13" s="7"/>
      <c r="G13" s="27"/>
      <c r="H13" s="56">
        <f>'GRADED SPEC (ALPHA)'!H15</f>
        <v>0</v>
      </c>
      <c r="I13" s="7"/>
      <c r="J13" s="7"/>
      <c r="K13" s="27"/>
      <c r="L13" s="54">
        <f>'GRADED SPEC (ALPHA)'!I15</f>
        <v>0</v>
      </c>
      <c r="M13" s="14"/>
      <c r="N13" s="17"/>
      <c r="O13" s="19"/>
      <c r="P13" s="54">
        <f>'GRADED SPEC (ALPHA)'!J15</f>
        <v>0</v>
      </c>
      <c r="Q13" s="17"/>
      <c r="R13" s="17"/>
      <c r="S13" s="19"/>
      <c r="T13" s="54">
        <f>'GRADED SPEC (ALPHA)'!K15</f>
        <v>0</v>
      </c>
      <c r="U13" s="17"/>
      <c r="V13" s="17"/>
      <c r="W13" s="18"/>
    </row>
    <row r="14" spans="1:24" ht="12.75" customHeight="1" x14ac:dyDescent="0.25">
      <c r="A14" s="530" t="e">
        <f>'GRADED SPEC (ALPHA)'!B17:E17</f>
        <v>#VALUE!</v>
      </c>
      <c r="B14" s="530"/>
      <c r="C14" s="16">
        <f>'GRADED SPEC (ALPHA)'!F17</f>
        <v>1</v>
      </c>
      <c r="D14" s="56">
        <f>'GRADED SPEC (ALPHA)'!G17</f>
        <v>0</v>
      </c>
      <c r="E14" s="7"/>
      <c r="F14" s="7"/>
      <c r="G14" s="27"/>
      <c r="H14" s="56">
        <f>'GRADED SPEC (ALPHA)'!H17</f>
        <v>0</v>
      </c>
      <c r="I14" s="7"/>
      <c r="J14" s="7"/>
      <c r="K14" s="27"/>
      <c r="L14" s="54">
        <f>'GRADED SPEC (ALPHA)'!I17</f>
        <v>0</v>
      </c>
      <c r="M14" s="14"/>
      <c r="N14" s="17"/>
      <c r="O14" s="19"/>
      <c r="P14" s="54">
        <f>'GRADED SPEC (ALPHA)'!J17</f>
        <v>0</v>
      </c>
      <c r="Q14" s="17"/>
      <c r="R14" s="17"/>
      <c r="S14" s="19"/>
      <c r="T14" s="54">
        <f>'GRADED SPEC (ALPHA)'!K17</f>
        <v>0</v>
      </c>
      <c r="U14" s="17"/>
      <c r="V14" s="17"/>
      <c r="W14" s="18"/>
    </row>
    <row r="15" spans="1:24" ht="12.75" customHeight="1" x14ac:dyDescent="0.25">
      <c r="A15" s="530" t="e">
        <f>'GRADED SPEC (ALPHA)'!B18:E18</f>
        <v>#VALUE!</v>
      </c>
      <c r="B15" s="530"/>
      <c r="C15" s="16">
        <f>'GRADED SPEC (ALPHA)'!F18</f>
        <v>1</v>
      </c>
      <c r="D15" s="56">
        <f>'GRADED SPEC (ALPHA)'!G18</f>
        <v>-3</v>
      </c>
      <c r="E15" s="7"/>
      <c r="F15" s="7"/>
      <c r="G15" s="27"/>
      <c r="H15" s="56">
        <f>'GRADED SPEC (ALPHA)'!H18</f>
        <v>-1.5</v>
      </c>
      <c r="I15" s="7"/>
      <c r="J15" s="7"/>
      <c r="K15" s="27"/>
      <c r="L15" s="54">
        <f>'GRADED SPEC (ALPHA)'!I18</f>
        <v>0</v>
      </c>
      <c r="M15" s="14"/>
      <c r="N15" s="17"/>
      <c r="O15" s="19"/>
      <c r="P15" s="54">
        <f>'GRADED SPEC (ALPHA)'!J18</f>
        <v>1.5</v>
      </c>
      <c r="Q15" s="17"/>
      <c r="R15" s="17"/>
      <c r="S15" s="19"/>
      <c r="T15" s="54">
        <f>'GRADED SPEC (ALPHA)'!K18</f>
        <v>3</v>
      </c>
      <c r="U15" s="17"/>
      <c r="V15" s="17"/>
      <c r="W15" s="18"/>
    </row>
    <row r="16" spans="1:24" ht="12.75" customHeight="1" x14ac:dyDescent="0.25">
      <c r="A16" s="530" t="e">
        <f>'GRADED SPEC (ALPHA)'!B19:E19</f>
        <v>#VALUE!</v>
      </c>
      <c r="B16" s="530"/>
      <c r="C16" s="16">
        <f>'GRADED SPEC (ALPHA)'!F19</f>
        <v>1</v>
      </c>
      <c r="D16" s="56">
        <f>'GRADED SPEC (ALPHA)'!G19</f>
        <v>-3</v>
      </c>
      <c r="E16" s="7"/>
      <c r="F16" s="7"/>
      <c r="G16" s="27"/>
      <c r="H16" s="56">
        <f>'GRADED SPEC (ALPHA)'!H19</f>
        <v>-1.5</v>
      </c>
      <c r="I16" s="7"/>
      <c r="J16" s="7"/>
      <c r="K16" s="27"/>
      <c r="L16" s="54">
        <f>'GRADED SPEC (ALPHA)'!I19</f>
        <v>0</v>
      </c>
      <c r="M16" s="14"/>
      <c r="N16" s="17"/>
      <c r="O16" s="19"/>
      <c r="P16" s="54">
        <f>'GRADED SPEC (ALPHA)'!J19</f>
        <v>1.5</v>
      </c>
      <c r="Q16" s="17"/>
      <c r="R16" s="17"/>
      <c r="S16" s="19"/>
      <c r="T16" s="54">
        <f>'GRADED SPEC (ALPHA)'!K19</f>
        <v>3</v>
      </c>
      <c r="U16" s="17"/>
      <c r="V16" s="17"/>
      <c r="W16" s="18"/>
    </row>
    <row r="17" spans="1:23" ht="12.75" customHeight="1" x14ac:dyDescent="0.25">
      <c r="A17" s="530" t="e">
        <f>'GRADED SPEC (ALPHA)'!B20:E20</f>
        <v>#VALUE!</v>
      </c>
      <c r="B17" s="530"/>
      <c r="C17" s="16">
        <f>'GRADED SPEC (ALPHA)'!F20</f>
        <v>0.3</v>
      </c>
      <c r="D17" s="56">
        <f>'GRADED SPEC (ALPHA)'!G20</f>
        <v>-1.2</v>
      </c>
      <c r="E17" s="7"/>
      <c r="F17" s="7"/>
      <c r="G17" s="27"/>
      <c r="H17" s="56">
        <f>'GRADED SPEC (ALPHA)'!H20</f>
        <v>-0.6</v>
      </c>
      <c r="I17" s="7"/>
      <c r="J17" s="7"/>
      <c r="K17" s="27"/>
      <c r="L17" s="54">
        <f>'GRADED SPEC (ALPHA)'!I20</f>
        <v>0</v>
      </c>
      <c r="M17" s="14"/>
      <c r="N17" s="17"/>
      <c r="O17" s="19"/>
      <c r="P17" s="54">
        <f>'GRADED SPEC (ALPHA)'!J20</f>
        <v>0.6</v>
      </c>
      <c r="Q17" s="17"/>
      <c r="R17" s="17"/>
      <c r="S17" s="19"/>
      <c r="T17" s="54">
        <f>'GRADED SPEC (ALPHA)'!K20</f>
        <v>1.2</v>
      </c>
      <c r="U17" s="17"/>
      <c r="V17" s="17"/>
      <c r="W17" s="18"/>
    </row>
    <row r="18" spans="1:23" ht="12.75" customHeight="1" x14ac:dyDescent="0.25">
      <c r="A18" s="530" t="e">
        <f>'GRADED SPEC (ALPHA)'!B21:E21</f>
        <v>#VALUE!</v>
      </c>
      <c r="B18" s="530"/>
      <c r="C18" s="16">
        <f>'GRADED SPEC (ALPHA)'!F21</f>
        <v>0.3</v>
      </c>
      <c r="D18" s="56">
        <f>'GRADED SPEC (ALPHA)'!G21</f>
        <v>-1</v>
      </c>
      <c r="E18" s="7"/>
      <c r="F18" s="7"/>
      <c r="G18" s="27"/>
      <c r="H18" s="56">
        <f>'GRADED SPEC (ALPHA)'!H21</f>
        <v>-0.5</v>
      </c>
      <c r="I18" s="7"/>
      <c r="J18" s="7"/>
      <c r="K18" s="27"/>
      <c r="L18" s="54">
        <f>'GRADED SPEC (ALPHA)'!I21</f>
        <v>0</v>
      </c>
      <c r="M18" s="14"/>
      <c r="N18" s="17"/>
      <c r="O18" s="19"/>
      <c r="P18" s="54">
        <f>'GRADED SPEC (ALPHA)'!J21</f>
        <v>0.5</v>
      </c>
      <c r="Q18" s="17"/>
      <c r="R18" s="17"/>
      <c r="S18" s="19"/>
      <c r="T18" s="54">
        <f>'GRADED SPEC (ALPHA)'!K21</f>
        <v>1</v>
      </c>
      <c r="U18" s="17"/>
      <c r="V18" s="17"/>
      <c r="W18" s="18"/>
    </row>
    <row r="19" spans="1:23" ht="12.75" customHeight="1" x14ac:dyDescent="0.25">
      <c r="A19" s="530" t="e">
        <f>'GRADED SPEC (ALPHA)'!B22:E22</f>
        <v>#VALUE!</v>
      </c>
      <c r="B19" s="530"/>
      <c r="C19" s="16">
        <f>'GRADED SPEC (ALPHA)'!F22</f>
        <v>0.3</v>
      </c>
      <c r="D19" s="56">
        <f>'GRADED SPEC (ALPHA)'!G22</f>
        <v>0</v>
      </c>
      <c r="E19" s="7"/>
      <c r="F19" s="7"/>
      <c r="G19" s="27"/>
      <c r="H19" s="56">
        <f>'GRADED SPEC (ALPHA)'!H22</f>
        <v>0</v>
      </c>
      <c r="I19" s="7"/>
      <c r="J19" s="7"/>
      <c r="K19" s="27"/>
      <c r="L19" s="54">
        <f>'GRADED SPEC (ALPHA)'!I22</f>
        <v>0</v>
      </c>
      <c r="M19" s="14"/>
      <c r="N19" s="17"/>
      <c r="O19" s="19"/>
      <c r="P19" s="54">
        <f>'GRADED SPEC (ALPHA)'!J22</f>
        <v>0</v>
      </c>
      <c r="Q19" s="17"/>
      <c r="R19" s="17"/>
      <c r="S19" s="19"/>
      <c r="T19" s="54">
        <f>'GRADED SPEC (ALPHA)'!K22</f>
        <v>0</v>
      </c>
      <c r="U19" s="17"/>
      <c r="V19" s="17"/>
      <c r="W19" s="18"/>
    </row>
    <row r="20" spans="1:23" ht="12.75" customHeight="1" x14ac:dyDescent="0.25">
      <c r="A20" s="530" t="e">
        <f>_xlfn.SINGLE('GRADED SPEC (ALPHA)'!#REF!)</f>
        <v>#REF!</v>
      </c>
      <c r="B20" s="530"/>
      <c r="C20" s="16" t="e">
        <f>'GRADED SPEC (ALPHA)'!#REF!</f>
        <v>#REF!</v>
      </c>
      <c r="D20" s="56" t="e">
        <f>'GRADED SPEC (ALPHA)'!#REF!</f>
        <v>#REF!</v>
      </c>
      <c r="E20" s="7"/>
      <c r="F20" s="7"/>
      <c r="G20" s="27"/>
      <c r="H20" s="56" t="e">
        <f>'GRADED SPEC (ALPHA)'!#REF!</f>
        <v>#REF!</v>
      </c>
      <c r="I20" s="7"/>
      <c r="J20" s="7"/>
      <c r="K20" s="27"/>
      <c r="L20" s="54" t="e">
        <f>'GRADED SPEC (ALPHA)'!#REF!</f>
        <v>#REF!</v>
      </c>
      <c r="M20" s="14"/>
      <c r="N20" s="17"/>
      <c r="O20" s="19"/>
      <c r="P20" s="54" t="e">
        <f>'GRADED SPEC (ALPHA)'!#REF!</f>
        <v>#REF!</v>
      </c>
      <c r="Q20" s="17"/>
      <c r="R20" s="17"/>
      <c r="S20" s="19"/>
      <c r="T20" s="54" t="e">
        <f>'GRADED SPEC (ALPHA)'!#REF!</f>
        <v>#REF!</v>
      </c>
      <c r="U20" s="17"/>
      <c r="V20" s="17"/>
      <c r="W20" s="18"/>
    </row>
    <row r="21" spans="1:23" ht="12.75" customHeight="1" x14ac:dyDescent="0.25">
      <c r="A21" s="530" t="e">
        <f>_xlfn.SINGLE('GRADED SPEC (ALPHA)'!#REF!)</f>
        <v>#REF!</v>
      </c>
      <c r="B21" s="530"/>
      <c r="C21" s="16" t="e">
        <f>'GRADED SPEC (ALPHA)'!#REF!</f>
        <v>#REF!</v>
      </c>
      <c r="D21" s="56" t="e">
        <f>'GRADED SPEC (ALPHA)'!#REF!</f>
        <v>#REF!</v>
      </c>
      <c r="E21" s="7"/>
      <c r="F21" s="7"/>
      <c r="G21" s="27"/>
      <c r="H21" s="56" t="e">
        <f>'GRADED SPEC (ALPHA)'!#REF!</f>
        <v>#REF!</v>
      </c>
      <c r="I21" s="7"/>
      <c r="J21" s="7"/>
      <c r="K21" s="27"/>
      <c r="L21" s="54" t="e">
        <f>'GRADED SPEC (ALPHA)'!#REF!</f>
        <v>#REF!</v>
      </c>
      <c r="M21" s="14"/>
      <c r="N21" s="17"/>
      <c r="O21" s="19"/>
      <c r="P21" s="54" t="e">
        <f>'GRADED SPEC (ALPHA)'!#REF!</f>
        <v>#REF!</v>
      </c>
      <c r="Q21" s="17"/>
      <c r="R21" s="17"/>
      <c r="S21" s="19"/>
      <c r="T21" s="54" t="e">
        <f>'GRADED SPEC (ALPHA)'!#REF!</f>
        <v>#REF!</v>
      </c>
      <c r="U21" s="17"/>
      <c r="V21" s="17"/>
      <c r="W21" s="18"/>
    </row>
    <row r="22" spans="1:23" ht="12.75" customHeight="1" x14ac:dyDescent="0.25">
      <c r="A22" s="530" t="e">
        <f>'GRADED SPEC (ALPHA)'!B28:E28</f>
        <v>#VALUE!</v>
      </c>
      <c r="B22" s="530"/>
      <c r="C22" s="16">
        <f>'GRADED SPEC (ALPHA)'!F28</f>
        <v>1</v>
      </c>
      <c r="D22" s="56">
        <f>'GRADED SPEC (ALPHA)'!G28</f>
        <v>0</v>
      </c>
      <c r="E22" s="7"/>
      <c r="F22" s="7"/>
      <c r="G22" s="27"/>
      <c r="H22" s="56">
        <f>'GRADED SPEC (ALPHA)'!H28</f>
        <v>0</v>
      </c>
      <c r="I22" s="7"/>
      <c r="J22" s="7"/>
      <c r="K22" s="27"/>
      <c r="L22" s="54">
        <f>'GRADED SPEC (ALPHA)'!I28</f>
        <v>0</v>
      </c>
      <c r="M22" s="14"/>
      <c r="N22" s="17"/>
      <c r="O22" s="19"/>
      <c r="P22" s="54">
        <f>'GRADED SPEC (ALPHA)'!J28</f>
        <v>0</v>
      </c>
      <c r="Q22" s="17"/>
      <c r="R22" s="17"/>
      <c r="S22" s="19"/>
      <c r="T22" s="54">
        <f>'GRADED SPEC (ALPHA)'!K28</f>
        <v>0</v>
      </c>
      <c r="U22" s="17"/>
      <c r="V22" s="17"/>
      <c r="W22" s="18"/>
    </row>
    <row r="23" spans="1:23" ht="12.75" customHeight="1" x14ac:dyDescent="0.25">
      <c r="A23" s="530" t="e">
        <f>'GRADED SPEC (ALPHA)'!B29:E29</f>
        <v>#VALUE!</v>
      </c>
      <c r="B23" s="530"/>
      <c r="C23" s="16">
        <f>'GRADED SPEC (ALPHA)'!F29</f>
        <v>0.5</v>
      </c>
      <c r="D23" s="56">
        <f>'GRADED SPEC (ALPHA)'!G29</f>
        <v>-2</v>
      </c>
      <c r="E23" s="7"/>
      <c r="F23" s="7"/>
      <c r="G23" s="27"/>
      <c r="H23" s="56">
        <f>'GRADED SPEC (ALPHA)'!H29</f>
        <v>-1</v>
      </c>
      <c r="I23" s="7"/>
      <c r="J23" s="7"/>
      <c r="K23" s="27"/>
      <c r="L23" s="54">
        <f>'GRADED SPEC (ALPHA)'!I29</f>
        <v>0</v>
      </c>
      <c r="M23" s="14"/>
      <c r="N23" s="17"/>
      <c r="O23" s="19"/>
      <c r="P23" s="54">
        <f>'GRADED SPEC (ALPHA)'!J29</f>
        <v>1</v>
      </c>
      <c r="Q23" s="17"/>
      <c r="R23" s="17"/>
      <c r="S23" s="19"/>
      <c r="T23" s="54">
        <f>'GRADED SPEC (ALPHA)'!K29</f>
        <v>2</v>
      </c>
      <c r="U23" s="17"/>
      <c r="V23" s="17"/>
      <c r="W23" s="18"/>
    </row>
    <row r="24" spans="1:23" ht="12.75" customHeight="1" x14ac:dyDescent="0.25">
      <c r="A24" s="530" t="e">
        <f>'GRADED SPEC (ALPHA)'!B40:E40</f>
        <v>#VALUE!</v>
      </c>
      <c r="B24" s="530"/>
      <c r="C24" s="16">
        <f>'GRADED SPEC (ALPHA)'!F40</f>
        <v>0.3</v>
      </c>
      <c r="D24" s="56">
        <f>'GRADED SPEC (ALPHA)'!G40</f>
        <v>-0.5</v>
      </c>
      <c r="E24" s="7"/>
      <c r="F24" s="7"/>
      <c r="G24" s="27"/>
      <c r="H24" s="56">
        <f>'GRADED SPEC (ALPHA)'!H40</f>
        <v>-0.5</v>
      </c>
      <c r="I24" s="7"/>
      <c r="J24" s="7"/>
      <c r="K24" s="27"/>
      <c r="L24" s="54">
        <f>'GRADED SPEC (ALPHA)'!I40</f>
        <v>0</v>
      </c>
      <c r="M24" s="14"/>
      <c r="N24" s="17"/>
      <c r="O24" s="19"/>
      <c r="P24" s="54">
        <f>'GRADED SPEC (ALPHA)'!J40</f>
        <v>0</v>
      </c>
      <c r="Q24" s="17"/>
      <c r="R24" s="17"/>
      <c r="S24" s="19"/>
      <c r="T24" s="54">
        <f>'GRADED SPEC (ALPHA)'!K30</f>
        <v>1.6</v>
      </c>
      <c r="U24" s="17"/>
      <c r="V24" s="17"/>
      <c r="W24" s="18"/>
    </row>
    <row r="25" spans="1:23" ht="12.75" customHeight="1" x14ac:dyDescent="0.25">
      <c r="A25" s="530" t="e">
        <f>_xlfn.SINGLE('GRADED SPEC (ALPHA)'!#REF!)</f>
        <v>#REF!</v>
      </c>
      <c r="B25" s="530"/>
      <c r="C25" s="16" t="e">
        <f>'GRADED SPEC (ALPHA)'!#REF!</f>
        <v>#REF!</v>
      </c>
      <c r="D25" s="56" t="e">
        <f>'GRADED SPEC (ALPHA)'!#REF!</f>
        <v>#REF!</v>
      </c>
      <c r="E25" s="7"/>
      <c r="F25" s="7"/>
      <c r="G25" s="27"/>
      <c r="H25" s="56" t="e">
        <f>'GRADED SPEC (ALPHA)'!#REF!</f>
        <v>#REF!</v>
      </c>
      <c r="I25" s="7"/>
      <c r="J25" s="7"/>
      <c r="K25" s="27"/>
      <c r="L25" s="54" t="e">
        <f>'GRADED SPEC (ALPHA)'!#REF!</f>
        <v>#REF!</v>
      </c>
      <c r="M25" s="14"/>
      <c r="N25" s="17"/>
      <c r="O25" s="19"/>
      <c r="P25" s="54" t="e">
        <f>'GRADED SPEC (ALPHA)'!#REF!</f>
        <v>#REF!</v>
      </c>
      <c r="Q25" s="17"/>
      <c r="R25" s="17"/>
      <c r="S25" s="19"/>
      <c r="T25" s="54">
        <f>'GRADED SPEC (ALPHA)'!K40</f>
        <v>0.5</v>
      </c>
      <c r="U25" s="17"/>
      <c r="V25" s="17"/>
      <c r="W25" s="18"/>
    </row>
    <row r="26" spans="1:23" ht="12.75" customHeight="1" x14ac:dyDescent="0.25">
      <c r="A26" s="530" t="e">
        <f>_xlfn.SINGLE('GRADED SPEC (ALPHA)'!#REF!)</f>
        <v>#REF!</v>
      </c>
      <c r="B26" s="530"/>
      <c r="C26" s="16" t="e">
        <f>'GRADED SPEC (ALPHA)'!#REF!</f>
        <v>#REF!</v>
      </c>
      <c r="D26" s="56" t="e">
        <f>'GRADED SPEC (ALPHA)'!#REF!</f>
        <v>#REF!</v>
      </c>
      <c r="E26" s="7"/>
      <c r="F26" s="7"/>
      <c r="G26" s="27"/>
      <c r="H26" s="56" t="e">
        <f>'GRADED SPEC (ALPHA)'!#REF!</f>
        <v>#REF!</v>
      </c>
      <c r="I26" s="7"/>
      <c r="J26" s="7"/>
      <c r="K26" s="27"/>
      <c r="L26" s="54" t="e">
        <f>'GRADED SPEC (ALPHA)'!#REF!</f>
        <v>#REF!</v>
      </c>
      <c r="M26" s="14"/>
      <c r="N26" s="17"/>
      <c r="O26" s="19"/>
      <c r="P26" s="54" t="e">
        <f>'GRADED SPEC (ALPHA)'!#REF!</f>
        <v>#REF!</v>
      </c>
      <c r="Q26" s="17"/>
      <c r="R26" s="17"/>
      <c r="S26" s="19"/>
      <c r="T26" s="54" t="e">
        <f>'GRADED SPEC (ALPHA)'!#REF!</f>
        <v>#REF!</v>
      </c>
      <c r="U26" s="17"/>
      <c r="V26" s="17"/>
      <c r="W26" s="18"/>
    </row>
    <row r="27" spans="1:23" ht="12.75" customHeight="1" x14ac:dyDescent="0.25">
      <c r="A27" s="530" t="e">
        <f>_xlfn.SINGLE('GRADED SPEC (ALPHA)'!#REF!)</f>
        <v>#REF!</v>
      </c>
      <c r="B27" s="530"/>
      <c r="C27" s="16" t="e">
        <f>'GRADED SPEC (ALPHA)'!#REF!</f>
        <v>#REF!</v>
      </c>
      <c r="D27" s="56" t="e">
        <f>'GRADED SPEC (ALPHA)'!#REF!</f>
        <v>#REF!</v>
      </c>
      <c r="E27" s="7"/>
      <c r="F27" s="7"/>
      <c r="G27" s="27"/>
      <c r="H27" s="56" t="e">
        <f>'GRADED SPEC (ALPHA)'!#REF!</f>
        <v>#REF!</v>
      </c>
      <c r="I27" s="7"/>
      <c r="J27" s="7"/>
      <c r="K27" s="27"/>
      <c r="L27" s="54" t="e">
        <f>'GRADED SPEC (ALPHA)'!#REF!</f>
        <v>#REF!</v>
      </c>
      <c r="M27" s="14"/>
      <c r="N27" s="17"/>
      <c r="O27" s="19"/>
      <c r="P27" s="54" t="e">
        <f>'GRADED SPEC (ALPHA)'!#REF!</f>
        <v>#REF!</v>
      </c>
      <c r="Q27" s="17"/>
      <c r="R27" s="17"/>
      <c r="S27" s="19"/>
      <c r="T27" s="54" t="e">
        <f>'GRADED SPEC (ALPHA)'!#REF!</f>
        <v>#REF!</v>
      </c>
      <c r="U27" s="17"/>
      <c r="V27" s="17"/>
      <c r="W27" s="18"/>
    </row>
    <row r="28" spans="1:23" ht="12.75" customHeight="1" x14ac:dyDescent="0.25">
      <c r="A28" s="530" t="e">
        <f>_xlfn.SINGLE('GRADED SPEC (ALPHA)'!#REF!)</f>
        <v>#REF!</v>
      </c>
      <c r="B28" s="530"/>
      <c r="C28" s="16" t="e">
        <f>'GRADED SPEC (ALPHA)'!#REF!</f>
        <v>#REF!</v>
      </c>
      <c r="D28" s="56" t="e">
        <f>'GRADED SPEC (ALPHA)'!#REF!</f>
        <v>#REF!</v>
      </c>
      <c r="E28" s="7"/>
      <c r="F28" s="7"/>
      <c r="G28" s="27"/>
      <c r="H28" s="56" t="e">
        <f>'GRADED SPEC (ALPHA)'!#REF!</f>
        <v>#REF!</v>
      </c>
      <c r="I28" s="7"/>
      <c r="J28" s="7"/>
      <c r="K28" s="27"/>
      <c r="L28" s="54" t="e">
        <f>'GRADED SPEC (ALPHA)'!#REF!</f>
        <v>#REF!</v>
      </c>
      <c r="M28" s="14"/>
      <c r="N28" s="17"/>
      <c r="O28" s="19"/>
      <c r="P28" s="54" t="e">
        <f>'GRADED SPEC (ALPHA)'!#REF!</f>
        <v>#REF!</v>
      </c>
      <c r="Q28" s="17"/>
      <c r="R28" s="17"/>
      <c r="S28" s="19"/>
      <c r="T28" s="54" t="e">
        <f>'GRADED SPEC (ALPHA)'!#REF!</f>
        <v>#REF!</v>
      </c>
      <c r="U28" s="17"/>
      <c r="V28" s="17"/>
      <c r="W28" s="18"/>
    </row>
    <row r="29" spans="1:23" ht="12.75" customHeight="1" x14ac:dyDescent="0.25">
      <c r="A29" s="530" t="e">
        <f>_xlfn.SINGLE('GRADED SPEC (ALPHA)'!#REF!)</f>
        <v>#REF!</v>
      </c>
      <c r="B29" s="530"/>
      <c r="C29" s="16" t="e">
        <f>'GRADED SPEC (ALPHA)'!#REF!</f>
        <v>#REF!</v>
      </c>
      <c r="D29" s="56" t="e">
        <f>'GRADED SPEC (ALPHA)'!#REF!</f>
        <v>#REF!</v>
      </c>
      <c r="E29" s="7"/>
      <c r="F29" s="7"/>
      <c r="G29" s="27"/>
      <c r="H29" s="56" t="e">
        <f>'GRADED SPEC (ALPHA)'!#REF!</f>
        <v>#REF!</v>
      </c>
      <c r="I29" s="7"/>
      <c r="J29" s="7"/>
      <c r="K29" s="27"/>
      <c r="L29" s="54" t="e">
        <f>'GRADED SPEC (ALPHA)'!#REF!</f>
        <v>#REF!</v>
      </c>
      <c r="M29" s="14"/>
      <c r="N29" s="17"/>
      <c r="O29" s="19"/>
      <c r="P29" s="54" t="e">
        <f>'GRADED SPEC (ALPHA)'!#REF!</f>
        <v>#REF!</v>
      </c>
      <c r="Q29" s="17"/>
      <c r="R29" s="17"/>
      <c r="S29" s="19"/>
      <c r="T29" s="54" t="e">
        <f>'GRADED SPEC (ALPHA)'!#REF!</f>
        <v>#REF!</v>
      </c>
      <c r="U29" s="17"/>
      <c r="V29" s="17"/>
      <c r="W29" s="18"/>
    </row>
    <row r="30" spans="1:23" ht="12.75" customHeight="1" x14ac:dyDescent="0.25">
      <c r="A30" s="530" t="e">
        <f>_xlfn.SINGLE('GRADED SPEC (ALPHA)'!#REF!)</f>
        <v>#REF!</v>
      </c>
      <c r="B30" s="530"/>
      <c r="C30" s="16" t="e">
        <f>'GRADED SPEC (ALPHA)'!#REF!</f>
        <v>#REF!</v>
      </c>
      <c r="D30" s="56" t="e">
        <f>'GRADED SPEC (ALPHA)'!#REF!</f>
        <v>#REF!</v>
      </c>
      <c r="E30" s="7"/>
      <c r="F30" s="7"/>
      <c r="G30" s="27"/>
      <c r="H30" s="56" t="e">
        <f>'GRADED SPEC (ALPHA)'!#REF!</f>
        <v>#REF!</v>
      </c>
      <c r="I30" s="7"/>
      <c r="J30" s="7"/>
      <c r="K30" s="27"/>
      <c r="L30" s="54" t="e">
        <f>'GRADED SPEC (ALPHA)'!#REF!</f>
        <v>#REF!</v>
      </c>
      <c r="M30" s="14"/>
      <c r="N30" s="17"/>
      <c r="O30" s="19"/>
      <c r="P30" s="54" t="e">
        <f>'GRADED SPEC (ALPHA)'!#REF!</f>
        <v>#REF!</v>
      </c>
      <c r="Q30" s="17"/>
      <c r="R30" s="17"/>
      <c r="S30" s="19"/>
      <c r="T30" s="54" t="e">
        <f>'GRADED SPEC (ALPHA)'!#REF!</f>
        <v>#REF!</v>
      </c>
      <c r="U30" s="17"/>
      <c r="V30" s="17"/>
      <c r="W30" s="18"/>
    </row>
    <row r="31" spans="1:23" ht="12.75" customHeight="1" x14ac:dyDescent="0.25">
      <c r="A31" s="530" t="e">
        <f>_xlfn.SINGLE('GRADED SPEC (ALPHA)'!#REF!)</f>
        <v>#REF!</v>
      </c>
      <c r="B31" s="530"/>
      <c r="C31" s="16" t="e">
        <f>'GRADED SPEC (ALPHA)'!#REF!</f>
        <v>#REF!</v>
      </c>
      <c r="D31" s="56" t="e">
        <f>'GRADED SPEC (ALPHA)'!#REF!</f>
        <v>#REF!</v>
      </c>
      <c r="E31" s="7"/>
      <c r="F31" s="7"/>
      <c r="G31" s="27"/>
      <c r="H31" s="56" t="e">
        <f>'GRADED SPEC (ALPHA)'!#REF!</f>
        <v>#REF!</v>
      </c>
      <c r="I31" s="7"/>
      <c r="J31" s="7"/>
      <c r="K31" s="27"/>
      <c r="L31" s="54" t="e">
        <f>'GRADED SPEC (ALPHA)'!#REF!</f>
        <v>#REF!</v>
      </c>
      <c r="M31" s="14"/>
      <c r="N31" s="17"/>
      <c r="O31" s="19"/>
      <c r="P31" s="54" t="e">
        <f>'GRADED SPEC (ALPHA)'!#REF!</f>
        <v>#REF!</v>
      </c>
      <c r="Q31" s="17"/>
      <c r="R31" s="17"/>
      <c r="S31" s="19"/>
      <c r="T31" s="54" t="e">
        <f>'GRADED SPEC (ALPHA)'!#REF!</f>
        <v>#REF!</v>
      </c>
      <c r="U31" s="17"/>
      <c r="V31" s="17"/>
      <c r="W31" s="18"/>
    </row>
    <row r="32" spans="1:23" ht="10.5" x14ac:dyDescent="0.25">
      <c r="A32" s="530" t="e">
        <f>_xlfn.SINGLE('GRADED SPEC (ALPHA)'!#REF!)</f>
        <v>#REF!</v>
      </c>
      <c r="B32" s="530"/>
      <c r="C32" s="16" t="e">
        <f>'GRADED SPEC (ALPHA)'!#REF!</f>
        <v>#REF!</v>
      </c>
      <c r="D32" s="56" t="e">
        <f>'GRADED SPEC (ALPHA)'!#REF!</f>
        <v>#REF!</v>
      </c>
      <c r="E32" s="7"/>
      <c r="F32" s="7"/>
      <c r="G32" s="27"/>
      <c r="H32" s="56" t="e">
        <f>'GRADED SPEC (ALPHA)'!#REF!</f>
        <v>#REF!</v>
      </c>
      <c r="I32" s="7"/>
      <c r="J32" s="7"/>
      <c r="K32" s="27"/>
      <c r="L32" s="54" t="e">
        <f>'GRADED SPEC (ALPHA)'!#REF!</f>
        <v>#REF!</v>
      </c>
      <c r="M32" s="14"/>
      <c r="N32" s="17"/>
      <c r="O32" s="19"/>
      <c r="P32" s="54" t="e">
        <f>'GRADED SPEC (ALPHA)'!#REF!</f>
        <v>#REF!</v>
      </c>
      <c r="Q32" s="17"/>
      <c r="R32" s="17"/>
      <c r="S32" s="19"/>
      <c r="T32" s="54" t="e">
        <f>'GRADED SPEC (ALPHA)'!#REF!</f>
        <v>#REF!</v>
      </c>
      <c r="U32" s="17"/>
      <c r="V32" s="17"/>
      <c r="W32" s="18"/>
    </row>
    <row r="33" spans="1:23" ht="12.75" customHeight="1" x14ac:dyDescent="0.25">
      <c r="A33" s="530" t="e">
        <f>_xlfn.SINGLE('GRADED SPEC (ALPHA)'!#REF!)</f>
        <v>#REF!</v>
      </c>
      <c r="B33" s="530"/>
      <c r="C33" s="16" t="e">
        <f>'GRADED SPEC (ALPHA)'!#REF!</f>
        <v>#REF!</v>
      </c>
      <c r="D33" s="56" t="e">
        <f>'GRADED SPEC (ALPHA)'!#REF!</f>
        <v>#REF!</v>
      </c>
      <c r="E33" s="7"/>
      <c r="F33" s="7"/>
      <c r="G33" s="27"/>
      <c r="H33" s="56" t="e">
        <f>'GRADED SPEC (ALPHA)'!#REF!</f>
        <v>#REF!</v>
      </c>
      <c r="I33" s="7"/>
      <c r="J33" s="7"/>
      <c r="K33" s="27"/>
      <c r="L33" s="54" t="e">
        <f>'GRADED SPEC (ALPHA)'!#REF!</f>
        <v>#REF!</v>
      </c>
      <c r="M33" s="14"/>
      <c r="N33" s="17"/>
      <c r="O33" s="19"/>
      <c r="P33" s="54" t="e">
        <f>'GRADED SPEC (ALPHA)'!#REF!</f>
        <v>#REF!</v>
      </c>
      <c r="Q33" s="17"/>
      <c r="R33" s="17"/>
      <c r="S33" s="19"/>
      <c r="T33" s="54" t="e">
        <f>'GRADED SPEC (ALPHA)'!#REF!</f>
        <v>#REF!</v>
      </c>
      <c r="U33" s="17"/>
      <c r="V33" s="17"/>
      <c r="W33" s="18"/>
    </row>
    <row r="34" spans="1:23" ht="12.75" customHeight="1" x14ac:dyDescent="0.25">
      <c r="A34" s="530" t="e">
        <f>_xlfn.SINGLE('GRADED SPEC (ALPHA)'!#REF!)</f>
        <v>#REF!</v>
      </c>
      <c r="B34" s="530"/>
      <c r="C34" s="16" t="e">
        <f>'GRADED SPEC (ALPHA)'!#REF!</f>
        <v>#REF!</v>
      </c>
      <c r="D34" s="56" t="e">
        <f>'GRADED SPEC (ALPHA)'!#REF!</f>
        <v>#REF!</v>
      </c>
      <c r="E34" s="7"/>
      <c r="F34" s="7"/>
      <c r="G34" s="27"/>
      <c r="H34" s="56" t="e">
        <f>'GRADED SPEC (ALPHA)'!#REF!</f>
        <v>#REF!</v>
      </c>
      <c r="I34" s="7"/>
      <c r="J34" s="7"/>
      <c r="K34" s="27"/>
      <c r="L34" s="54" t="e">
        <f>'GRADED SPEC (ALPHA)'!#REF!</f>
        <v>#REF!</v>
      </c>
      <c r="M34" s="14"/>
      <c r="N34" s="17"/>
      <c r="O34" s="19"/>
      <c r="P34" s="54" t="e">
        <f>'GRADED SPEC (ALPHA)'!#REF!</f>
        <v>#REF!</v>
      </c>
      <c r="Q34" s="17"/>
      <c r="R34" s="17"/>
      <c r="S34" s="19"/>
      <c r="T34" s="54" t="e">
        <f>'GRADED SPEC (ALPHA)'!#REF!</f>
        <v>#REF!</v>
      </c>
      <c r="U34" s="17"/>
      <c r="V34" s="17"/>
      <c r="W34" s="18"/>
    </row>
    <row r="35" spans="1:23" ht="12.75" customHeight="1" x14ac:dyDescent="0.25">
      <c r="A35" s="530" t="e">
        <f>_xlfn.SINGLE('GRADED SPEC (ALPHA)'!#REF!)</f>
        <v>#REF!</v>
      </c>
      <c r="B35" s="530"/>
      <c r="C35" s="16" t="e">
        <f>'GRADED SPEC (ALPHA)'!#REF!</f>
        <v>#REF!</v>
      </c>
      <c r="D35" s="56" t="e">
        <f>'GRADED SPEC (ALPHA)'!#REF!</f>
        <v>#REF!</v>
      </c>
      <c r="E35" s="7"/>
      <c r="F35" s="7"/>
      <c r="G35" s="27"/>
      <c r="H35" s="56" t="e">
        <f>'GRADED SPEC (ALPHA)'!#REF!</f>
        <v>#REF!</v>
      </c>
      <c r="I35" s="7"/>
      <c r="J35" s="7"/>
      <c r="K35" s="27"/>
      <c r="L35" s="54" t="e">
        <f>'GRADED SPEC (ALPHA)'!#REF!</f>
        <v>#REF!</v>
      </c>
      <c r="M35" s="14"/>
      <c r="N35" s="17"/>
      <c r="O35" s="19"/>
      <c r="P35" s="54" t="e">
        <f>'GRADED SPEC (ALPHA)'!#REF!</f>
        <v>#REF!</v>
      </c>
      <c r="Q35" s="17"/>
      <c r="R35" s="17"/>
      <c r="S35" s="19"/>
      <c r="T35" s="54" t="e">
        <f>'GRADED SPEC (ALPHA)'!#REF!</f>
        <v>#REF!</v>
      </c>
      <c r="U35" s="17"/>
      <c r="V35" s="17"/>
      <c r="W35" s="18"/>
    </row>
    <row r="36" spans="1:23" ht="12.75" customHeight="1" x14ac:dyDescent="0.25">
      <c r="A36" s="530" t="e">
        <f>_xlfn.SINGLE('GRADED SPEC (ALPHA)'!#REF!)</f>
        <v>#REF!</v>
      </c>
      <c r="B36" s="530"/>
      <c r="C36" s="16" t="e">
        <f>'GRADED SPEC (ALPHA)'!#REF!</f>
        <v>#REF!</v>
      </c>
      <c r="D36" s="56" t="e">
        <f>'GRADED SPEC (ALPHA)'!#REF!</f>
        <v>#REF!</v>
      </c>
      <c r="E36" s="7"/>
      <c r="F36" s="7"/>
      <c r="G36" s="27"/>
      <c r="H36" s="56" t="e">
        <f>'GRADED SPEC (ALPHA)'!#REF!</f>
        <v>#REF!</v>
      </c>
      <c r="I36" s="7"/>
      <c r="J36" s="7"/>
      <c r="K36" s="27"/>
      <c r="L36" s="54" t="e">
        <f>'GRADED SPEC (ALPHA)'!#REF!</f>
        <v>#REF!</v>
      </c>
      <c r="M36" s="14"/>
      <c r="N36" s="17"/>
      <c r="O36" s="19"/>
      <c r="P36" s="54" t="e">
        <f>'GRADED SPEC (ALPHA)'!#REF!</f>
        <v>#REF!</v>
      </c>
      <c r="Q36" s="17"/>
      <c r="R36" s="17"/>
      <c r="S36" s="19"/>
      <c r="T36" s="54" t="e">
        <f>'GRADED SPEC (ALPHA)'!#REF!</f>
        <v>#REF!</v>
      </c>
      <c r="U36" s="17"/>
      <c r="V36" s="17"/>
      <c r="W36" s="18"/>
    </row>
    <row r="37" spans="1:23" ht="12.75" customHeight="1" x14ac:dyDescent="0.25">
      <c r="A37" s="530" t="e">
        <f>_xlfn.SINGLE('GRADED SPEC (ALPHA)'!#REF!)</f>
        <v>#REF!</v>
      </c>
      <c r="B37" s="530"/>
      <c r="C37" s="16" t="e">
        <f>'GRADED SPEC (ALPHA)'!#REF!</f>
        <v>#REF!</v>
      </c>
      <c r="D37" s="56" t="e">
        <f>'GRADED SPEC (ALPHA)'!#REF!</f>
        <v>#REF!</v>
      </c>
      <c r="E37" s="7"/>
      <c r="F37" s="7"/>
      <c r="G37" s="27"/>
      <c r="H37" s="56" t="e">
        <f>'GRADED SPEC (ALPHA)'!#REF!</f>
        <v>#REF!</v>
      </c>
      <c r="I37" s="7"/>
      <c r="J37" s="7"/>
      <c r="K37" s="27"/>
      <c r="L37" s="54" t="e">
        <f>'GRADED SPEC (ALPHA)'!#REF!</f>
        <v>#REF!</v>
      </c>
      <c r="M37" s="14"/>
      <c r="N37" s="17"/>
      <c r="O37" s="19"/>
      <c r="P37" s="54" t="e">
        <f>'GRADED SPEC (ALPHA)'!#REF!</f>
        <v>#REF!</v>
      </c>
      <c r="Q37" s="17"/>
      <c r="R37" s="17"/>
      <c r="S37" s="19"/>
      <c r="T37" s="54" t="e">
        <f>'GRADED SPEC (ALPHA)'!#REF!</f>
        <v>#REF!</v>
      </c>
      <c r="U37" s="17"/>
      <c r="V37" s="17"/>
      <c r="W37" s="18"/>
    </row>
    <row r="38" spans="1:23" ht="12.75" customHeight="1" x14ac:dyDescent="0.25">
      <c r="A38" s="530" t="e">
        <f>_xlfn.SINGLE('GRADED SPEC (ALPHA)'!#REF!)</f>
        <v>#REF!</v>
      </c>
      <c r="B38" s="530"/>
      <c r="C38" s="16" t="e">
        <f>'GRADED SPEC (ALPHA)'!#REF!</f>
        <v>#REF!</v>
      </c>
      <c r="D38" s="56" t="e">
        <f>'GRADED SPEC (ALPHA)'!#REF!</f>
        <v>#REF!</v>
      </c>
      <c r="E38" s="7"/>
      <c r="F38" s="7"/>
      <c r="G38" s="27"/>
      <c r="H38" s="56" t="e">
        <f>'GRADED SPEC (ALPHA)'!#REF!</f>
        <v>#REF!</v>
      </c>
      <c r="I38" s="7"/>
      <c r="J38" s="7"/>
      <c r="K38" s="27"/>
      <c r="L38" s="54" t="e">
        <f>'GRADED SPEC (ALPHA)'!#REF!</f>
        <v>#REF!</v>
      </c>
      <c r="M38" s="14"/>
      <c r="N38" s="17"/>
      <c r="O38" s="19"/>
      <c r="P38" s="54" t="e">
        <f>'GRADED SPEC (ALPHA)'!#REF!</f>
        <v>#REF!</v>
      </c>
      <c r="Q38" s="17"/>
      <c r="R38" s="17"/>
      <c r="S38" s="19"/>
      <c r="T38" s="54" t="e">
        <f>'GRADED SPEC (ALPHA)'!#REF!</f>
        <v>#REF!</v>
      </c>
      <c r="U38" s="17"/>
      <c r="V38" s="17"/>
      <c r="W38" s="18"/>
    </row>
    <row r="39" spans="1:23" ht="12.75" customHeight="1" x14ac:dyDescent="0.25">
      <c r="A39" s="530" t="e">
        <f>_xlfn.SINGLE('GRADED SPEC (ALPHA)'!#REF!)</f>
        <v>#REF!</v>
      </c>
      <c r="B39" s="530"/>
      <c r="C39" s="16" t="e">
        <f>'GRADED SPEC (ALPHA)'!#REF!</f>
        <v>#REF!</v>
      </c>
      <c r="D39" s="56" t="e">
        <f>'GRADED SPEC (ALPHA)'!#REF!</f>
        <v>#REF!</v>
      </c>
      <c r="E39" s="7"/>
      <c r="F39" s="7"/>
      <c r="G39" s="27"/>
      <c r="H39" s="56" t="e">
        <f>'GRADED SPEC (ALPHA)'!#REF!</f>
        <v>#REF!</v>
      </c>
      <c r="I39" s="7"/>
      <c r="J39" s="7"/>
      <c r="K39" s="27"/>
      <c r="L39" s="54" t="e">
        <f>'GRADED SPEC (ALPHA)'!#REF!</f>
        <v>#REF!</v>
      </c>
      <c r="M39" s="14"/>
      <c r="N39" s="17"/>
      <c r="O39" s="19"/>
      <c r="P39" s="54" t="e">
        <f>'GRADED SPEC (ALPHA)'!#REF!</f>
        <v>#REF!</v>
      </c>
      <c r="Q39" s="17"/>
      <c r="R39" s="17"/>
      <c r="S39" s="19"/>
      <c r="T39" s="54" t="e">
        <f>'GRADED SPEC (ALPHA)'!#REF!</f>
        <v>#REF!</v>
      </c>
      <c r="U39" s="17"/>
      <c r="V39" s="17"/>
      <c r="W39" s="18"/>
    </row>
    <row r="40" spans="1:23" ht="12.75" customHeight="1" x14ac:dyDescent="0.25">
      <c r="A40" s="530" t="e">
        <f>_xlfn.SINGLE('GRADED SPEC (ALPHA)'!#REF!)</f>
        <v>#REF!</v>
      </c>
      <c r="B40" s="530"/>
      <c r="C40" s="16" t="e">
        <f>'GRADED SPEC (ALPHA)'!#REF!</f>
        <v>#REF!</v>
      </c>
      <c r="D40" s="56" t="e">
        <f>'GRADED SPEC (ALPHA)'!#REF!</f>
        <v>#REF!</v>
      </c>
      <c r="E40" s="7"/>
      <c r="F40" s="7"/>
      <c r="G40" s="27"/>
      <c r="H40" s="56" t="e">
        <f>'GRADED SPEC (ALPHA)'!#REF!</f>
        <v>#REF!</v>
      </c>
      <c r="I40" s="7"/>
      <c r="J40" s="7"/>
      <c r="K40" s="27"/>
      <c r="L40" s="54" t="e">
        <f>'GRADED SPEC (ALPHA)'!#REF!</f>
        <v>#REF!</v>
      </c>
      <c r="M40" s="14"/>
      <c r="N40" s="17"/>
      <c r="O40" s="19"/>
      <c r="P40" s="54" t="e">
        <f>'GRADED SPEC (ALPHA)'!#REF!</f>
        <v>#REF!</v>
      </c>
      <c r="Q40" s="17"/>
      <c r="R40" s="17"/>
      <c r="S40" s="19"/>
      <c r="T40" s="54" t="e">
        <f>'GRADED SPEC (ALPHA)'!#REF!</f>
        <v>#REF!</v>
      </c>
      <c r="U40" s="17"/>
      <c r="V40" s="17"/>
      <c r="W40" s="18"/>
    </row>
    <row r="41" spans="1:23" ht="12.75" customHeight="1" x14ac:dyDescent="0.25">
      <c r="A41" s="529" t="e">
        <f>_xlfn.SINGLE('GRADED SPEC (ALPHA)'!#REF!)</f>
        <v>#REF!</v>
      </c>
      <c r="B41" s="529"/>
      <c r="C41" s="57" t="e">
        <f>'GRADED SPEC (ALPHA)'!#REF!</f>
        <v>#REF!</v>
      </c>
      <c r="D41" s="56" t="e">
        <f>'GRADED SPEC (ALPHA)'!#REF!</f>
        <v>#REF!</v>
      </c>
      <c r="E41" s="58"/>
      <c r="F41" s="58"/>
      <c r="G41" s="104"/>
      <c r="H41" s="105" t="e">
        <f>'GRADED SPEC (ALPHA)'!#REF!</f>
        <v>#REF!</v>
      </c>
      <c r="I41" s="58"/>
      <c r="J41" s="58"/>
      <c r="K41" s="104"/>
      <c r="L41" s="106" t="e">
        <f>'GRADED SPEC (ALPHA)'!#REF!</f>
        <v>#REF!</v>
      </c>
      <c r="M41" s="59"/>
      <c r="N41" s="60"/>
      <c r="O41" s="62"/>
      <c r="P41" s="106" t="e">
        <f>'GRADED SPEC (ALPHA)'!#REF!</f>
        <v>#REF!</v>
      </c>
      <c r="Q41" s="60"/>
      <c r="R41" s="60"/>
      <c r="S41" s="62"/>
      <c r="T41" s="106" t="e">
        <f>'GRADED SPEC (ALPHA)'!#REF!</f>
        <v>#REF!</v>
      </c>
      <c r="U41" s="60"/>
      <c r="V41" s="60"/>
      <c r="W41" s="61"/>
    </row>
    <row r="42" spans="1:23" ht="12.75" customHeight="1" x14ac:dyDescent="0.25">
      <c r="A42" s="83">
        <f>'GRADED SPEC (ALPHA)'!A42:E42</f>
        <v>0</v>
      </c>
      <c r="B42" s="81"/>
      <c r="C42" s="81"/>
      <c r="D42" s="109">
        <f>'GRADED SPEC (ALPHA)'!G42</f>
        <v>0</v>
      </c>
      <c r="E42" s="81"/>
      <c r="F42" s="81"/>
      <c r="G42" s="81"/>
      <c r="H42" s="109">
        <f>'GRADED SPEC (ALPHA)'!H42</f>
        <v>0</v>
      </c>
      <c r="I42" s="81"/>
      <c r="J42" s="81"/>
      <c r="K42" s="81"/>
      <c r="L42" s="110">
        <f>'GRADED SPEC (ALPHA)'!I42</f>
        <v>0</v>
      </c>
      <c r="M42" s="81"/>
      <c r="N42" s="81"/>
      <c r="O42" s="81"/>
      <c r="P42" s="110">
        <f>'GRADED SPEC (ALPHA)'!J42</f>
        <v>0</v>
      </c>
      <c r="Q42" s="81"/>
      <c r="R42" s="81"/>
      <c r="S42" s="81"/>
      <c r="T42" s="110" t="e">
        <f>'GRADED SPEC (ALPHA)'!#REF!</f>
        <v>#REF!</v>
      </c>
      <c r="U42" s="81"/>
      <c r="V42" s="81"/>
      <c r="W42" s="82"/>
    </row>
    <row r="43" spans="1:23" ht="12.75" customHeight="1" x14ac:dyDescent="0.25">
      <c r="A43" s="541" t="e">
        <f>_xlfn.SINGLE('GRADED SPEC (ALPHA)'!#REF!)</f>
        <v>#REF!</v>
      </c>
      <c r="B43" s="541"/>
      <c r="C43" s="63"/>
      <c r="D43" s="56" t="e">
        <f>'GRADED SPEC (ALPHA)'!#REF!</f>
        <v>#REF!</v>
      </c>
      <c r="E43" s="8"/>
      <c r="F43" s="8"/>
      <c r="G43" s="38"/>
      <c r="H43" s="107" t="e">
        <f>'GRADED SPEC (ALPHA)'!#REF!</f>
        <v>#REF!</v>
      </c>
      <c r="I43" s="8"/>
      <c r="J43" s="8"/>
      <c r="K43" s="38"/>
      <c r="L43" s="108" t="e">
        <f>'GRADED SPEC (ALPHA)'!#REF!</f>
        <v>#REF!</v>
      </c>
      <c r="M43" s="64"/>
      <c r="N43" s="65"/>
      <c r="O43" s="67"/>
      <c r="P43" s="108" t="e">
        <f>'GRADED SPEC (ALPHA)'!#REF!</f>
        <v>#REF!</v>
      </c>
      <c r="Q43" s="65"/>
      <c r="R43" s="65"/>
      <c r="S43" s="67"/>
      <c r="T43" s="108" t="e">
        <f>'GRADED SPEC (ALPHA)'!#REF!</f>
        <v>#REF!</v>
      </c>
      <c r="U43" s="65"/>
      <c r="V43" s="65"/>
      <c r="W43" s="66"/>
    </row>
    <row r="44" spans="1:23" ht="12.75" customHeight="1" x14ac:dyDescent="0.25">
      <c r="A44" s="530" t="e">
        <f>_xlfn.SINGLE('GRADED SPEC (ALPHA)'!#REF!)</f>
        <v>#REF!</v>
      </c>
      <c r="B44" s="530"/>
      <c r="C44" s="16"/>
      <c r="D44" s="56" t="e">
        <f>'GRADED SPEC (ALPHA)'!#REF!</f>
        <v>#REF!</v>
      </c>
      <c r="E44" s="7"/>
      <c r="F44" s="7"/>
      <c r="G44" s="27"/>
      <c r="H44" s="56" t="e">
        <f>'GRADED SPEC (ALPHA)'!#REF!</f>
        <v>#REF!</v>
      </c>
      <c r="I44" s="7"/>
      <c r="J44" s="7"/>
      <c r="K44" s="27"/>
      <c r="L44" s="54" t="e">
        <f>'GRADED SPEC (ALPHA)'!#REF!</f>
        <v>#REF!</v>
      </c>
      <c r="M44" s="14"/>
      <c r="N44" s="17"/>
      <c r="O44" s="19"/>
      <c r="P44" s="54" t="e">
        <f>'GRADED SPEC (ALPHA)'!#REF!</f>
        <v>#REF!</v>
      </c>
      <c r="Q44" s="17"/>
      <c r="R44" s="17"/>
      <c r="S44" s="19"/>
      <c r="T44" s="54">
        <f>'GRADED SPEC (ALPHA)'!K42</f>
        <v>0</v>
      </c>
      <c r="U44" s="17"/>
      <c r="V44" s="17"/>
      <c r="W44" s="18"/>
    </row>
    <row r="45" spans="1:23" ht="12.75" customHeight="1" x14ac:dyDescent="0.25">
      <c r="A45" s="530" t="e">
        <f>_xlfn.SINGLE('GRADED SPEC (ALPHA)'!#REF!)</f>
        <v>#REF!</v>
      </c>
      <c r="B45" s="530"/>
      <c r="C45" s="16"/>
      <c r="D45" s="56" t="e">
        <f>'GRADED SPEC (ALPHA)'!#REF!</f>
        <v>#REF!</v>
      </c>
      <c r="E45" s="7"/>
      <c r="F45" s="7"/>
      <c r="G45" s="27"/>
      <c r="H45" s="56" t="e">
        <f>'GRADED SPEC (ALPHA)'!#REF!</f>
        <v>#REF!</v>
      </c>
      <c r="I45" s="7"/>
      <c r="J45" s="7"/>
      <c r="K45" s="27"/>
      <c r="L45" s="54" t="e">
        <f>'GRADED SPEC (ALPHA)'!#REF!</f>
        <v>#REF!</v>
      </c>
      <c r="M45" s="14"/>
      <c r="N45" s="17"/>
      <c r="O45" s="19"/>
      <c r="P45" s="54" t="e">
        <f>'GRADED SPEC (ALPHA)'!#REF!</f>
        <v>#REF!</v>
      </c>
      <c r="Q45" s="17"/>
      <c r="R45" s="17"/>
      <c r="S45" s="19"/>
      <c r="T45" s="54" t="e">
        <f>'GRADED SPEC (ALPHA)'!#REF!</f>
        <v>#REF!</v>
      </c>
      <c r="U45" s="17"/>
      <c r="V45" s="17"/>
      <c r="W45" s="18"/>
    </row>
    <row r="46" spans="1:23" ht="12.75" customHeight="1" x14ac:dyDescent="0.25">
      <c r="A46" s="530" t="e">
        <f>_xlfn.SINGLE('GRADED SPEC (ALPHA)'!#REF!)</f>
        <v>#REF!</v>
      </c>
      <c r="B46" s="530"/>
      <c r="C46" s="16"/>
      <c r="D46" s="56" t="e">
        <f>'GRADED SPEC (ALPHA)'!#REF!</f>
        <v>#REF!</v>
      </c>
      <c r="E46" s="7"/>
      <c r="F46" s="7"/>
      <c r="G46" s="27"/>
      <c r="H46" s="56" t="e">
        <f>'GRADED SPEC (ALPHA)'!#REF!</f>
        <v>#REF!</v>
      </c>
      <c r="I46" s="7"/>
      <c r="J46" s="7"/>
      <c r="K46" s="27"/>
      <c r="L46" s="54" t="e">
        <f>'GRADED SPEC (ALPHA)'!#REF!</f>
        <v>#REF!</v>
      </c>
      <c r="M46" s="14"/>
      <c r="N46" s="17"/>
      <c r="O46" s="19"/>
      <c r="P46" s="54" t="e">
        <f>'GRADED SPEC (ALPHA)'!#REF!</f>
        <v>#REF!</v>
      </c>
      <c r="Q46" s="17"/>
      <c r="R46" s="17"/>
      <c r="S46" s="19"/>
      <c r="T46" s="54" t="e">
        <f>'GRADED SPEC (ALPHA)'!#REF!</f>
        <v>#REF!</v>
      </c>
      <c r="U46" s="17"/>
      <c r="V46" s="17"/>
      <c r="W46" s="18"/>
    </row>
    <row r="47" spans="1:23" ht="12.75" customHeight="1" x14ac:dyDescent="0.25">
      <c r="A47" s="530" t="e">
        <f>_xlfn.SINGLE('GRADED SPEC (ALPHA)'!#REF!)</f>
        <v>#REF!</v>
      </c>
      <c r="B47" s="530"/>
      <c r="C47" s="16"/>
      <c r="D47" s="56" t="e">
        <f>'GRADED SPEC (ALPHA)'!#REF!</f>
        <v>#REF!</v>
      </c>
      <c r="E47" s="7"/>
      <c r="F47" s="7"/>
      <c r="G47" s="27"/>
      <c r="H47" s="56" t="e">
        <f>'GRADED SPEC (ALPHA)'!#REF!</f>
        <v>#REF!</v>
      </c>
      <c r="I47" s="7"/>
      <c r="J47" s="7"/>
      <c r="K47" s="27"/>
      <c r="L47" s="54" t="e">
        <f>'GRADED SPEC (ALPHA)'!#REF!</f>
        <v>#REF!</v>
      </c>
      <c r="M47" s="14"/>
      <c r="N47" s="17"/>
      <c r="O47" s="19"/>
      <c r="P47" s="54" t="e">
        <f>'GRADED SPEC (ALPHA)'!#REF!</f>
        <v>#REF!</v>
      </c>
      <c r="Q47" s="17"/>
      <c r="R47" s="17"/>
      <c r="S47" s="19"/>
      <c r="T47" s="54" t="e">
        <f>'GRADED SPEC (ALPHA)'!#REF!</f>
        <v>#REF!</v>
      </c>
      <c r="U47" s="17"/>
      <c r="V47" s="17"/>
      <c r="W47" s="18"/>
    </row>
    <row r="48" spans="1:23" ht="12.75" customHeight="1" x14ac:dyDescent="0.25">
      <c r="A48" s="530" t="e">
        <f>_xlfn.SINGLE('GRADED SPEC (ALPHA)'!#REF!)</f>
        <v>#REF!</v>
      </c>
      <c r="B48" s="530"/>
      <c r="C48" s="16"/>
      <c r="D48" s="56" t="e">
        <f>'GRADED SPEC (ALPHA)'!#REF!</f>
        <v>#REF!</v>
      </c>
      <c r="E48" s="7"/>
      <c r="F48" s="7"/>
      <c r="G48" s="27"/>
      <c r="H48" s="56" t="e">
        <f>'GRADED SPEC (ALPHA)'!#REF!</f>
        <v>#REF!</v>
      </c>
      <c r="I48" s="7"/>
      <c r="J48" s="7"/>
      <c r="K48" s="27"/>
      <c r="L48" s="54" t="e">
        <f>'GRADED SPEC (ALPHA)'!#REF!</f>
        <v>#REF!</v>
      </c>
      <c r="M48" s="14"/>
      <c r="N48" s="17"/>
      <c r="O48" s="19"/>
      <c r="P48" s="54" t="e">
        <f>'GRADED SPEC (ALPHA)'!#REF!</f>
        <v>#REF!</v>
      </c>
      <c r="Q48" s="17"/>
      <c r="R48" s="17"/>
      <c r="S48" s="19"/>
      <c r="T48" s="54" t="e">
        <f>'GRADED SPEC (ALPHA)'!#REF!</f>
        <v>#REF!</v>
      </c>
      <c r="U48" s="17"/>
      <c r="V48" s="17"/>
      <c r="W48" s="18"/>
    </row>
    <row r="49" spans="1:23" ht="12.75" customHeight="1" x14ac:dyDescent="0.25">
      <c r="A49" s="530" t="e">
        <f>_xlfn.SINGLE('GRADED SPEC (ALPHA)'!#REF!)</f>
        <v>#REF!</v>
      </c>
      <c r="B49" s="530"/>
      <c r="C49" s="16"/>
      <c r="D49" s="56" t="e">
        <f>'GRADED SPEC (ALPHA)'!#REF!</f>
        <v>#REF!</v>
      </c>
      <c r="E49" s="7"/>
      <c r="F49" s="7"/>
      <c r="G49" s="27"/>
      <c r="H49" s="56" t="e">
        <f>'GRADED SPEC (ALPHA)'!#REF!</f>
        <v>#REF!</v>
      </c>
      <c r="I49" s="7"/>
      <c r="J49" s="7"/>
      <c r="K49" s="27"/>
      <c r="L49" s="54" t="e">
        <f>'GRADED SPEC (ALPHA)'!#REF!</f>
        <v>#REF!</v>
      </c>
      <c r="M49" s="14"/>
      <c r="N49" s="17"/>
      <c r="O49" s="19"/>
      <c r="P49" s="54" t="e">
        <f>'GRADED SPEC (ALPHA)'!#REF!</f>
        <v>#REF!</v>
      </c>
      <c r="Q49" s="17"/>
      <c r="R49" s="17"/>
      <c r="S49" s="19"/>
      <c r="T49" s="54" t="e">
        <f>'GRADED SPEC (ALPHA)'!#REF!</f>
        <v>#REF!</v>
      </c>
      <c r="U49" s="17"/>
      <c r="V49" s="17"/>
      <c r="W49" s="18"/>
    </row>
    <row r="50" spans="1:23" ht="12.75" customHeight="1" x14ac:dyDescent="0.25">
      <c r="A50" s="530" t="e">
        <f>_xlfn.SINGLE('GRADED SPEC (ALPHA)'!#REF!)</f>
        <v>#REF!</v>
      </c>
      <c r="B50" s="530"/>
      <c r="C50" s="16"/>
      <c r="D50" s="56" t="e">
        <f>'GRADED SPEC (ALPHA)'!#REF!</f>
        <v>#REF!</v>
      </c>
      <c r="E50" s="7"/>
      <c r="F50" s="7"/>
      <c r="G50" s="27"/>
      <c r="H50" s="56" t="e">
        <f>'GRADED SPEC (ALPHA)'!#REF!</f>
        <v>#REF!</v>
      </c>
      <c r="I50" s="7"/>
      <c r="J50" s="7"/>
      <c r="K50" s="27"/>
      <c r="L50" s="54" t="e">
        <f>'GRADED SPEC (ALPHA)'!#REF!</f>
        <v>#REF!</v>
      </c>
      <c r="M50" s="14"/>
      <c r="N50" s="17"/>
      <c r="O50" s="19"/>
      <c r="P50" s="54" t="e">
        <f>'GRADED SPEC (ALPHA)'!#REF!</f>
        <v>#REF!</v>
      </c>
      <c r="Q50" s="17"/>
      <c r="R50" s="17"/>
      <c r="S50" s="19"/>
      <c r="T50" s="54" t="e">
        <f>'GRADED SPEC (ALPHA)'!#REF!</f>
        <v>#REF!</v>
      </c>
      <c r="U50" s="17"/>
      <c r="V50" s="17"/>
      <c r="W50" s="18"/>
    </row>
    <row r="51" spans="1:23" ht="12.75" customHeight="1" x14ac:dyDescent="0.25">
      <c r="A51" s="530" t="e">
        <f>_xlfn.SINGLE('GRADED SPEC (ALPHA)'!#REF!)</f>
        <v>#REF!</v>
      </c>
      <c r="B51" s="530"/>
      <c r="C51" s="16"/>
      <c r="D51" s="56" t="e">
        <f>'GRADED SPEC (ALPHA)'!#REF!</f>
        <v>#REF!</v>
      </c>
      <c r="E51" s="7"/>
      <c r="F51" s="7"/>
      <c r="G51" s="27"/>
      <c r="H51" s="56" t="e">
        <f>'GRADED SPEC (ALPHA)'!#REF!</f>
        <v>#REF!</v>
      </c>
      <c r="I51" s="7"/>
      <c r="J51" s="7"/>
      <c r="K51" s="27"/>
      <c r="L51" s="54" t="e">
        <f>'GRADED SPEC (ALPHA)'!#REF!</f>
        <v>#REF!</v>
      </c>
      <c r="M51" s="14"/>
      <c r="N51" s="17"/>
      <c r="O51" s="19"/>
      <c r="P51" s="54" t="e">
        <f>'GRADED SPEC (ALPHA)'!#REF!</f>
        <v>#REF!</v>
      </c>
      <c r="Q51" s="17"/>
      <c r="R51" s="17"/>
      <c r="S51" s="19"/>
      <c r="T51" s="54" t="e">
        <f>'GRADED SPEC (ALPHA)'!#REF!</f>
        <v>#REF!</v>
      </c>
      <c r="U51" s="17"/>
      <c r="V51" s="17"/>
      <c r="W51" s="18"/>
    </row>
    <row r="52" spans="1:23" ht="12.75" customHeight="1" x14ac:dyDescent="0.25">
      <c r="A52" s="530" t="e">
        <f>_xlfn.SINGLE('GRADED SPEC (ALPHA)'!#REF!)</f>
        <v>#REF!</v>
      </c>
      <c r="B52" s="530"/>
      <c r="C52" s="16"/>
      <c r="D52" s="56" t="e">
        <f>'GRADED SPEC (ALPHA)'!#REF!</f>
        <v>#REF!</v>
      </c>
      <c r="E52" s="7"/>
      <c r="F52" s="7"/>
      <c r="G52" s="27"/>
      <c r="H52" s="56" t="e">
        <f>'GRADED SPEC (ALPHA)'!#REF!</f>
        <v>#REF!</v>
      </c>
      <c r="I52" s="7"/>
      <c r="J52" s="7"/>
      <c r="K52" s="27"/>
      <c r="L52" s="54" t="e">
        <f>'GRADED SPEC (ALPHA)'!#REF!</f>
        <v>#REF!</v>
      </c>
      <c r="M52" s="14"/>
      <c r="N52" s="17"/>
      <c r="O52" s="19"/>
      <c r="P52" s="54" t="e">
        <f>'GRADED SPEC (ALPHA)'!#REF!</f>
        <v>#REF!</v>
      </c>
      <c r="Q52" s="17"/>
      <c r="R52" s="17"/>
      <c r="S52" s="19"/>
      <c r="T52" s="54" t="e">
        <f>'GRADED SPEC (ALPHA)'!#REF!</f>
        <v>#REF!</v>
      </c>
      <c r="U52" s="17"/>
      <c r="V52" s="17"/>
      <c r="W52" s="18"/>
    </row>
    <row r="53" spans="1:23" ht="12.75" customHeight="1" x14ac:dyDescent="0.25">
      <c r="A53" s="530" t="e">
        <f>_xlfn.SINGLE('GRADED SPEC (ALPHA)'!#REF!)</f>
        <v>#REF!</v>
      </c>
      <c r="B53" s="530"/>
      <c r="C53" s="16"/>
      <c r="D53" s="56" t="e">
        <f>'GRADED SPEC (ALPHA)'!#REF!</f>
        <v>#REF!</v>
      </c>
      <c r="E53" s="7"/>
      <c r="F53" s="7"/>
      <c r="G53" s="27"/>
      <c r="H53" s="56" t="e">
        <f>'GRADED SPEC (ALPHA)'!#REF!</f>
        <v>#REF!</v>
      </c>
      <c r="I53" s="7"/>
      <c r="J53" s="7"/>
      <c r="K53" s="27"/>
      <c r="L53" s="54" t="e">
        <f>'GRADED SPEC (ALPHA)'!#REF!</f>
        <v>#REF!</v>
      </c>
      <c r="M53" s="14"/>
      <c r="N53" s="17"/>
      <c r="O53" s="19"/>
      <c r="P53" s="54" t="e">
        <f>'GRADED SPEC (ALPHA)'!#REF!</f>
        <v>#REF!</v>
      </c>
      <c r="Q53" s="17"/>
      <c r="R53" s="17"/>
      <c r="S53" s="19"/>
      <c r="T53" s="54" t="e">
        <f>'GRADED SPEC (ALPHA)'!#REF!</f>
        <v>#REF!</v>
      </c>
      <c r="U53" s="17"/>
      <c r="V53" s="17"/>
      <c r="W53" s="18"/>
    </row>
    <row r="54" spans="1:23" ht="12.75" customHeight="1" x14ac:dyDescent="0.25">
      <c r="A54" s="530" t="e">
        <f>_xlfn.SINGLE('GRADED SPEC (ALPHA)'!#REF!)</f>
        <v>#REF!</v>
      </c>
      <c r="B54" s="530"/>
      <c r="C54" s="16"/>
      <c r="D54" s="56" t="e">
        <f>'GRADED SPEC (ALPHA)'!#REF!</f>
        <v>#REF!</v>
      </c>
      <c r="E54" s="7"/>
      <c r="F54" s="7"/>
      <c r="G54" s="27"/>
      <c r="H54" s="56" t="e">
        <f>'GRADED SPEC (ALPHA)'!#REF!</f>
        <v>#REF!</v>
      </c>
      <c r="I54" s="7"/>
      <c r="J54" s="7"/>
      <c r="K54" s="27"/>
      <c r="L54" s="54" t="e">
        <f>'GRADED SPEC (ALPHA)'!#REF!</f>
        <v>#REF!</v>
      </c>
      <c r="M54" s="14"/>
      <c r="N54" s="17"/>
      <c r="O54" s="19"/>
      <c r="P54" s="54" t="e">
        <f>'GRADED SPEC (ALPHA)'!#REF!</f>
        <v>#REF!</v>
      </c>
      <c r="Q54" s="17"/>
      <c r="R54" s="17"/>
      <c r="S54" s="19"/>
      <c r="T54" s="54" t="e">
        <f>'GRADED SPEC (ALPHA)'!#REF!</f>
        <v>#REF!</v>
      </c>
      <c r="U54" s="17"/>
      <c r="V54" s="17"/>
      <c r="W54" s="18"/>
    </row>
    <row r="55" spans="1:23" ht="12.75" customHeight="1" x14ac:dyDescent="0.25">
      <c r="A55" s="530" t="e">
        <f>'GRADED SPEC (ALPHA)'!B43:E43</f>
        <v>#VALUE!</v>
      </c>
      <c r="B55" s="530"/>
      <c r="C55" s="16"/>
      <c r="D55" s="56">
        <f>'GRADED SPEC (ALPHA)'!G43</f>
        <v>0</v>
      </c>
      <c r="E55" s="7"/>
      <c r="F55" s="7"/>
      <c r="G55" s="27"/>
      <c r="H55" s="56">
        <f>'GRADED SPEC (ALPHA)'!H43</f>
        <v>0</v>
      </c>
      <c r="I55" s="7"/>
      <c r="J55" s="7"/>
      <c r="K55" s="27"/>
      <c r="L55" s="54">
        <f>'GRADED SPEC (ALPHA)'!I43</f>
        <v>0</v>
      </c>
      <c r="M55" s="14"/>
      <c r="N55" s="17"/>
      <c r="O55" s="19"/>
      <c r="P55" s="54">
        <f>'GRADED SPEC (ALPHA)'!J43</f>
        <v>0</v>
      </c>
      <c r="Q55" s="17"/>
      <c r="R55" s="17"/>
      <c r="S55" s="19"/>
      <c r="T55" s="54" t="e">
        <f>'GRADED SPEC (ALPHA)'!#REF!</f>
        <v>#REF!</v>
      </c>
      <c r="U55" s="17"/>
      <c r="V55" s="17"/>
      <c r="W55" s="18"/>
    </row>
    <row r="56" spans="1:23" ht="12.75" customHeight="1" x14ac:dyDescent="0.25">
      <c r="A56" s="530" t="e">
        <f>'GRADED SPEC (ALPHA)'!B44:E44</f>
        <v>#VALUE!</v>
      </c>
      <c r="B56" s="530"/>
      <c r="C56" s="16"/>
      <c r="D56" s="56">
        <f>'GRADED SPEC (ALPHA)'!G44</f>
        <v>0</v>
      </c>
      <c r="E56" s="7"/>
      <c r="F56" s="7"/>
      <c r="G56" s="27"/>
      <c r="H56" s="56">
        <f>'GRADED SPEC (ALPHA)'!H44</f>
        <v>0</v>
      </c>
      <c r="I56" s="7"/>
      <c r="J56" s="7"/>
      <c r="K56" s="27"/>
      <c r="L56" s="54">
        <f>'GRADED SPEC (ALPHA)'!I44</f>
        <v>0</v>
      </c>
      <c r="M56" s="14"/>
      <c r="N56" s="17"/>
      <c r="O56" s="19"/>
      <c r="P56" s="54">
        <f>'GRADED SPEC (ALPHA)'!J44</f>
        <v>0</v>
      </c>
      <c r="Q56" s="17"/>
      <c r="R56" s="17"/>
      <c r="S56" s="19"/>
      <c r="T56" s="54" t="e">
        <f>'GRADED SPEC (ALPHA)'!#REF!</f>
        <v>#REF!</v>
      </c>
      <c r="U56" s="17"/>
      <c r="V56" s="17"/>
      <c r="W56" s="18"/>
    </row>
    <row r="57" spans="1:23" ht="12.75" customHeight="1" x14ac:dyDescent="0.25">
      <c r="A57" s="530" t="e">
        <f>'GRADED SPEC (ALPHA)'!B45:E45</f>
        <v>#VALUE!</v>
      </c>
      <c r="B57" s="530"/>
      <c r="C57" s="16"/>
      <c r="D57" s="56">
        <f>'GRADED SPEC (ALPHA)'!G45</f>
        <v>0</v>
      </c>
      <c r="E57" s="7"/>
      <c r="F57" s="7"/>
      <c r="G57" s="27"/>
      <c r="H57" s="56">
        <f>'GRADED SPEC (ALPHA)'!H45</f>
        <v>0</v>
      </c>
      <c r="I57" s="7"/>
      <c r="J57" s="7"/>
      <c r="K57" s="27"/>
      <c r="L57" s="54">
        <f>'GRADED SPEC (ALPHA)'!I45</f>
        <v>0</v>
      </c>
      <c r="M57" s="14"/>
      <c r="N57" s="17"/>
      <c r="O57" s="19"/>
      <c r="P57" s="54">
        <f>'GRADED SPEC (ALPHA)'!J45</f>
        <v>0</v>
      </c>
      <c r="Q57" s="17"/>
      <c r="R57" s="17"/>
      <c r="S57" s="19"/>
      <c r="T57" s="54">
        <f>'GRADED SPEC (ALPHA)'!K43</f>
        <v>0</v>
      </c>
      <c r="U57" s="17"/>
      <c r="V57" s="17"/>
      <c r="W57" s="18"/>
    </row>
    <row r="58" spans="1:23" ht="12.75" customHeight="1" x14ac:dyDescent="0.25">
      <c r="A58" s="530" t="e">
        <f>'GRADED SPEC (ALPHA)'!B46:E46</f>
        <v>#VALUE!</v>
      </c>
      <c r="B58" s="530"/>
      <c r="C58" s="16"/>
      <c r="D58" s="56">
        <f>'GRADED SPEC (ALPHA)'!G46</f>
        <v>0</v>
      </c>
      <c r="E58" s="7"/>
      <c r="F58" s="7"/>
      <c r="G58" s="27"/>
      <c r="H58" s="56">
        <f>'GRADED SPEC (ALPHA)'!H46</f>
        <v>0</v>
      </c>
      <c r="I58" s="7"/>
      <c r="J58" s="7"/>
      <c r="K58" s="27"/>
      <c r="L58" s="54">
        <f>'GRADED SPEC (ALPHA)'!I46</f>
        <v>0</v>
      </c>
      <c r="M58" s="14"/>
      <c r="N58" s="17"/>
      <c r="O58" s="19"/>
      <c r="P58" s="54">
        <f>'GRADED SPEC (ALPHA)'!J46</f>
        <v>0</v>
      </c>
      <c r="Q58" s="17"/>
      <c r="R58" s="17"/>
      <c r="S58" s="19"/>
      <c r="T58" s="54">
        <f>'GRADED SPEC (ALPHA)'!K44</f>
        <v>0</v>
      </c>
      <c r="U58" s="17"/>
      <c r="V58" s="17"/>
      <c r="W58" s="18"/>
    </row>
    <row r="59" spans="1:23" ht="12.75" customHeight="1" x14ac:dyDescent="0.25">
      <c r="A59" s="530" t="e">
        <f>'GRADED SPEC (ALPHA)'!B47:E47</f>
        <v>#VALUE!</v>
      </c>
      <c r="B59" s="530"/>
      <c r="C59" s="16"/>
      <c r="D59" s="56">
        <f>'GRADED SPEC (ALPHA)'!G47</f>
        <v>0</v>
      </c>
      <c r="E59" s="7"/>
      <c r="F59" s="7"/>
      <c r="G59" s="27"/>
      <c r="H59" s="56">
        <f>'GRADED SPEC (ALPHA)'!H47</f>
        <v>0</v>
      </c>
      <c r="I59" s="7"/>
      <c r="J59" s="7"/>
      <c r="K59" s="27"/>
      <c r="L59" s="54">
        <f>'GRADED SPEC (ALPHA)'!I47</f>
        <v>0</v>
      </c>
      <c r="M59" s="14"/>
      <c r="N59" s="17"/>
      <c r="O59" s="19"/>
      <c r="P59" s="54">
        <f>'GRADED SPEC (ALPHA)'!J47</f>
        <v>0</v>
      </c>
      <c r="Q59" s="17"/>
      <c r="R59" s="17"/>
      <c r="S59" s="19"/>
      <c r="T59" s="54">
        <f>'GRADED SPEC (ALPHA)'!K45</f>
        <v>0</v>
      </c>
      <c r="U59" s="17"/>
      <c r="V59" s="17"/>
      <c r="W59" s="18"/>
    </row>
    <row r="60" spans="1:23" ht="12.75" customHeight="1" x14ac:dyDescent="0.25">
      <c r="A60" s="530" t="e">
        <f>'GRADED SPEC (ALPHA)'!B48:E48</f>
        <v>#VALUE!</v>
      </c>
      <c r="B60" s="530"/>
      <c r="C60" s="16"/>
      <c r="D60" s="56">
        <f>'GRADED SPEC (ALPHA)'!G48</f>
        <v>0</v>
      </c>
      <c r="E60" s="7"/>
      <c r="F60" s="7"/>
      <c r="G60" s="27"/>
      <c r="H60" s="56">
        <f>'GRADED SPEC (ALPHA)'!H48</f>
        <v>0</v>
      </c>
      <c r="I60" s="7"/>
      <c r="J60" s="7"/>
      <c r="K60" s="27"/>
      <c r="L60" s="54">
        <f>'GRADED SPEC (ALPHA)'!I48</f>
        <v>0</v>
      </c>
      <c r="M60" s="14"/>
      <c r="N60" s="17"/>
      <c r="O60" s="19"/>
      <c r="P60" s="54">
        <f>'GRADED SPEC (ALPHA)'!J48</f>
        <v>0</v>
      </c>
      <c r="Q60" s="17"/>
      <c r="R60" s="17"/>
      <c r="S60" s="19"/>
      <c r="T60" s="54">
        <f>'GRADED SPEC (ALPHA)'!K46</f>
        <v>0</v>
      </c>
      <c r="U60" s="17"/>
      <c r="V60" s="17"/>
      <c r="W60" s="18"/>
    </row>
    <row r="61" spans="1:23" ht="12.75" customHeight="1" x14ac:dyDescent="0.25">
      <c r="A61" s="530" t="e">
        <f>'GRADED SPEC (ALPHA)'!B49:E49</f>
        <v>#VALUE!</v>
      </c>
      <c r="B61" s="530"/>
      <c r="C61" s="16"/>
      <c r="D61" s="56">
        <f>'GRADED SPEC (ALPHA)'!G49</f>
        <v>0</v>
      </c>
      <c r="E61" s="7"/>
      <c r="F61" s="7"/>
      <c r="G61" s="27"/>
      <c r="H61" s="56">
        <f>'GRADED SPEC (ALPHA)'!H49</f>
        <v>0</v>
      </c>
      <c r="I61" s="7"/>
      <c r="J61" s="7"/>
      <c r="K61" s="27"/>
      <c r="L61" s="54">
        <f>'GRADED SPEC (ALPHA)'!I49</f>
        <v>0</v>
      </c>
      <c r="M61" s="14"/>
      <c r="N61" s="17"/>
      <c r="O61" s="19"/>
      <c r="P61" s="54">
        <f>'GRADED SPEC (ALPHA)'!J49</f>
        <v>0</v>
      </c>
      <c r="Q61" s="17"/>
      <c r="R61" s="17"/>
      <c r="S61" s="19"/>
      <c r="T61" s="54">
        <f>'GRADED SPEC (ALPHA)'!K47</f>
        <v>0</v>
      </c>
      <c r="U61" s="17"/>
      <c r="V61" s="17"/>
      <c r="W61" s="18"/>
    </row>
    <row r="62" spans="1:23" ht="12.75" customHeight="1" x14ac:dyDescent="0.25">
      <c r="A62" s="530" t="e">
        <f>'GRADED SPEC (ALPHA)'!B50:E50</f>
        <v>#VALUE!</v>
      </c>
      <c r="B62" s="530"/>
      <c r="C62" s="16"/>
      <c r="D62" s="56">
        <f>'GRADED SPEC (ALPHA)'!G50</f>
        <v>0</v>
      </c>
      <c r="E62" s="7"/>
      <c r="F62" s="7"/>
      <c r="G62" s="27"/>
      <c r="H62" s="56">
        <f>'GRADED SPEC (ALPHA)'!H50</f>
        <v>0</v>
      </c>
      <c r="I62" s="7"/>
      <c r="J62" s="7"/>
      <c r="K62" s="27"/>
      <c r="L62" s="54">
        <f>'GRADED SPEC (ALPHA)'!I50</f>
        <v>0</v>
      </c>
      <c r="M62" s="14"/>
      <c r="N62" s="17"/>
      <c r="O62" s="19"/>
      <c r="P62" s="54">
        <f>'GRADED SPEC (ALPHA)'!J50</f>
        <v>0</v>
      </c>
      <c r="Q62" s="17"/>
      <c r="R62" s="17"/>
      <c r="S62" s="19"/>
      <c r="T62" s="54">
        <f>'GRADED SPEC (ALPHA)'!K48</f>
        <v>0</v>
      </c>
      <c r="U62" s="17"/>
      <c r="V62" s="17"/>
      <c r="W62" s="18"/>
    </row>
    <row r="63" spans="1:23" ht="12.75" customHeight="1" x14ac:dyDescent="0.25">
      <c r="A63" s="530" t="e">
        <f>'GRADED SPEC (ALPHA)'!B51:E51</f>
        <v>#VALUE!</v>
      </c>
      <c r="B63" s="530"/>
      <c r="C63" s="16"/>
      <c r="D63" s="56">
        <f>'GRADED SPEC (ALPHA)'!G51</f>
        <v>0</v>
      </c>
      <c r="E63" s="7"/>
      <c r="F63" s="7"/>
      <c r="G63" s="27"/>
      <c r="H63" s="56">
        <f>'GRADED SPEC (ALPHA)'!H51</f>
        <v>0</v>
      </c>
      <c r="I63" s="7"/>
      <c r="J63" s="7"/>
      <c r="K63" s="27"/>
      <c r="L63" s="54">
        <f>'GRADED SPEC (ALPHA)'!I51</f>
        <v>0</v>
      </c>
      <c r="M63" s="14"/>
      <c r="N63" s="17"/>
      <c r="O63" s="19"/>
      <c r="P63" s="54">
        <f>'GRADED SPEC (ALPHA)'!J51</f>
        <v>0</v>
      </c>
      <c r="Q63" s="17"/>
      <c r="R63" s="17"/>
      <c r="S63" s="19"/>
      <c r="T63" s="54">
        <f>'GRADED SPEC (ALPHA)'!K49</f>
        <v>0</v>
      </c>
      <c r="U63" s="17"/>
      <c r="V63" s="17"/>
      <c r="W63" s="18"/>
    </row>
    <row r="64" spans="1:23" ht="12.75" customHeight="1" x14ac:dyDescent="0.25">
      <c r="A64" s="530" t="e">
        <f>'GRADED SPEC (ALPHA)'!B52:E52</f>
        <v>#VALUE!</v>
      </c>
      <c r="B64" s="530"/>
      <c r="C64" s="16"/>
      <c r="D64" s="56">
        <f>'GRADED SPEC (ALPHA)'!G52</f>
        <v>0</v>
      </c>
      <c r="E64" s="7"/>
      <c r="F64" s="7"/>
      <c r="G64" s="27"/>
      <c r="H64" s="56">
        <f>'GRADED SPEC (ALPHA)'!H52</f>
        <v>0</v>
      </c>
      <c r="I64" s="7"/>
      <c r="J64" s="7"/>
      <c r="K64" s="27"/>
      <c r="L64" s="54">
        <f>'GRADED SPEC (ALPHA)'!I52</f>
        <v>0</v>
      </c>
      <c r="M64" s="14"/>
      <c r="N64" s="17"/>
      <c r="O64" s="19"/>
      <c r="P64" s="54">
        <f>'GRADED SPEC (ALPHA)'!J52</f>
        <v>0</v>
      </c>
      <c r="Q64" s="17"/>
      <c r="R64" s="17"/>
      <c r="S64" s="19"/>
      <c r="T64" s="54">
        <f>'GRADED SPEC (ALPHA)'!K50</f>
        <v>0</v>
      </c>
      <c r="U64" s="17"/>
      <c r="V64" s="17"/>
      <c r="W64" s="18"/>
    </row>
    <row r="65" spans="1:23" ht="12.75" customHeight="1" x14ac:dyDescent="0.25">
      <c r="A65" s="530" t="e">
        <f>'GRADED SPEC (ALPHA)'!B53:E53</f>
        <v>#VALUE!</v>
      </c>
      <c r="B65" s="530"/>
      <c r="C65" s="16"/>
      <c r="D65" s="56">
        <f>'GRADED SPEC (ALPHA)'!G53</f>
        <v>0</v>
      </c>
      <c r="E65" s="7"/>
      <c r="F65" s="7"/>
      <c r="G65" s="27"/>
      <c r="H65" s="56">
        <f>'GRADED SPEC (ALPHA)'!H53</f>
        <v>0</v>
      </c>
      <c r="I65" s="7"/>
      <c r="J65" s="7"/>
      <c r="K65" s="27"/>
      <c r="L65" s="54">
        <f>'GRADED SPEC (ALPHA)'!I53</f>
        <v>0</v>
      </c>
      <c r="M65" s="14"/>
      <c r="N65" s="17"/>
      <c r="O65" s="19"/>
      <c r="P65" s="54">
        <f>'GRADED SPEC (ALPHA)'!J53</f>
        <v>0</v>
      </c>
      <c r="Q65" s="17"/>
      <c r="R65" s="17"/>
      <c r="S65" s="19"/>
      <c r="T65" s="54">
        <f>'GRADED SPEC (ALPHA)'!K51</f>
        <v>0</v>
      </c>
      <c r="U65" s="17"/>
      <c r="V65" s="17"/>
      <c r="W65" s="18"/>
    </row>
    <row r="66" spans="1:23" ht="12.75" customHeight="1" x14ac:dyDescent="0.25">
      <c r="A66" s="530" t="e">
        <f>'GRADED SPEC (ALPHA)'!B54:E54</f>
        <v>#VALUE!</v>
      </c>
      <c r="B66" s="530"/>
      <c r="C66" s="16"/>
      <c r="D66" s="56">
        <f>'GRADED SPEC (ALPHA)'!G54</f>
        <v>0</v>
      </c>
      <c r="E66" s="7"/>
      <c r="F66" s="7"/>
      <c r="G66" s="27"/>
      <c r="H66" s="56">
        <f>'GRADED SPEC (ALPHA)'!H54</f>
        <v>0</v>
      </c>
      <c r="I66" s="7"/>
      <c r="J66" s="7"/>
      <c r="K66" s="27"/>
      <c r="L66" s="54">
        <f>'GRADED SPEC (ALPHA)'!I54</f>
        <v>0</v>
      </c>
      <c r="M66" s="14"/>
      <c r="N66" s="17"/>
      <c r="O66" s="19"/>
      <c r="P66" s="54">
        <f>'GRADED SPEC (ALPHA)'!J54</f>
        <v>0</v>
      </c>
      <c r="Q66" s="17"/>
      <c r="R66" s="17"/>
      <c r="S66" s="19"/>
      <c r="T66" s="54">
        <f>'GRADED SPEC (ALPHA)'!K52</f>
        <v>0</v>
      </c>
      <c r="U66" s="17"/>
      <c r="V66" s="17"/>
      <c r="W66" s="18"/>
    </row>
    <row r="67" spans="1:23" ht="12.75" customHeight="1" x14ac:dyDescent="0.25">
      <c r="A67" s="530" t="e">
        <f>'GRADED SPEC (ALPHA)'!B55:E55</f>
        <v>#VALUE!</v>
      </c>
      <c r="B67" s="530"/>
      <c r="C67" s="16"/>
      <c r="D67" s="56">
        <f>'GRADED SPEC (ALPHA)'!G55</f>
        <v>0</v>
      </c>
      <c r="E67" s="7"/>
      <c r="F67" s="7"/>
      <c r="G67" s="27"/>
      <c r="H67" s="56">
        <f>'GRADED SPEC (ALPHA)'!H55</f>
        <v>0</v>
      </c>
      <c r="I67" s="7"/>
      <c r="J67" s="7"/>
      <c r="K67" s="27"/>
      <c r="L67" s="54">
        <f>'GRADED SPEC (ALPHA)'!I55</f>
        <v>0</v>
      </c>
      <c r="M67" s="14"/>
      <c r="N67" s="17"/>
      <c r="O67" s="19"/>
      <c r="P67" s="54">
        <f>'GRADED SPEC (ALPHA)'!J55</f>
        <v>0</v>
      </c>
      <c r="Q67" s="17"/>
      <c r="R67" s="17"/>
      <c r="S67" s="19"/>
      <c r="T67" s="54">
        <f>'GRADED SPEC (ALPHA)'!K53</f>
        <v>0</v>
      </c>
      <c r="U67" s="17"/>
      <c r="V67" s="17"/>
      <c r="W67" s="18"/>
    </row>
    <row r="68" spans="1:23" ht="12.75" customHeight="1" x14ac:dyDescent="0.25">
      <c r="A68" s="530" t="e">
        <f>'GRADED SPEC (ALPHA)'!B56:E56</f>
        <v>#VALUE!</v>
      </c>
      <c r="B68" s="530"/>
      <c r="C68" s="16"/>
      <c r="D68" s="56">
        <f>'GRADED SPEC (ALPHA)'!G56</f>
        <v>0</v>
      </c>
      <c r="E68" s="7"/>
      <c r="F68" s="7"/>
      <c r="G68" s="27"/>
      <c r="H68" s="56">
        <f>'GRADED SPEC (ALPHA)'!H56</f>
        <v>0</v>
      </c>
      <c r="I68" s="7"/>
      <c r="J68" s="7"/>
      <c r="K68" s="27"/>
      <c r="L68" s="54">
        <f>'GRADED SPEC (ALPHA)'!I56</f>
        <v>0</v>
      </c>
      <c r="M68" s="14"/>
      <c r="N68" s="17"/>
      <c r="O68" s="19"/>
      <c r="P68" s="54">
        <f>'GRADED SPEC (ALPHA)'!J56</f>
        <v>0</v>
      </c>
      <c r="Q68" s="17"/>
      <c r="R68" s="17"/>
      <c r="S68" s="19"/>
      <c r="T68" s="54">
        <f>'GRADED SPEC (ALPHA)'!K54</f>
        <v>0</v>
      </c>
      <c r="U68" s="17"/>
      <c r="V68" s="17"/>
      <c r="W68" s="18"/>
    </row>
    <row r="69" spans="1:23" ht="12.75" customHeight="1" x14ac:dyDescent="0.25">
      <c r="A69" s="530" t="e">
        <f>'GRADED SPEC (ALPHA)'!B57:E57</f>
        <v>#VALUE!</v>
      </c>
      <c r="B69" s="530"/>
      <c r="C69" s="16"/>
      <c r="D69" s="56">
        <f>'GRADED SPEC (ALPHA)'!G57</f>
        <v>0</v>
      </c>
      <c r="E69" s="7"/>
      <c r="F69" s="7"/>
      <c r="G69" s="27"/>
      <c r="H69" s="56">
        <f>'GRADED SPEC (ALPHA)'!H57</f>
        <v>0</v>
      </c>
      <c r="I69" s="7"/>
      <c r="J69" s="7"/>
      <c r="K69" s="27"/>
      <c r="L69" s="54">
        <f>'GRADED SPEC (ALPHA)'!I57</f>
        <v>0</v>
      </c>
      <c r="M69" s="14"/>
      <c r="N69" s="17"/>
      <c r="O69" s="19"/>
      <c r="P69" s="54">
        <f>'GRADED SPEC (ALPHA)'!J57</f>
        <v>0</v>
      </c>
      <c r="Q69" s="17"/>
      <c r="R69" s="17"/>
      <c r="S69" s="19"/>
      <c r="T69" s="54">
        <f>'GRADED SPEC (ALPHA)'!K55</f>
        <v>0</v>
      </c>
      <c r="U69" s="17"/>
      <c r="V69" s="17"/>
      <c r="W69" s="18"/>
    </row>
    <row r="70" spans="1:23" ht="12.75" customHeight="1" x14ac:dyDescent="0.25">
      <c r="A70" s="530" t="e">
        <f>'GRADED SPEC (ALPHA)'!B58:E58</f>
        <v>#VALUE!</v>
      </c>
      <c r="B70" s="530"/>
      <c r="C70" s="16"/>
      <c r="D70" s="56">
        <f>'GRADED SPEC (ALPHA)'!G58</f>
        <v>0</v>
      </c>
      <c r="E70" s="7"/>
      <c r="F70" s="7"/>
      <c r="G70" s="27"/>
      <c r="H70" s="56">
        <f>'GRADED SPEC (ALPHA)'!H58</f>
        <v>0</v>
      </c>
      <c r="I70" s="7"/>
      <c r="J70" s="7"/>
      <c r="K70" s="27"/>
      <c r="L70" s="54">
        <f>'GRADED SPEC (ALPHA)'!I58</f>
        <v>0</v>
      </c>
      <c r="M70" s="14"/>
      <c r="N70" s="17"/>
      <c r="O70" s="19"/>
      <c r="P70" s="54">
        <f>'GRADED SPEC (ALPHA)'!J58</f>
        <v>0</v>
      </c>
      <c r="Q70" s="17"/>
      <c r="R70" s="17"/>
      <c r="S70" s="19"/>
      <c r="T70" s="54">
        <f>'GRADED SPEC (ALPHA)'!K56</f>
        <v>0</v>
      </c>
      <c r="U70" s="17"/>
      <c r="V70" s="17"/>
      <c r="W70" s="18"/>
    </row>
    <row r="71" spans="1:23" ht="12.75" customHeight="1" x14ac:dyDescent="0.25">
      <c r="A71" s="530" t="e">
        <f>_xlfn.SINGLE('GRADED SPEC (ALPHA)'!#REF!)</f>
        <v>#REF!</v>
      </c>
      <c r="B71" s="530"/>
      <c r="C71" s="16"/>
      <c r="D71" s="56" t="e">
        <f>'GRADED SPEC (ALPHA)'!#REF!</f>
        <v>#REF!</v>
      </c>
      <c r="E71" s="7"/>
      <c r="F71" s="7"/>
      <c r="G71" s="27"/>
      <c r="H71" s="56" t="e">
        <f>'GRADED SPEC (ALPHA)'!#REF!</f>
        <v>#REF!</v>
      </c>
      <c r="I71" s="7"/>
      <c r="J71" s="7"/>
      <c r="K71" s="27"/>
      <c r="L71" s="54" t="e">
        <f>'GRADED SPEC (ALPHA)'!#REF!</f>
        <v>#REF!</v>
      </c>
      <c r="M71" s="14"/>
      <c r="N71" s="17"/>
      <c r="O71" s="19"/>
      <c r="P71" s="54" t="e">
        <f>'GRADED SPEC (ALPHA)'!#REF!</f>
        <v>#REF!</v>
      </c>
      <c r="Q71" s="17"/>
      <c r="R71" s="17"/>
      <c r="S71" s="19"/>
      <c r="T71" s="54">
        <f>'GRADED SPEC (ALPHA)'!K57</f>
        <v>0</v>
      </c>
      <c r="U71" s="17"/>
      <c r="V71" s="17"/>
      <c r="W71" s="18"/>
    </row>
    <row r="72" spans="1:23" ht="12.75" customHeight="1" x14ac:dyDescent="0.25">
      <c r="A72" s="530" t="e">
        <f>_xlfn.SINGLE('GRADED SPEC (ALPHA)'!#REF!)</f>
        <v>#REF!</v>
      </c>
      <c r="B72" s="530"/>
      <c r="C72" s="16"/>
      <c r="D72" s="56" t="e">
        <f>'GRADED SPEC (ALPHA)'!#REF!</f>
        <v>#REF!</v>
      </c>
      <c r="E72" s="7"/>
      <c r="F72" s="7"/>
      <c r="G72" s="27"/>
      <c r="H72" s="56" t="e">
        <f>'GRADED SPEC (ALPHA)'!#REF!</f>
        <v>#REF!</v>
      </c>
      <c r="I72" s="7"/>
      <c r="J72" s="7"/>
      <c r="K72" s="27"/>
      <c r="L72" s="54" t="e">
        <f>'GRADED SPEC (ALPHA)'!#REF!</f>
        <v>#REF!</v>
      </c>
      <c r="M72" s="14"/>
      <c r="N72" s="17"/>
      <c r="O72" s="19"/>
      <c r="P72" s="54" t="e">
        <f>'GRADED SPEC (ALPHA)'!#REF!</f>
        <v>#REF!</v>
      </c>
      <c r="Q72" s="17"/>
      <c r="R72" s="17"/>
      <c r="S72" s="19"/>
      <c r="T72" s="54">
        <f>'GRADED SPEC (ALPHA)'!K58</f>
        <v>0</v>
      </c>
      <c r="U72" s="17"/>
      <c r="V72" s="17"/>
      <c r="W72" s="18"/>
    </row>
    <row r="73" spans="1:23" ht="12.75" customHeight="1" x14ac:dyDescent="0.25">
      <c r="A73" s="530" t="e">
        <f>_xlfn.SINGLE('GRADED SPEC (ALPHA)'!#REF!)</f>
        <v>#REF!</v>
      </c>
      <c r="B73" s="530"/>
      <c r="C73" s="16"/>
      <c r="D73" s="56" t="e">
        <f>'GRADED SPEC (ALPHA)'!#REF!</f>
        <v>#REF!</v>
      </c>
      <c r="E73" s="7"/>
      <c r="F73" s="7"/>
      <c r="G73" s="27"/>
      <c r="H73" s="56" t="e">
        <f>'GRADED SPEC (ALPHA)'!#REF!</f>
        <v>#REF!</v>
      </c>
      <c r="I73" s="7"/>
      <c r="J73" s="7"/>
      <c r="K73" s="27"/>
      <c r="L73" s="54" t="e">
        <f>'GRADED SPEC (ALPHA)'!#REF!</f>
        <v>#REF!</v>
      </c>
      <c r="M73" s="14"/>
      <c r="N73" s="17"/>
      <c r="O73" s="19"/>
      <c r="P73" s="54" t="e">
        <f>'GRADED SPEC (ALPHA)'!#REF!</f>
        <v>#REF!</v>
      </c>
      <c r="Q73" s="17"/>
      <c r="R73" s="17"/>
      <c r="S73" s="19"/>
      <c r="T73" s="54" t="e">
        <f>'GRADED SPEC (ALPHA)'!#REF!</f>
        <v>#REF!</v>
      </c>
      <c r="U73" s="17"/>
      <c r="V73" s="17"/>
      <c r="W73" s="18"/>
    </row>
    <row r="74" spans="1:23" ht="12.75" customHeight="1" x14ac:dyDescent="0.25">
      <c r="A74" s="530" t="e">
        <f>_xlfn.SINGLE('GRADED SPEC (ALPHA)'!#REF!)</f>
        <v>#REF!</v>
      </c>
      <c r="B74" s="530"/>
      <c r="C74" s="16"/>
      <c r="D74" s="56" t="e">
        <f>'GRADED SPEC (ALPHA)'!#REF!</f>
        <v>#REF!</v>
      </c>
      <c r="E74" s="7"/>
      <c r="F74" s="7"/>
      <c r="G74" s="27"/>
      <c r="H74" s="56" t="e">
        <f>'GRADED SPEC (ALPHA)'!#REF!</f>
        <v>#REF!</v>
      </c>
      <c r="I74" s="7"/>
      <c r="J74" s="7"/>
      <c r="K74" s="27"/>
      <c r="L74" s="54" t="e">
        <f>'GRADED SPEC (ALPHA)'!#REF!</f>
        <v>#REF!</v>
      </c>
      <c r="M74" s="14"/>
      <c r="N74" s="17"/>
      <c r="O74" s="19"/>
      <c r="P74" s="54" t="e">
        <f>'GRADED SPEC (ALPHA)'!#REF!</f>
        <v>#REF!</v>
      </c>
      <c r="Q74" s="17"/>
      <c r="R74" s="17"/>
      <c r="S74" s="19"/>
      <c r="T74" s="54" t="e">
        <f>'GRADED SPEC (ALPHA)'!#REF!</f>
        <v>#REF!</v>
      </c>
      <c r="U74" s="17"/>
      <c r="V74" s="17"/>
      <c r="W74" s="18"/>
    </row>
    <row r="75" spans="1:23" ht="12.75" customHeight="1" x14ac:dyDescent="0.25">
      <c r="A75" s="530" t="e">
        <f>_xlfn.SINGLE('GRADED SPEC (ALPHA)'!#REF!)</f>
        <v>#REF!</v>
      </c>
      <c r="B75" s="530"/>
      <c r="C75" s="16"/>
      <c r="D75" s="56" t="e">
        <f>'GRADED SPEC (ALPHA)'!#REF!</f>
        <v>#REF!</v>
      </c>
      <c r="E75" s="7"/>
      <c r="F75" s="7"/>
      <c r="G75" s="27"/>
      <c r="H75" s="56" t="e">
        <f>'GRADED SPEC (ALPHA)'!#REF!</f>
        <v>#REF!</v>
      </c>
      <c r="I75" s="7"/>
      <c r="J75" s="7"/>
      <c r="K75" s="27"/>
      <c r="L75" s="54" t="e">
        <f>'GRADED SPEC (ALPHA)'!#REF!</f>
        <v>#REF!</v>
      </c>
      <c r="M75" s="14"/>
      <c r="N75" s="17"/>
      <c r="O75" s="19"/>
      <c r="P75" s="54" t="e">
        <f>'GRADED SPEC (ALPHA)'!#REF!</f>
        <v>#REF!</v>
      </c>
      <c r="Q75" s="17"/>
      <c r="R75" s="17"/>
      <c r="S75" s="19"/>
      <c r="T75" s="54" t="e">
        <f>'GRADED SPEC (ALPHA)'!#REF!</f>
        <v>#REF!</v>
      </c>
      <c r="U75" s="17"/>
      <c r="V75" s="17"/>
      <c r="W75" s="18"/>
    </row>
    <row r="76" spans="1:23" ht="12.75" customHeight="1" x14ac:dyDescent="0.25">
      <c r="A76" s="530" t="e">
        <f>'GRADED SPEC (ALPHA)'!B59:E59</f>
        <v>#VALUE!</v>
      </c>
      <c r="B76" s="530"/>
      <c r="C76" s="16"/>
      <c r="D76" s="56">
        <f>'GRADED SPEC (ALPHA)'!G59</f>
        <v>0</v>
      </c>
      <c r="E76" s="7"/>
      <c r="F76" s="7"/>
      <c r="G76" s="27"/>
      <c r="H76" s="56">
        <f>'GRADED SPEC (ALPHA)'!H59</f>
        <v>0</v>
      </c>
      <c r="I76" s="7"/>
      <c r="J76" s="7"/>
      <c r="K76" s="27"/>
      <c r="L76" s="54">
        <f>'GRADED SPEC (ALPHA)'!I59</f>
        <v>0</v>
      </c>
      <c r="M76" s="14"/>
      <c r="N76" s="17"/>
      <c r="O76" s="19"/>
      <c r="P76" s="54">
        <f>'GRADED SPEC (ALPHA)'!J59</f>
        <v>0</v>
      </c>
      <c r="Q76" s="17"/>
      <c r="R76" s="17"/>
      <c r="S76" s="19"/>
      <c r="T76" s="54" t="e">
        <f>'GRADED SPEC (ALPHA)'!#REF!</f>
        <v>#REF!</v>
      </c>
      <c r="U76" s="17"/>
      <c r="V76" s="17"/>
      <c r="W76" s="18"/>
    </row>
    <row r="77" spans="1:23" ht="12.75" customHeight="1" x14ac:dyDescent="0.25">
      <c r="A77" s="530" t="e">
        <f>'GRADED SPEC (ALPHA)'!B60:E60</f>
        <v>#VALUE!</v>
      </c>
      <c r="B77" s="530"/>
      <c r="C77" s="16"/>
      <c r="D77" s="56">
        <f>'GRADED SPEC (ALPHA)'!G60</f>
        <v>0</v>
      </c>
      <c r="E77" s="7"/>
      <c r="F77" s="7"/>
      <c r="G77" s="27"/>
      <c r="H77" s="56">
        <f>'GRADED SPEC (ALPHA)'!H60</f>
        <v>0</v>
      </c>
      <c r="I77" s="7"/>
      <c r="J77" s="7"/>
      <c r="K77" s="27"/>
      <c r="L77" s="54">
        <f>'GRADED SPEC (ALPHA)'!I60</f>
        <v>0</v>
      </c>
      <c r="M77" s="14"/>
      <c r="N77" s="17"/>
      <c r="O77" s="19"/>
      <c r="P77" s="54">
        <f>'GRADED SPEC (ALPHA)'!J60</f>
        <v>0</v>
      </c>
      <c r="Q77" s="17"/>
      <c r="R77" s="17"/>
      <c r="S77" s="19"/>
      <c r="T77" s="54" t="e">
        <f>'GRADED SPEC (ALPHA)'!#REF!</f>
        <v>#REF!</v>
      </c>
      <c r="U77" s="17"/>
      <c r="V77" s="17"/>
      <c r="W77" s="18"/>
    </row>
  </sheetData>
  <mergeCells count="88">
    <mergeCell ref="A67:B67"/>
    <mergeCell ref="A68:B68"/>
    <mergeCell ref="A69:B69"/>
    <mergeCell ref="A70:B70"/>
    <mergeCell ref="A71:B71"/>
    <mergeCell ref="A77:B77"/>
    <mergeCell ref="A72:B72"/>
    <mergeCell ref="A73:B73"/>
    <mergeCell ref="A74:B74"/>
    <mergeCell ref="A75:B75"/>
    <mergeCell ref="A76:B76"/>
    <mergeCell ref="A66:B66"/>
    <mergeCell ref="A57:B57"/>
    <mergeCell ref="A58:B58"/>
    <mergeCell ref="A59:B59"/>
    <mergeCell ref="A60:B60"/>
    <mergeCell ref="A61:B61"/>
    <mergeCell ref="A62:B62"/>
    <mergeCell ref="A63:B63"/>
    <mergeCell ref="A64:B64"/>
    <mergeCell ref="A65:B65"/>
    <mergeCell ref="A52:B52"/>
    <mergeCell ref="A53:B53"/>
    <mergeCell ref="A54:B54"/>
    <mergeCell ref="A55:B55"/>
    <mergeCell ref="A56:B56"/>
    <mergeCell ref="A47:B47"/>
    <mergeCell ref="A48:B48"/>
    <mergeCell ref="A49:B49"/>
    <mergeCell ref="A50:B50"/>
    <mergeCell ref="A51:B51"/>
    <mergeCell ref="A43:B43"/>
    <mergeCell ref="A44:B44"/>
    <mergeCell ref="A45:B45"/>
    <mergeCell ref="A46:B46"/>
    <mergeCell ref="M1:W1"/>
    <mergeCell ref="M2:W2"/>
    <mergeCell ref="M3:W3"/>
    <mergeCell ref="B2:D2"/>
    <mergeCell ref="F2:H2"/>
    <mergeCell ref="I2:J2"/>
    <mergeCell ref="K2:L2"/>
    <mergeCell ref="B1:D1"/>
    <mergeCell ref="F1:H1"/>
    <mergeCell ref="I1:J1"/>
    <mergeCell ref="K1:L1"/>
    <mergeCell ref="B3:D3"/>
    <mergeCell ref="F3:H3"/>
    <mergeCell ref="I3:J3"/>
    <mergeCell ref="K3:L3"/>
    <mergeCell ref="A5:B5"/>
    <mergeCell ref="A7:B7"/>
    <mergeCell ref="A4:W4"/>
    <mergeCell ref="A8:B8"/>
    <mergeCell ref="A9:B9"/>
    <mergeCell ref="A14:B14"/>
    <mergeCell ref="A15:B15"/>
    <mergeCell ref="A6:B6"/>
    <mergeCell ref="A23:B23"/>
    <mergeCell ref="A16:B16"/>
    <mergeCell ref="A10:B10"/>
    <mergeCell ref="A11:B11"/>
    <mergeCell ref="A12:B12"/>
    <mergeCell ref="A13:B13"/>
    <mergeCell ref="A21:B21"/>
    <mergeCell ref="A17:B17"/>
    <mergeCell ref="A18:B18"/>
    <mergeCell ref="A19:B19"/>
    <mergeCell ref="A20:B20"/>
    <mergeCell ref="A22:B22"/>
    <mergeCell ref="A33:B33"/>
    <mergeCell ref="A29:B29"/>
    <mergeCell ref="A30:B30"/>
    <mergeCell ref="A31:B31"/>
    <mergeCell ref="A32:B32"/>
    <mergeCell ref="A24:B24"/>
    <mergeCell ref="A28:B28"/>
    <mergeCell ref="A25:B25"/>
    <mergeCell ref="A26:B26"/>
    <mergeCell ref="A27:B27"/>
    <mergeCell ref="A41:B41"/>
    <mergeCell ref="A34:B34"/>
    <mergeCell ref="A35:B35"/>
    <mergeCell ref="A36:B36"/>
    <mergeCell ref="A37:B37"/>
    <mergeCell ref="A38:B38"/>
    <mergeCell ref="A39:B39"/>
    <mergeCell ref="A40:B40"/>
  </mergeCells>
  <printOptions horizontalCentered="1" gridLines="1"/>
  <pageMargins left="0.23622047244094491" right="0.23622047244094491" top="0.74803149606299213" bottom="0" header="0.31496062992125984" footer="0"/>
  <pageSetup paperSize="8" scale="93" orientation="landscape" r:id="rId1"/>
  <headerFooter>
    <oddHeader>&amp;L&amp;"Arno Pro Smbd Subhead,Regular"&amp;14REISS</oddHeader>
  </headerFooter>
  <customProperties>
    <customPr name="layoutContexts" r:id="rId2"/>
    <customPr name="pages" r:id="rId3"/>
    <customPr name="screen" r:id="rId4"/>
  </customPropertie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3">
    <tabColor theme="3" tint="0.39997558519241921"/>
  </sheetPr>
  <dimension ref="A1:AF148"/>
  <sheetViews>
    <sheetView showZeros="0" view="pageBreakPreview" topLeftCell="A20" zoomScaleNormal="100" zoomScaleSheetLayoutView="100" zoomScalePageLayoutView="60" workbookViewId="0">
      <selection activeCell="M74" sqref="M74:AF148"/>
    </sheetView>
  </sheetViews>
  <sheetFormatPr defaultColWidth="6" defaultRowHeight="12.75" customHeight="1" x14ac:dyDescent="0.25"/>
  <cols>
    <col min="1" max="1" width="15.1796875" style="1" customWidth="1"/>
    <col min="2" max="2" width="12.1796875" style="1" customWidth="1"/>
    <col min="3" max="3" width="5.81640625" style="1" customWidth="1"/>
    <col min="4" max="4" width="6.453125" style="1" customWidth="1"/>
    <col min="5" max="5" width="15.453125" style="1" customWidth="1"/>
    <col min="6" max="7" width="5.453125" style="1" customWidth="1"/>
    <col min="8" max="8" width="8" style="1" customWidth="1"/>
    <col min="9" max="9" width="14" style="1" customWidth="1"/>
    <col min="10" max="10" width="6.36328125" style="1" customWidth="1"/>
    <col min="11" max="11" width="8.36328125" style="1" customWidth="1"/>
    <col min="12" max="12" width="19.1796875" style="1" customWidth="1"/>
    <col min="13" max="16" width="6" style="1" customWidth="1"/>
    <col min="17" max="16384" width="6" style="1"/>
  </cols>
  <sheetData>
    <row r="1" spans="1:32" ht="13.75" customHeight="1" x14ac:dyDescent="0.25">
      <c r="A1" s="315"/>
      <c r="B1" s="316"/>
      <c r="C1" s="311" t="s">
        <v>302</v>
      </c>
      <c r="D1" s="312"/>
      <c r="E1" s="312"/>
      <c r="F1" s="312"/>
      <c r="G1" s="312"/>
      <c r="H1" s="312"/>
      <c r="I1" s="312"/>
      <c r="J1" s="312"/>
      <c r="K1" s="312"/>
      <c r="L1" s="312"/>
      <c r="M1" s="300"/>
      <c r="N1" s="300"/>
      <c r="O1" s="300"/>
      <c r="P1" s="300"/>
      <c r="Q1" s="300"/>
      <c r="R1" s="300"/>
      <c r="S1" s="300"/>
      <c r="T1" s="300"/>
      <c r="U1" s="300"/>
      <c r="V1" s="300"/>
      <c r="W1" s="300"/>
      <c r="X1" s="300"/>
      <c r="Y1" s="300"/>
      <c r="Z1" s="300"/>
      <c r="AA1" s="300"/>
      <c r="AB1" s="300"/>
      <c r="AC1" s="300"/>
      <c r="AD1" s="300"/>
      <c r="AE1" s="300"/>
      <c r="AF1" s="300"/>
    </row>
    <row r="2" spans="1:32" ht="13.75" customHeight="1" x14ac:dyDescent="0.25">
      <c r="A2" s="317"/>
      <c r="B2" s="318"/>
      <c r="C2" s="313"/>
      <c r="D2" s="314"/>
      <c r="E2" s="314"/>
      <c r="F2" s="314"/>
      <c r="G2" s="314"/>
      <c r="H2" s="314"/>
      <c r="I2" s="314"/>
      <c r="J2" s="314"/>
      <c r="K2" s="314"/>
      <c r="L2" s="314"/>
      <c r="M2" s="300"/>
      <c r="N2" s="300"/>
      <c r="O2" s="300"/>
      <c r="P2" s="300"/>
      <c r="Q2" s="300"/>
      <c r="R2" s="300"/>
      <c r="S2" s="300"/>
      <c r="T2" s="300"/>
      <c r="U2" s="300"/>
      <c r="V2" s="300"/>
      <c r="W2" s="300"/>
      <c r="X2" s="300"/>
      <c r="Y2" s="300"/>
      <c r="Z2" s="300"/>
      <c r="AA2" s="300"/>
      <c r="AB2" s="300"/>
      <c r="AC2" s="300"/>
      <c r="AD2" s="300"/>
      <c r="AE2" s="300"/>
      <c r="AF2" s="300"/>
    </row>
    <row r="3" spans="1:32" ht="13.75" customHeight="1" x14ac:dyDescent="0.35">
      <c r="A3" s="37" t="s">
        <v>48</v>
      </c>
      <c r="B3" s="298" t="str">
        <f>'DESIGN FRONT SHEET'!B3</f>
        <v>MCLAREN SEASON 3</v>
      </c>
      <c r="C3" s="298"/>
      <c r="D3" s="299"/>
      <c r="E3" s="37" t="s">
        <v>49</v>
      </c>
      <c r="F3" s="298" t="str">
        <f>'DESIGN FRONT SHEET'!E3</f>
        <v>UNAVAILABLE</v>
      </c>
      <c r="G3" s="304"/>
      <c r="H3" s="305"/>
      <c r="I3" s="37" t="s">
        <v>50</v>
      </c>
      <c r="J3" s="306" t="str">
        <f>'DESIGN FRONT SHEET'!G3</f>
        <v>FRAN</v>
      </c>
      <c r="K3" s="306"/>
      <c r="L3" s="307"/>
      <c r="M3" s="300"/>
      <c r="N3" s="300"/>
      <c r="O3" s="300"/>
      <c r="P3" s="300"/>
      <c r="Q3" s="300"/>
      <c r="R3" s="300"/>
      <c r="S3" s="300"/>
      <c r="T3" s="300"/>
      <c r="U3" s="300"/>
      <c r="V3" s="300"/>
      <c r="W3" s="300"/>
      <c r="X3" s="300"/>
      <c r="Y3" s="300"/>
      <c r="Z3" s="300"/>
      <c r="AA3" s="300"/>
      <c r="AB3" s="300"/>
      <c r="AC3" s="300"/>
      <c r="AD3" s="300"/>
      <c r="AE3" s="300"/>
      <c r="AF3" s="300"/>
    </row>
    <row r="4" spans="1:32" ht="13.75" customHeight="1" x14ac:dyDescent="0.35">
      <c r="A4" s="37" t="s">
        <v>51</v>
      </c>
      <c r="B4" s="298" t="str">
        <f>'DESIGN FRONT SHEET'!B4</f>
        <v>DEXOR</v>
      </c>
      <c r="C4" s="298"/>
      <c r="D4" s="299"/>
      <c r="E4" s="37" t="s">
        <v>52</v>
      </c>
      <c r="F4" s="298" t="str">
        <f>'DESIGN FRONT SHEET'!E4</f>
        <v>VIETNAM</v>
      </c>
      <c r="G4" s="304"/>
      <c r="H4" s="305"/>
      <c r="I4" s="37" t="s">
        <v>53</v>
      </c>
      <c r="J4" s="306" t="str">
        <f>'DESIGN FRONT SHEET'!G4</f>
        <v>CHARLOTTE</v>
      </c>
      <c r="K4" s="306"/>
      <c r="L4" s="307"/>
      <c r="M4" s="300"/>
      <c r="N4" s="300"/>
      <c r="O4" s="300"/>
      <c r="P4" s="300"/>
      <c r="Q4" s="300"/>
      <c r="R4" s="300"/>
      <c r="S4" s="300"/>
      <c r="T4" s="300"/>
      <c r="U4" s="300"/>
      <c r="V4" s="300"/>
      <c r="W4" s="300"/>
      <c r="X4" s="300"/>
      <c r="Y4" s="300"/>
      <c r="Z4" s="300"/>
      <c r="AA4" s="300"/>
      <c r="AB4" s="300"/>
      <c r="AC4" s="300"/>
      <c r="AD4" s="300"/>
      <c r="AE4" s="300"/>
      <c r="AF4" s="300"/>
    </row>
    <row r="5" spans="1:32" ht="13.75" customHeight="1" x14ac:dyDescent="0.35">
      <c r="A5" s="37" t="s">
        <v>54</v>
      </c>
      <c r="B5" s="298" t="str">
        <f>'DESIGN FRONT SHEET'!B5</f>
        <v>SHORT SLEEVE CONTRST T-SHIRT</v>
      </c>
      <c r="C5" s="298"/>
      <c r="D5" s="299"/>
      <c r="E5" s="37" t="s">
        <v>193</v>
      </c>
      <c r="F5" s="298" t="str">
        <f>'DESIGN FRONT SHEET'!E5</f>
        <v>PALACE SAMPLE - FACTORY REFERENCE</v>
      </c>
      <c r="G5" s="304"/>
      <c r="H5" s="305"/>
      <c r="I5" s="37" t="s">
        <v>56</v>
      </c>
      <c r="J5" s="309">
        <f>'DESIGN FRONT SHEET'!G5</f>
        <v>45915</v>
      </c>
      <c r="K5" s="309"/>
      <c r="L5" s="310"/>
      <c r="M5" s="300"/>
      <c r="N5" s="300"/>
      <c r="O5" s="300"/>
      <c r="P5" s="300"/>
      <c r="Q5" s="300"/>
      <c r="R5" s="300"/>
      <c r="S5" s="300"/>
      <c r="T5" s="300"/>
      <c r="U5" s="300"/>
      <c r="V5" s="300"/>
      <c r="W5" s="300"/>
      <c r="X5" s="300"/>
      <c r="Y5" s="300"/>
      <c r="Z5" s="300"/>
      <c r="AA5" s="300"/>
      <c r="AB5" s="300"/>
      <c r="AC5" s="300"/>
      <c r="AD5" s="300"/>
      <c r="AE5" s="300"/>
      <c r="AF5" s="300"/>
    </row>
    <row r="6" spans="1:32" ht="13.75" customHeight="1" x14ac:dyDescent="0.25">
      <c r="A6" s="308" t="s">
        <v>60</v>
      </c>
      <c r="B6" s="308"/>
      <c r="C6" s="308"/>
      <c r="D6" s="308"/>
      <c r="E6" s="308"/>
      <c r="F6" s="308"/>
      <c r="G6" s="308"/>
      <c r="H6" s="308"/>
      <c r="I6" s="308"/>
      <c r="J6" s="308"/>
      <c r="K6" s="308"/>
      <c r="L6" s="308"/>
      <c r="M6" s="300"/>
      <c r="N6" s="300"/>
      <c r="O6" s="300"/>
      <c r="P6" s="300"/>
      <c r="Q6" s="300"/>
      <c r="R6" s="300"/>
      <c r="S6" s="300"/>
      <c r="T6" s="300"/>
      <c r="U6" s="300"/>
      <c r="V6" s="300"/>
      <c r="W6" s="300"/>
      <c r="X6" s="300"/>
      <c r="Y6" s="300"/>
      <c r="Z6" s="300"/>
      <c r="AA6" s="300"/>
      <c r="AB6" s="300"/>
      <c r="AC6" s="300"/>
      <c r="AD6" s="300"/>
      <c r="AE6" s="300"/>
      <c r="AF6" s="300"/>
    </row>
    <row r="7" spans="1:32" ht="28.5" customHeight="1" x14ac:dyDescent="0.25">
      <c r="A7" s="51" t="s">
        <v>192</v>
      </c>
      <c r="B7" s="301" t="str">
        <f>'DESIGN FRONT SHEET'!$C$7</f>
        <v xml:space="preserve">FABRIC 01 - P- P19-4647 </v>
      </c>
      <c r="C7" s="302"/>
      <c r="D7" s="302"/>
      <c r="E7" s="302"/>
      <c r="F7" s="302"/>
      <c r="G7" s="302"/>
      <c r="H7" s="302"/>
      <c r="I7" s="302"/>
      <c r="J7" s="302"/>
      <c r="K7" s="302"/>
      <c r="L7" s="303"/>
      <c r="M7" s="300"/>
      <c r="N7" s="300"/>
      <c r="O7" s="300"/>
      <c r="P7" s="300"/>
      <c r="Q7" s="300"/>
      <c r="R7" s="300"/>
      <c r="S7" s="300"/>
      <c r="T7" s="300"/>
      <c r="U7" s="300"/>
      <c r="V7" s="300"/>
      <c r="W7" s="300"/>
      <c r="X7" s="300"/>
      <c r="Y7" s="300"/>
      <c r="Z7" s="300"/>
      <c r="AA7" s="300"/>
      <c r="AB7" s="300"/>
      <c r="AC7" s="300"/>
      <c r="AD7" s="300"/>
      <c r="AE7" s="300"/>
      <c r="AF7" s="300"/>
    </row>
    <row r="8" spans="1:32" ht="12.75" customHeight="1" x14ac:dyDescent="0.25">
      <c r="A8" s="252"/>
      <c r="B8" s="252"/>
      <c r="C8" s="252"/>
      <c r="D8" s="252"/>
      <c r="E8" s="252"/>
      <c r="F8" s="252"/>
      <c r="G8" s="252"/>
      <c r="H8" s="252"/>
      <c r="I8" s="252"/>
      <c r="J8" s="252"/>
      <c r="K8" s="252"/>
      <c r="L8" s="252"/>
      <c r="M8" s="300"/>
      <c r="N8" s="300"/>
      <c r="O8" s="300"/>
      <c r="P8" s="300"/>
      <c r="Q8" s="300"/>
      <c r="R8" s="300"/>
      <c r="S8" s="300"/>
      <c r="T8" s="300"/>
      <c r="U8" s="300"/>
      <c r="V8" s="300"/>
      <c r="W8" s="300"/>
      <c r="X8" s="300"/>
      <c r="Y8" s="300"/>
      <c r="Z8" s="300"/>
      <c r="AA8" s="300"/>
      <c r="AB8" s="300"/>
      <c r="AC8" s="300"/>
      <c r="AD8" s="300"/>
      <c r="AE8" s="300"/>
      <c r="AF8" s="300"/>
    </row>
    <row r="9" spans="1:32" ht="12.75" customHeight="1" x14ac:dyDescent="0.25">
      <c r="A9" s="251"/>
      <c r="B9" s="251"/>
      <c r="C9" s="251"/>
      <c r="D9" s="251"/>
      <c r="E9" s="251"/>
      <c r="F9" s="251"/>
      <c r="G9" s="251"/>
      <c r="H9" s="251"/>
      <c r="I9" s="251"/>
      <c r="J9" s="251"/>
      <c r="K9" s="251"/>
      <c r="L9" s="251"/>
      <c r="M9" s="300"/>
      <c r="N9" s="300"/>
      <c r="O9" s="300"/>
      <c r="P9" s="300"/>
      <c r="Q9" s="300"/>
      <c r="R9" s="300"/>
      <c r="S9" s="300"/>
      <c r="T9" s="300"/>
      <c r="U9" s="300"/>
      <c r="V9" s="300"/>
      <c r="W9" s="300"/>
      <c r="X9" s="300"/>
      <c r="Y9" s="300"/>
      <c r="Z9" s="300"/>
      <c r="AA9" s="300"/>
      <c r="AB9" s="300"/>
      <c r="AC9" s="300"/>
      <c r="AD9" s="300"/>
      <c r="AE9" s="300"/>
      <c r="AF9" s="300"/>
    </row>
    <row r="10" spans="1:32" ht="12.75" customHeight="1" x14ac:dyDescent="0.25">
      <c r="A10" s="251"/>
      <c r="B10" s="251"/>
      <c r="C10" s="251"/>
      <c r="D10" s="251"/>
      <c r="E10" s="251"/>
      <c r="F10" s="251"/>
      <c r="G10" s="251"/>
      <c r="H10" s="251"/>
      <c r="I10" s="251"/>
      <c r="J10" s="251"/>
      <c r="K10" s="251"/>
      <c r="L10" s="251"/>
      <c r="M10" s="300"/>
      <c r="N10" s="300"/>
      <c r="O10" s="300"/>
      <c r="P10" s="300"/>
      <c r="Q10" s="300"/>
      <c r="R10" s="300"/>
      <c r="S10" s="300"/>
      <c r="T10" s="300"/>
      <c r="U10" s="300"/>
      <c r="V10" s="300"/>
      <c r="W10" s="300"/>
      <c r="X10" s="300"/>
      <c r="Y10" s="300"/>
      <c r="Z10" s="300"/>
      <c r="AA10" s="300"/>
      <c r="AB10" s="300"/>
      <c r="AC10" s="300"/>
      <c r="AD10" s="300"/>
      <c r="AE10" s="300"/>
      <c r="AF10" s="300"/>
    </row>
    <row r="11" spans="1:32" ht="12.75" customHeight="1" x14ac:dyDescent="0.25">
      <c r="A11" s="251"/>
      <c r="B11" s="251"/>
      <c r="C11" s="251"/>
      <c r="D11" s="251"/>
      <c r="E11" s="251"/>
      <c r="F11" s="251"/>
      <c r="G11" s="251"/>
      <c r="H11" s="251"/>
      <c r="I11" s="251"/>
      <c r="J11" s="251"/>
      <c r="K11" s="251"/>
      <c r="L11" s="251"/>
      <c r="M11" s="300"/>
      <c r="N11" s="300"/>
      <c r="O11" s="300"/>
      <c r="P11" s="300"/>
      <c r="Q11" s="300"/>
      <c r="R11" s="300"/>
      <c r="S11" s="300"/>
      <c r="T11" s="300"/>
      <c r="U11" s="300"/>
      <c r="V11" s="300"/>
      <c r="W11" s="300"/>
      <c r="X11" s="300"/>
      <c r="Y11" s="300"/>
      <c r="Z11" s="300"/>
      <c r="AA11" s="300"/>
      <c r="AB11" s="300"/>
      <c r="AC11" s="300"/>
      <c r="AD11" s="300"/>
      <c r="AE11" s="300"/>
      <c r="AF11" s="300"/>
    </row>
    <row r="12" spans="1:32" ht="12.75" customHeight="1" x14ac:dyDescent="0.25">
      <c r="A12" s="251"/>
      <c r="B12" s="251"/>
      <c r="C12" s="251"/>
      <c r="D12" s="251"/>
      <c r="E12" s="251"/>
      <c r="F12" s="251"/>
      <c r="G12" s="251"/>
      <c r="H12" s="251"/>
      <c r="I12" s="251"/>
      <c r="J12" s="251"/>
      <c r="K12" s="251"/>
      <c r="L12" s="251"/>
      <c r="M12" s="300"/>
      <c r="N12" s="300"/>
      <c r="O12" s="300"/>
      <c r="P12" s="300"/>
      <c r="Q12" s="300"/>
      <c r="R12" s="300"/>
      <c r="S12" s="300"/>
      <c r="T12" s="300"/>
      <c r="U12" s="300"/>
      <c r="V12" s="300"/>
      <c r="W12" s="300"/>
      <c r="X12" s="300"/>
      <c r="Y12" s="300"/>
      <c r="Z12" s="300"/>
      <c r="AA12" s="300"/>
      <c r="AB12" s="300"/>
      <c r="AC12" s="300"/>
      <c r="AD12" s="300"/>
      <c r="AE12" s="300"/>
      <c r="AF12" s="300"/>
    </row>
    <row r="13" spans="1:32" ht="12.75" customHeight="1" x14ac:dyDescent="0.25">
      <c r="A13" s="251"/>
      <c r="B13" s="251"/>
      <c r="C13" s="251"/>
      <c r="D13" s="251"/>
      <c r="E13" s="251"/>
      <c r="F13" s="251"/>
      <c r="G13" s="251"/>
      <c r="H13" s="251"/>
      <c r="I13" s="251"/>
      <c r="J13" s="251"/>
      <c r="K13" s="251"/>
      <c r="L13" s="251"/>
      <c r="M13" s="300"/>
      <c r="N13" s="300"/>
      <c r="O13" s="300"/>
      <c r="P13" s="300"/>
      <c r="Q13" s="300"/>
      <c r="R13" s="300"/>
      <c r="S13" s="300"/>
      <c r="T13" s="300"/>
      <c r="U13" s="300"/>
      <c r="V13" s="300"/>
      <c r="W13" s="300"/>
      <c r="X13" s="300"/>
      <c r="Y13" s="300"/>
      <c r="Z13" s="300"/>
      <c r="AA13" s="300"/>
      <c r="AB13" s="300"/>
      <c r="AC13" s="300"/>
      <c r="AD13" s="300"/>
      <c r="AE13" s="300"/>
      <c r="AF13" s="300"/>
    </row>
    <row r="14" spans="1:32" ht="12.75" customHeight="1" x14ac:dyDescent="0.25">
      <c r="A14" s="251"/>
      <c r="B14" s="251"/>
      <c r="C14" s="251"/>
      <c r="D14" s="251"/>
      <c r="E14" s="251"/>
      <c r="F14" s="251"/>
      <c r="G14" s="251"/>
      <c r="H14" s="251"/>
      <c r="I14" s="251"/>
      <c r="J14" s="251"/>
      <c r="K14" s="251"/>
      <c r="L14" s="251"/>
      <c r="M14" s="300"/>
      <c r="N14" s="300"/>
      <c r="O14" s="300"/>
      <c r="P14" s="300"/>
      <c r="Q14" s="300"/>
      <c r="R14" s="300"/>
      <c r="S14" s="300"/>
      <c r="T14" s="300"/>
      <c r="U14" s="300"/>
      <c r="V14" s="300"/>
      <c r="W14" s="300"/>
      <c r="X14" s="300"/>
      <c r="Y14" s="300"/>
      <c r="Z14" s="300"/>
      <c r="AA14" s="300"/>
      <c r="AB14" s="300"/>
      <c r="AC14" s="300"/>
      <c r="AD14" s="300"/>
      <c r="AE14" s="300"/>
      <c r="AF14" s="300"/>
    </row>
    <row r="15" spans="1:32" ht="12.75" customHeight="1" x14ac:dyDescent="0.25">
      <c r="A15" s="251"/>
      <c r="B15" s="251"/>
      <c r="C15" s="251"/>
      <c r="D15" s="251"/>
      <c r="E15" s="251"/>
      <c r="F15" s="251"/>
      <c r="G15" s="251"/>
      <c r="H15" s="251"/>
      <c r="I15" s="251"/>
      <c r="J15" s="251"/>
      <c r="K15" s="251"/>
      <c r="L15" s="251"/>
      <c r="M15" s="300"/>
      <c r="N15" s="300"/>
      <c r="O15" s="300"/>
      <c r="P15" s="300"/>
      <c r="Q15" s="300"/>
      <c r="R15" s="300"/>
      <c r="S15" s="300"/>
      <c r="T15" s="300"/>
      <c r="U15" s="300"/>
      <c r="V15" s="300"/>
      <c r="W15" s="300"/>
      <c r="X15" s="300"/>
      <c r="Y15" s="300"/>
      <c r="Z15" s="300"/>
      <c r="AA15" s="300"/>
      <c r="AB15" s="300"/>
      <c r="AC15" s="300"/>
      <c r="AD15" s="300"/>
      <c r="AE15" s="300"/>
      <c r="AF15" s="300"/>
    </row>
    <row r="16" spans="1:32" ht="12.75" customHeight="1" x14ac:dyDescent="0.25">
      <c r="A16" s="251"/>
      <c r="B16" s="251"/>
      <c r="C16" s="251"/>
      <c r="D16" s="251"/>
      <c r="E16" s="251"/>
      <c r="F16" s="251"/>
      <c r="G16" s="251"/>
      <c r="H16" s="251"/>
      <c r="I16" s="251"/>
      <c r="J16" s="251"/>
      <c r="K16" s="251"/>
      <c r="L16" s="251"/>
      <c r="M16" s="300"/>
      <c r="N16" s="300"/>
      <c r="O16" s="300"/>
      <c r="P16" s="300"/>
      <c r="Q16" s="300"/>
      <c r="R16" s="300"/>
      <c r="S16" s="300"/>
      <c r="T16" s="300"/>
      <c r="U16" s="300"/>
      <c r="V16" s="300"/>
      <c r="W16" s="300"/>
      <c r="X16" s="300"/>
      <c r="Y16" s="300"/>
      <c r="Z16" s="300"/>
      <c r="AA16" s="300"/>
      <c r="AB16" s="300"/>
      <c r="AC16" s="300"/>
      <c r="AD16" s="300"/>
      <c r="AE16" s="300"/>
      <c r="AF16" s="300"/>
    </row>
    <row r="17" spans="1:32" ht="12.75" customHeight="1" x14ac:dyDescent="0.25">
      <c r="A17" s="251"/>
      <c r="B17" s="251"/>
      <c r="C17" s="251"/>
      <c r="D17" s="251"/>
      <c r="E17" s="251"/>
      <c r="F17" s="251"/>
      <c r="G17" s="251"/>
      <c r="H17" s="251"/>
      <c r="I17" s="251"/>
      <c r="J17" s="251"/>
      <c r="K17" s="251"/>
      <c r="L17" s="251"/>
      <c r="M17" s="300"/>
      <c r="N17" s="300"/>
      <c r="O17" s="300"/>
      <c r="P17" s="300"/>
      <c r="Q17" s="300"/>
      <c r="R17" s="300"/>
      <c r="S17" s="300"/>
      <c r="T17" s="300"/>
      <c r="U17" s="300"/>
      <c r="V17" s="300"/>
      <c r="W17" s="300"/>
      <c r="X17" s="300"/>
      <c r="Y17" s="300"/>
      <c r="Z17" s="300"/>
      <c r="AA17" s="300"/>
      <c r="AB17" s="300"/>
      <c r="AC17" s="300"/>
      <c r="AD17" s="300"/>
      <c r="AE17" s="300"/>
      <c r="AF17" s="300"/>
    </row>
    <row r="18" spans="1:32" ht="12.75" customHeight="1" x14ac:dyDescent="0.25">
      <c r="A18" s="251"/>
      <c r="B18" s="251"/>
      <c r="C18" s="251"/>
      <c r="D18" s="251"/>
      <c r="E18" s="251"/>
      <c r="F18" s="251"/>
      <c r="G18" s="251"/>
      <c r="H18" s="251"/>
      <c r="I18" s="251"/>
      <c r="J18" s="251"/>
      <c r="K18" s="251"/>
      <c r="L18" s="251"/>
      <c r="M18" s="300"/>
      <c r="N18" s="300"/>
      <c r="O18" s="300"/>
      <c r="P18" s="300"/>
      <c r="Q18" s="300"/>
      <c r="R18" s="300"/>
      <c r="S18" s="300"/>
      <c r="T18" s="300"/>
      <c r="U18" s="300"/>
      <c r="V18" s="300"/>
      <c r="W18" s="300"/>
      <c r="X18" s="300"/>
      <c r="Y18" s="300"/>
      <c r="Z18" s="300"/>
      <c r="AA18" s="300"/>
      <c r="AB18" s="300"/>
      <c r="AC18" s="300"/>
      <c r="AD18" s="300"/>
      <c r="AE18" s="300"/>
      <c r="AF18" s="300"/>
    </row>
    <row r="19" spans="1:32" ht="12.75" customHeight="1" x14ac:dyDescent="0.25">
      <c r="A19" s="251"/>
      <c r="B19" s="251"/>
      <c r="C19" s="251"/>
      <c r="D19" s="251"/>
      <c r="E19" s="251"/>
      <c r="F19" s="251"/>
      <c r="G19" s="251"/>
      <c r="H19" s="251"/>
      <c r="I19" s="251"/>
      <c r="J19" s="251"/>
      <c r="K19" s="251"/>
      <c r="L19" s="251"/>
      <c r="M19" s="300"/>
      <c r="N19" s="300"/>
      <c r="O19" s="300"/>
      <c r="P19" s="300"/>
      <c r="Q19" s="300"/>
      <c r="R19" s="300"/>
      <c r="S19" s="300"/>
      <c r="T19" s="300"/>
      <c r="U19" s="300"/>
      <c r="V19" s="300"/>
      <c r="W19" s="300"/>
      <c r="X19" s="300"/>
      <c r="Y19" s="300"/>
      <c r="Z19" s="300"/>
      <c r="AA19" s="300"/>
      <c r="AB19" s="300"/>
      <c r="AC19" s="300"/>
      <c r="AD19" s="300"/>
      <c r="AE19" s="300"/>
      <c r="AF19" s="300"/>
    </row>
    <row r="20" spans="1:32" ht="12.75" customHeight="1" x14ac:dyDescent="0.25">
      <c r="A20" s="251"/>
      <c r="B20" s="251"/>
      <c r="C20" s="251"/>
      <c r="D20" s="251"/>
      <c r="E20" s="251"/>
      <c r="F20" s="251"/>
      <c r="G20" s="251"/>
      <c r="H20" s="251"/>
      <c r="I20" s="251"/>
      <c r="J20" s="251"/>
      <c r="K20" s="251"/>
      <c r="L20" s="251"/>
      <c r="M20" s="300"/>
      <c r="N20" s="300"/>
      <c r="O20" s="300"/>
      <c r="P20" s="300"/>
      <c r="Q20" s="300"/>
      <c r="R20" s="300"/>
      <c r="S20" s="300"/>
      <c r="T20" s="300"/>
      <c r="U20" s="300"/>
      <c r="V20" s="300"/>
      <c r="W20" s="300"/>
      <c r="X20" s="300"/>
      <c r="Y20" s="300"/>
      <c r="Z20" s="300"/>
      <c r="AA20" s="300"/>
      <c r="AB20" s="300"/>
      <c r="AC20" s="300"/>
      <c r="AD20" s="300"/>
      <c r="AE20" s="300"/>
      <c r="AF20" s="300"/>
    </row>
    <row r="21" spans="1:32" ht="12.75" customHeight="1" x14ac:dyDescent="0.25">
      <c r="A21" s="251"/>
      <c r="B21" s="251"/>
      <c r="C21" s="251"/>
      <c r="D21" s="251"/>
      <c r="E21" s="251"/>
      <c r="F21" s="251"/>
      <c r="G21" s="251"/>
      <c r="H21" s="251"/>
      <c r="I21" s="251"/>
      <c r="J21" s="251"/>
      <c r="K21" s="251"/>
      <c r="L21" s="251"/>
      <c r="M21" s="300"/>
      <c r="N21" s="300"/>
      <c r="O21" s="300"/>
      <c r="P21" s="300"/>
      <c r="Q21" s="300"/>
      <c r="R21" s="300"/>
      <c r="S21" s="300"/>
      <c r="T21" s="300"/>
      <c r="U21" s="300"/>
      <c r="V21" s="300"/>
      <c r="W21" s="300"/>
      <c r="X21" s="300"/>
      <c r="Y21" s="300"/>
      <c r="Z21" s="300"/>
      <c r="AA21" s="300"/>
      <c r="AB21" s="300"/>
      <c r="AC21" s="300"/>
      <c r="AD21" s="300"/>
      <c r="AE21" s="300"/>
      <c r="AF21" s="300"/>
    </row>
    <row r="22" spans="1:32" ht="12.75" customHeight="1" x14ac:dyDescent="0.25">
      <c r="A22" s="251"/>
      <c r="B22" s="251"/>
      <c r="C22" s="251"/>
      <c r="D22" s="251"/>
      <c r="E22" s="251"/>
      <c r="F22" s="251"/>
      <c r="G22" s="251"/>
      <c r="H22" s="251"/>
      <c r="I22" s="251"/>
      <c r="J22" s="251"/>
      <c r="K22" s="251"/>
      <c r="L22" s="251"/>
      <c r="M22" s="300"/>
      <c r="N22" s="300"/>
      <c r="O22" s="300"/>
      <c r="P22" s="300"/>
      <c r="Q22" s="300"/>
      <c r="R22" s="300"/>
      <c r="S22" s="300"/>
      <c r="T22" s="300"/>
      <c r="U22" s="300"/>
      <c r="V22" s="300"/>
      <c r="W22" s="300"/>
      <c r="X22" s="300"/>
      <c r="Y22" s="300"/>
      <c r="Z22" s="300"/>
      <c r="AA22" s="300"/>
      <c r="AB22" s="300"/>
      <c r="AC22" s="300"/>
      <c r="AD22" s="300"/>
      <c r="AE22" s="300"/>
      <c r="AF22" s="300"/>
    </row>
    <row r="23" spans="1:32" ht="12.75" customHeight="1" x14ac:dyDescent="0.25">
      <c r="A23" s="251"/>
      <c r="B23" s="251"/>
      <c r="C23" s="251"/>
      <c r="D23" s="251"/>
      <c r="E23" s="251"/>
      <c r="F23" s="251"/>
      <c r="G23" s="251"/>
      <c r="H23" s="251"/>
      <c r="I23" s="251"/>
      <c r="J23" s="251"/>
      <c r="K23" s="251"/>
      <c r="L23" s="251"/>
      <c r="M23" s="300"/>
      <c r="N23" s="300"/>
      <c r="O23" s="300"/>
      <c r="P23" s="300"/>
      <c r="Q23" s="300"/>
      <c r="R23" s="300"/>
      <c r="S23" s="300"/>
      <c r="T23" s="300"/>
      <c r="U23" s="300"/>
      <c r="V23" s="300"/>
      <c r="W23" s="300"/>
      <c r="X23" s="300"/>
      <c r="Y23" s="300"/>
      <c r="Z23" s="300"/>
      <c r="AA23" s="300"/>
      <c r="AB23" s="300"/>
      <c r="AC23" s="300"/>
      <c r="AD23" s="300"/>
      <c r="AE23" s="300"/>
      <c r="AF23" s="300"/>
    </row>
    <row r="24" spans="1:32" ht="12.75" customHeight="1" x14ac:dyDescent="0.25">
      <c r="A24" s="251"/>
      <c r="B24" s="251"/>
      <c r="C24" s="251"/>
      <c r="D24" s="251"/>
      <c r="E24" s="251"/>
      <c r="F24" s="251"/>
      <c r="G24" s="251"/>
      <c r="H24" s="251"/>
      <c r="I24" s="251"/>
      <c r="J24" s="251"/>
      <c r="K24" s="251"/>
      <c r="L24" s="251"/>
      <c r="M24" s="300"/>
      <c r="N24" s="300"/>
      <c r="O24" s="300"/>
      <c r="P24" s="300"/>
      <c r="Q24" s="300"/>
      <c r="R24" s="300"/>
      <c r="S24" s="300"/>
      <c r="T24" s="300"/>
      <c r="U24" s="300"/>
      <c r="V24" s="300"/>
      <c r="W24" s="300"/>
      <c r="X24" s="300"/>
      <c r="Y24" s="300"/>
      <c r="Z24" s="300"/>
      <c r="AA24" s="300"/>
      <c r="AB24" s="300"/>
      <c r="AC24" s="300"/>
      <c r="AD24" s="300"/>
      <c r="AE24" s="300"/>
      <c r="AF24" s="300"/>
    </row>
    <row r="25" spans="1:32" ht="12.75" customHeight="1" x14ac:dyDescent="0.25">
      <c r="A25" s="251"/>
      <c r="B25" s="251"/>
      <c r="C25" s="251"/>
      <c r="D25" s="251"/>
      <c r="E25" s="251"/>
      <c r="F25" s="251"/>
      <c r="G25" s="251"/>
      <c r="H25" s="251"/>
      <c r="I25" s="251"/>
      <c r="J25" s="251"/>
      <c r="K25" s="251"/>
      <c r="L25" s="251"/>
      <c r="M25" s="300"/>
      <c r="N25" s="300"/>
      <c r="O25" s="300"/>
      <c r="P25" s="300"/>
      <c r="Q25" s="300"/>
      <c r="R25" s="300"/>
      <c r="S25" s="300"/>
      <c r="T25" s="300"/>
      <c r="U25" s="300"/>
      <c r="V25" s="300"/>
      <c r="W25" s="300"/>
      <c r="X25" s="300"/>
      <c r="Y25" s="300"/>
      <c r="Z25" s="300"/>
      <c r="AA25" s="300"/>
      <c r="AB25" s="300"/>
      <c r="AC25" s="300"/>
      <c r="AD25" s="300"/>
      <c r="AE25" s="300"/>
      <c r="AF25" s="300"/>
    </row>
    <row r="26" spans="1:32" ht="12.75" customHeight="1" x14ac:dyDescent="0.25">
      <c r="A26" s="251"/>
      <c r="B26" s="251"/>
      <c r="C26" s="251"/>
      <c r="D26" s="251"/>
      <c r="E26" s="251"/>
      <c r="F26" s="251"/>
      <c r="G26" s="251"/>
      <c r="H26" s="251"/>
      <c r="I26" s="251"/>
      <c r="J26" s="251"/>
      <c r="K26" s="251"/>
      <c r="L26" s="251"/>
      <c r="M26" s="300"/>
      <c r="N26" s="300"/>
      <c r="O26" s="300"/>
      <c r="P26" s="300"/>
      <c r="Q26" s="300"/>
      <c r="R26" s="300"/>
      <c r="S26" s="300"/>
      <c r="T26" s="300"/>
      <c r="U26" s="300"/>
      <c r="V26" s="300"/>
      <c r="W26" s="300"/>
      <c r="X26" s="300"/>
      <c r="Y26" s="300"/>
      <c r="Z26" s="300"/>
      <c r="AA26" s="300"/>
      <c r="AB26" s="300"/>
      <c r="AC26" s="300"/>
      <c r="AD26" s="300"/>
      <c r="AE26" s="300"/>
      <c r="AF26" s="300"/>
    </row>
    <row r="27" spans="1:32" ht="12.75" customHeight="1" x14ac:dyDescent="0.25">
      <c r="A27" s="251"/>
      <c r="B27" s="251"/>
      <c r="C27" s="251"/>
      <c r="D27" s="251"/>
      <c r="E27" s="251"/>
      <c r="F27" s="251"/>
      <c r="G27" s="251"/>
      <c r="H27" s="251"/>
      <c r="I27" s="251"/>
      <c r="J27" s="251"/>
      <c r="K27" s="251"/>
      <c r="L27" s="251"/>
      <c r="M27" s="300"/>
      <c r="N27" s="300"/>
      <c r="O27" s="300"/>
      <c r="P27" s="300"/>
      <c r="Q27" s="300"/>
      <c r="R27" s="300"/>
      <c r="S27" s="300"/>
      <c r="T27" s="300"/>
      <c r="U27" s="300"/>
      <c r="V27" s="300"/>
      <c r="W27" s="300"/>
      <c r="X27" s="300"/>
      <c r="Y27" s="300"/>
      <c r="Z27" s="300"/>
      <c r="AA27" s="300"/>
      <c r="AB27" s="300"/>
      <c r="AC27" s="300"/>
      <c r="AD27" s="300"/>
      <c r="AE27" s="300"/>
      <c r="AF27" s="300"/>
    </row>
    <row r="28" spans="1:32" ht="12.75" customHeight="1" x14ac:dyDescent="0.25">
      <c r="A28" s="251"/>
      <c r="B28" s="251"/>
      <c r="C28" s="251"/>
      <c r="D28" s="251"/>
      <c r="E28" s="251"/>
      <c r="F28" s="251"/>
      <c r="G28" s="251"/>
      <c r="H28" s="251"/>
      <c r="I28" s="251"/>
      <c r="J28" s="251"/>
      <c r="K28" s="251"/>
      <c r="L28" s="251"/>
      <c r="M28" s="300"/>
      <c r="N28" s="300"/>
      <c r="O28" s="300"/>
      <c r="P28" s="300"/>
      <c r="Q28" s="300"/>
      <c r="R28" s="300"/>
      <c r="S28" s="300"/>
      <c r="T28" s="300"/>
      <c r="U28" s="300"/>
      <c r="V28" s="300"/>
      <c r="W28" s="300"/>
      <c r="X28" s="300"/>
      <c r="Y28" s="300"/>
      <c r="Z28" s="300"/>
      <c r="AA28" s="300"/>
      <c r="AB28" s="300"/>
      <c r="AC28" s="300"/>
      <c r="AD28" s="300"/>
      <c r="AE28" s="300"/>
      <c r="AF28" s="300"/>
    </row>
    <row r="29" spans="1:32" ht="12.75" customHeight="1" x14ac:dyDescent="0.25">
      <c r="A29" s="251"/>
      <c r="B29" s="251"/>
      <c r="C29" s="251"/>
      <c r="D29" s="251"/>
      <c r="E29" s="251"/>
      <c r="F29" s="251"/>
      <c r="G29" s="251"/>
      <c r="H29" s="251"/>
      <c r="I29" s="251"/>
      <c r="J29" s="251"/>
      <c r="K29" s="251"/>
      <c r="L29" s="251"/>
      <c r="M29" s="300"/>
      <c r="N29" s="300"/>
      <c r="O29" s="300"/>
      <c r="P29" s="300"/>
      <c r="Q29" s="300"/>
      <c r="R29" s="300"/>
      <c r="S29" s="300"/>
      <c r="T29" s="300"/>
      <c r="U29" s="300"/>
      <c r="V29" s="300"/>
      <c r="W29" s="300"/>
      <c r="X29" s="300"/>
      <c r="Y29" s="300"/>
      <c r="Z29" s="300"/>
      <c r="AA29" s="300"/>
      <c r="AB29" s="300"/>
      <c r="AC29" s="300"/>
      <c r="AD29" s="300"/>
      <c r="AE29" s="300"/>
      <c r="AF29" s="300"/>
    </row>
    <row r="30" spans="1:32" ht="12.75" customHeight="1" x14ac:dyDescent="0.25">
      <c r="A30" s="251"/>
      <c r="B30" s="251"/>
      <c r="C30" s="251"/>
      <c r="D30" s="251"/>
      <c r="E30" s="251"/>
      <c r="F30" s="251"/>
      <c r="G30" s="251"/>
      <c r="H30" s="251"/>
      <c r="I30" s="251"/>
      <c r="J30" s="251"/>
      <c r="K30" s="251"/>
      <c r="L30" s="251"/>
      <c r="M30" s="300"/>
      <c r="N30" s="300"/>
      <c r="O30" s="300"/>
      <c r="P30" s="300"/>
      <c r="Q30" s="300"/>
      <c r="R30" s="300"/>
      <c r="S30" s="300"/>
      <c r="T30" s="300"/>
      <c r="U30" s="300"/>
      <c r="V30" s="300"/>
      <c r="W30" s="300"/>
      <c r="X30" s="300"/>
      <c r="Y30" s="300"/>
      <c r="Z30" s="300"/>
      <c r="AA30" s="300"/>
      <c r="AB30" s="300"/>
      <c r="AC30" s="300"/>
      <c r="AD30" s="300"/>
      <c r="AE30" s="300"/>
      <c r="AF30" s="300"/>
    </row>
    <row r="31" spans="1:32" ht="12.75" customHeight="1" x14ac:dyDescent="0.25">
      <c r="A31" s="251"/>
      <c r="B31" s="251"/>
      <c r="C31" s="251"/>
      <c r="D31" s="251"/>
      <c r="E31" s="251"/>
      <c r="F31" s="251"/>
      <c r="G31" s="251"/>
      <c r="H31" s="251"/>
      <c r="I31" s="251"/>
      <c r="J31" s="251"/>
      <c r="K31" s="251"/>
      <c r="L31" s="251"/>
      <c r="M31" s="300"/>
      <c r="N31" s="300"/>
      <c r="O31" s="300"/>
      <c r="P31" s="300"/>
      <c r="Q31" s="300"/>
      <c r="R31" s="300"/>
      <c r="S31" s="300"/>
      <c r="T31" s="300"/>
      <c r="U31" s="300"/>
      <c r="V31" s="300"/>
      <c r="W31" s="300"/>
      <c r="X31" s="300"/>
      <c r="Y31" s="300"/>
      <c r="Z31" s="300"/>
      <c r="AA31" s="300"/>
      <c r="AB31" s="300"/>
      <c r="AC31" s="300"/>
      <c r="AD31" s="300"/>
      <c r="AE31" s="300"/>
      <c r="AF31" s="300"/>
    </row>
    <row r="32" spans="1:32" ht="12.75" customHeight="1" x14ac:dyDescent="0.25">
      <c r="A32" s="251"/>
      <c r="B32" s="251"/>
      <c r="C32" s="251"/>
      <c r="D32" s="251"/>
      <c r="E32" s="251"/>
      <c r="F32" s="251"/>
      <c r="G32" s="251"/>
      <c r="H32" s="251"/>
      <c r="I32" s="251"/>
      <c r="J32" s="251"/>
      <c r="K32" s="251"/>
      <c r="L32" s="251"/>
      <c r="M32" s="300"/>
      <c r="N32" s="300"/>
      <c r="O32" s="300"/>
      <c r="P32" s="300"/>
      <c r="Q32" s="300"/>
      <c r="R32" s="300"/>
      <c r="S32" s="300"/>
      <c r="T32" s="300"/>
      <c r="U32" s="300"/>
      <c r="V32" s="300"/>
      <c r="W32" s="300"/>
      <c r="X32" s="300"/>
      <c r="Y32" s="300"/>
      <c r="Z32" s="300"/>
      <c r="AA32" s="300"/>
      <c r="AB32" s="300"/>
      <c r="AC32" s="300"/>
      <c r="AD32" s="300"/>
      <c r="AE32" s="300"/>
      <c r="AF32" s="300"/>
    </row>
    <row r="33" spans="1:32" ht="12.75" customHeight="1" x14ac:dyDescent="0.25">
      <c r="A33" s="251"/>
      <c r="B33" s="251"/>
      <c r="C33" s="251"/>
      <c r="D33" s="251"/>
      <c r="E33" s="251"/>
      <c r="F33" s="251"/>
      <c r="G33" s="251"/>
      <c r="H33" s="251"/>
      <c r="I33" s="251"/>
      <c r="J33" s="251"/>
      <c r="K33" s="251"/>
      <c r="L33" s="251"/>
      <c r="M33" s="300"/>
      <c r="N33" s="300"/>
      <c r="O33" s="300"/>
      <c r="P33" s="300"/>
      <c r="Q33" s="300"/>
      <c r="R33" s="300"/>
      <c r="S33" s="300"/>
      <c r="T33" s="300"/>
      <c r="U33" s="300"/>
      <c r="V33" s="300"/>
      <c r="W33" s="300"/>
      <c r="X33" s="300"/>
      <c r="Y33" s="300"/>
      <c r="Z33" s="300"/>
      <c r="AA33" s="300"/>
      <c r="AB33" s="300"/>
      <c r="AC33" s="300"/>
      <c r="AD33" s="300"/>
      <c r="AE33" s="300"/>
      <c r="AF33" s="300"/>
    </row>
    <row r="34" spans="1:32" ht="12.75" customHeight="1" x14ac:dyDescent="0.25">
      <c r="A34" s="251"/>
      <c r="B34" s="251"/>
      <c r="C34" s="251"/>
      <c r="D34" s="251"/>
      <c r="E34" s="251"/>
      <c r="F34" s="251"/>
      <c r="G34" s="251"/>
      <c r="H34" s="251"/>
      <c r="I34" s="251"/>
      <c r="J34" s="251"/>
      <c r="K34" s="251"/>
      <c r="L34" s="251"/>
      <c r="M34" s="300"/>
      <c r="N34" s="300"/>
      <c r="O34" s="300"/>
      <c r="P34" s="300"/>
      <c r="Q34" s="300"/>
      <c r="R34" s="300"/>
      <c r="S34" s="300"/>
      <c r="T34" s="300"/>
      <c r="U34" s="300"/>
      <c r="V34" s="300"/>
      <c r="W34" s="300"/>
      <c r="X34" s="300"/>
      <c r="Y34" s="300"/>
      <c r="Z34" s="300"/>
      <c r="AA34" s="300"/>
      <c r="AB34" s="300"/>
      <c r="AC34" s="300"/>
      <c r="AD34" s="300"/>
      <c r="AE34" s="300"/>
      <c r="AF34" s="300"/>
    </row>
    <row r="35" spans="1:32" ht="12.75" customHeight="1" x14ac:dyDescent="0.25">
      <c r="A35" s="251"/>
      <c r="B35" s="251"/>
      <c r="C35" s="251"/>
      <c r="D35" s="251"/>
      <c r="E35" s="251"/>
      <c r="F35" s="251"/>
      <c r="G35" s="251"/>
      <c r="H35" s="251"/>
      <c r="I35" s="251"/>
      <c r="J35" s="251"/>
      <c r="K35" s="251"/>
      <c r="L35" s="251"/>
      <c r="M35" s="300"/>
      <c r="N35" s="300"/>
      <c r="O35" s="300"/>
      <c r="P35" s="300"/>
      <c r="Q35" s="300"/>
      <c r="R35" s="300"/>
      <c r="S35" s="300"/>
      <c r="T35" s="300"/>
      <c r="U35" s="300"/>
      <c r="V35" s="300"/>
      <c r="W35" s="300"/>
      <c r="X35" s="300"/>
      <c r="Y35" s="300"/>
      <c r="Z35" s="300"/>
      <c r="AA35" s="300"/>
      <c r="AB35" s="300"/>
      <c r="AC35" s="300"/>
      <c r="AD35" s="300"/>
      <c r="AE35" s="300"/>
      <c r="AF35" s="300"/>
    </row>
    <row r="36" spans="1:32" ht="12.75" customHeight="1" x14ac:dyDescent="0.25">
      <c r="A36" s="251"/>
      <c r="B36" s="251"/>
      <c r="C36" s="251"/>
      <c r="D36" s="251"/>
      <c r="E36" s="251"/>
      <c r="F36" s="251"/>
      <c r="G36" s="251"/>
      <c r="H36" s="251"/>
      <c r="I36" s="251"/>
      <c r="J36" s="251"/>
      <c r="K36" s="251"/>
      <c r="L36" s="251"/>
      <c r="M36" s="300"/>
      <c r="N36" s="300"/>
      <c r="O36" s="300"/>
      <c r="P36" s="300"/>
      <c r="Q36" s="300"/>
      <c r="R36" s="300"/>
      <c r="S36" s="300"/>
      <c r="T36" s="300"/>
      <c r="U36" s="300"/>
      <c r="V36" s="300"/>
      <c r="W36" s="300"/>
      <c r="X36" s="300"/>
      <c r="Y36" s="300"/>
      <c r="Z36" s="300"/>
      <c r="AA36" s="300"/>
      <c r="AB36" s="300"/>
      <c r="AC36" s="300"/>
      <c r="AD36" s="300"/>
      <c r="AE36" s="300"/>
      <c r="AF36" s="300"/>
    </row>
    <row r="37" spans="1:32" ht="12.75" customHeight="1" x14ac:dyDescent="0.25">
      <c r="A37" s="251"/>
      <c r="B37" s="251"/>
      <c r="C37" s="251"/>
      <c r="D37" s="251"/>
      <c r="E37" s="251"/>
      <c r="F37" s="251"/>
      <c r="G37" s="251"/>
      <c r="H37" s="251"/>
      <c r="I37" s="251"/>
      <c r="J37" s="251"/>
      <c r="K37" s="251"/>
      <c r="L37" s="251"/>
      <c r="M37" s="300"/>
      <c r="N37" s="300"/>
      <c r="O37" s="300"/>
      <c r="P37" s="300"/>
      <c r="Q37" s="300"/>
      <c r="R37" s="300"/>
      <c r="S37" s="300"/>
      <c r="T37" s="300"/>
      <c r="U37" s="300"/>
      <c r="V37" s="300"/>
      <c r="W37" s="300"/>
      <c r="X37" s="300"/>
      <c r="Y37" s="300"/>
      <c r="Z37" s="300"/>
      <c r="AA37" s="300"/>
      <c r="AB37" s="300"/>
      <c r="AC37" s="300"/>
      <c r="AD37" s="300"/>
      <c r="AE37" s="300"/>
      <c r="AF37" s="300"/>
    </row>
    <row r="38" spans="1:32" ht="12.75" customHeight="1" x14ac:dyDescent="0.25">
      <c r="A38" s="251"/>
      <c r="B38" s="251"/>
      <c r="C38" s="251"/>
      <c r="D38" s="251"/>
      <c r="E38" s="251"/>
      <c r="F38" s="251"/>
      <c r="G38" s="251"/>
      <c r="H38" s="251"/>
      <c r="I38" s="251"/>
      <c r="J38" s="251"/>
      <c r="K38" s="251"/>
      <c r="L38" s="251"/>
      <c r="M38" s="300"/>
      <c r="N38" s="300"/>
      <c r="O38" s="300"/>
      <c r="P38" s="300"/>
      <c r="Q38" s="300"/>
      <c r="R38" s="300"/>
      <c r="S38" s="300"/>
      <c r="T38" s="300"/>
      <c r="U38" s="300"/>
      <c r="V38" s="300"/>
      <c r="W38" s="300"/>
      <c r="X38" s="300"/>
      <c r="Y38" s="300"/>
      <c r="Z38" s="300"/>
      <c r="AA38" s="300"/>
      <c r="AB38" s="300"/>
      <c r="AC38" s="300"/>
      <c r="AD38" s="300"/>
      <c r="AE38" s="300"/>
      <c r="AF38" s="300"/>
    </row>
    <row r="39" spans="1:32" ht="12.75" customHeight="1" x14ac:dyDescent="0.25">
      <c r="A39" s="251"/>
      <c r="B39" s="251"/>
      <c r="C39" s="251"/>
      <c r="D39" s="251"/>
      <c r="E39" s="251"/>
      <c r="F39" s="251"/>
      <c r="G39" s="251"/>
      <c r="H39" s="251"/>
      <c r="I39" s="251"/>
      <c r="J39" s="251"/>
      <c r="K39" s="251"/>
      <c r="L39" s="251"/>
      <c r="M39" s="300"/>
      <c r="N39" s="300"/>
      <c r="O39" s="300"/>
      <c r="P39" s="300"/>
      <c r="Q39" s="300"/>
      <c r="R39" s="300"/>
      <c r="S39" s="300"/>
      <c r="T39" s="300"/>
      <c r="U39" s="300"/>
      <c r="V39" s="300"/>
      <c r="W39" s="300"/>
      <c r="X39" s="300"/>
      <c r="Y39" s="300"/>
      <c r="Z39" s="300"/>
      <c r="AA39" s="300"/>
      <c r="AB39" s="300"/>
      <c r="AC39" s="300"/>
      <c r="AD39" s="300"/>
      <c r="AE39" s="300"/>
      <c r="AF39" s="300"/>
    </row>
    <row r="40" spans="1:32" ht="12.75" customHeight="1" x14ac:dyDescent="0.25">
      <c r="A40" s="251"/>
      <c r="B40" s="251"/>
      <c r="C40" s="251"/>
      <c r="D40" s="251"/>
      <c r="E40" s="251"/>
      <c r="F40" s="251"/>
      <c r="G40" s="251"/>
      <c r="H40" s="251"/>
      <c r="I40" s="251"/>
      <c r="J40" s="251"/>
      <c r="K40" s="251"/>
      <c r="L40" s="251"/>
      <c r="M40" s="300"/>
      <c r="N40" s="300"/>
      <c r="O40" s="300"/>
      <c r="P40" s="300"/>
      <c r="Q40" s="300"/>
      <c r="R40" s="300"/>
      <c r="S40" s="300"/>
      <c r="T40" s="300"/>
      <c r="U40" s="300"/>
      <c r="V40" s="300"/>
      <c r="W40" s="300"/>
      <c r="X40" s="300"/>
      <c r="Y40" s="300"/>
      <c r="Z40" s="300"/>
      <c r="AA40" s="300"/>
      <c r="AB40" s="300"/>
      <c r="AC40" s="300"/>
      <c r="AD40" s="300"/>
      <c r="AE40" s="300"/>
      <c r="AF40" s="300"/>
    </row>
    <row r="41" spans="1:32" ht="12.75" customHeight="1" x14ac:dyDescent="0.25">
      <c r="A41" s="251"/>
      <c r="B41" s="251"/>
      <c r="C41" s="251"/>
      <c r="D41" s="251"/>
      <c r="E41" s="251"/>
      <c r="F41" s="251"/>
      <c r="G41" s="251"/>
      <c r="H41" s="251"/>
      <c r="I41" s="251"/>
      <c r="J41" s="251"/>
      <c r="K41" s="251"/>
      <c r="L41" s="251"/>
      <c r="M41" s="300"/>
      <c r="N41" s="300"/>
      <c r="O41" s="300"/>
      <c r="P41" s="300"/>
      <c r="Q41" s="300"/>
      <c r="R41" s="300"/>
      <c r="S41" s="300"/>
      <c r="T41" s="300"/>
      <c r="U41" s="300"/>
      <c r="V41" s="300"/>
      <c r="W41" s="300"/>
      <c r="X41" s="300"/>
      <c r="Y41" s="300"/>
      <c r="Z41" s="300"/>
      <c r="AA41" s="300"/>
      <c r="AB41" s="300"/>
      <c r="AC41" s="300"/>
      <c r="AD41" s="300"/>
      <c r="AE41" s="300"/>
      <c r="AF41" s="300"/>
    </row>
    <row r="42" spans="1:32" ht="12.75" customHeight="1" x14ac:dyDescent="0.25">
      <c r="A42" s="251"/>
      <c r="B42" s="251"/>
      <c r="C42" s="251"/>
      <c r="D42" s="251"/>
      <c r="E42" s="251"/>
      <c r="F42" s="251"/>
      <c r="G42" s="251"/>
      <c r="H42" s="251"/>
      <c r="I42" s="251"/>
      <c r="J42" s="251"/>
      <c r="K42" s="251"/>
      <c r="L42" s="251"/>
      <c r="M42" s="300"/>
      <c r="N42" s="300"/>
      <c r="O42" s="300"/>
      <c r="P42" s="300"/>
      <c r="Q42" s="300"/>
      <c r="R42" s="300"/>
      <c r="S42" s="300"/>
      <c r="T42" s="300"/>
      <c r="U42" s="300"/>
      <c r="V42" s="300"/>
      <c r="W42" s="300"/>
      <c r="X42" s="300"/>
      <c r="Y42" s="300"/>
      <c r="Z42" s="300"/>
      <c r="AA42" s="300"/>
      <c r="AB42" s="300"/>
      <c r="AC42" s="300"/>
      <c r="AD42" s="300"/>
      <c r="AE42" s="300"/>
      <c r="AF42" s="300"/>
    </row>
    <row r="43" spans="1:32" ht="12.75" customHeight="1" x14ac:dyDescent="0.25">
      <c r="A43" s="251"/>
      <c r="B43" s="251"/>
      <c r="C43" s="251"/>
      <c r="D43" s="251"/>
      <c r="E43" s="251"/>
      <c r="F43" s="251"/>
      <c r="G43" s="251"/>
      <c r="H43" s="251"/>
      <c r="I43" s="251"/>
      <c r="J43" s="251"/>
      <c r="K43" s="251"/>
      <c r="L43" s="251"/>
      <c r="M43" s="300"/>
      <c r="N43" s="300"/>
      <c r="O43" s="300"/>
      <c r="P43" s="300"/>
      <c r="Q43" s="300"/>
      <c r="R43" s="300"/>
      <c r="S43" s="300"/>
      <c r="T43" s="300"/>
      <c r="U43" s="300"/>
      <c r="V43" s="300"/>
      <c r="W43" s="300"/>
      <c r="X43" s="300"/>
      <c r="Y43" s="300"/>
      <c r="Z43" s="300"/>
      <c r="AA43" s="300"/>
      <c r="AB43" s="300"/>
      <c r="AC43" s="300"/>
      <c r="AD43" s="300"/>
      <c r="AE43" s="300"/>
      <c r="AF43" s="300"/>
    </row>
    <row r="44" spans="1:32" ht="12.75" customHeight="1" x14ac:dyDescent="0.25">
      <c r="A44" s="251"/>
      <c r="B44" s="251"/>
      <c r="C44" s="251"/>
      <c r="D44" s="251"/>
      <c r="E44" s="251"/>
      <c r="F44" s="251"/>
      <c r="G44" s="251"/>
      <c r="H44" s="251"/>
      <c r="I44" s="251"/>
      <c r="J44" s="251"/>
      <c r="K44" s="251"/>
      <c r="L44" s="251"/>
      <c r="M44" s="300"/>
      <c r="N44" s="300"/>
      <c r="O44" s="300"/>
      <c r="P44" s="300"/>
      <c r="Q44" s="300"/>
      <c r="R44" s="300"/>
      <c r="S44" s="300"/>
      <c r="T44" s="300"/>
      <c r="U44" s="300"/>
      <c r="V44" s="300"/>
      <c r="W44" s="300"/>
      <c r="X44" s="300"/>
      <c r="Y44" s="300"/>
      <c r="Z44" s="300"/>
      <c r="AA44" s="300"/>
      <c r="AB44" s="300"/>
      <c r="AC44" s="300"/>
      <c r="AD44" s="300"/>
      <c r="AE44" s="300"/>
      <c r="AF44" s="300"/>
    </row>
    <row r="45" spans="1:32" ht="12.75" customHeight="1" x14ac:dyDescent="0.25">
      <c r="A45" s="251"/>
      <c r="B45" s="251"/>
      <c r="C45" s="251"/>
      <c r="D45" s="251"/>
      <c r="E45" s="251"/>
      <c r="F45" s="251"/>
      <c r="G45" s="251"/>
      <c r="H45" s="251"/>
      <c r="I45" s="251"/>
      <c r="J45" s="251"/>
      <c r="K45" s="251"/>
      <c r="L45" s="251"/>
      <c r="M45" s="300"/>
      <c r="N45" s="300"/>
      <c r="O45" s="300"/>
      <c r="P45" s="300"/>
      <c r="Q45" s="300"/>
      <c r="R45" s="300"/>
      <c r="S45" s="300"/>
      <c r="T45" s="300"/>
      <c r="U45" s="300"/>
      <c r="V45" s="300"/>
      <c r="W45" s="300"/>
      <c r="X45" s="300"/>
      <c r="Y45" s="300"/>
      <c r="Z45" s="300"/>
      <c r="AA45" s="300"/>
      <c r="AB45" s="300"/>
      <c r="AC45" s="300"/>
      <c r="AD45" s="300"/>
      <c r="AE45" s="300"/>
      <c r="AF45" s="300"/>
    </row>
    <row r="46" spans="1:32" ht="12.75" customHeight="1" x14ac:dyDescent="0.25">
      <c r="A46" s="251"/>
      <c r="B46" s="251"/>
      <c r="C46" s="251"/>
      <c r="D46" s="251"/>
      <c r="E46" s="251"/>
      <c r="F46" s="251"/>
      <c r="G46" s="251"/>
      <c r="H46" s="251"/>
      <c r="I46" s="251"/>
      <c r="J46" s="251"/>
      <c r="K46" s="251"/>
      <c r="L46" s="251"/>
      <c r="M46" s="300"/>
      <c r="N46" s="300"/>
      <c r="O46" s="300"/>
      <c r="P46" s="300"/>
      <c r="Q46" s="300"/>
      <c r="R46" s="300"/>
      <c r="S46" s="300"/>
      <c r="T46" s="300"/>
      <c r="U46" s="300"/>
      <c r="V46" s="300"/>
      <c r="W46" s="300"/>
      <c r="X46" s="300"/>
      <c r="Y46" s="300"/>
      <c r="Z46" s="300"/>
      <c r="AA46" s="300"/>
      <c r="AB46" s="300"/>
      <c r="AC46" s="300"/>
      <c r="AD46" s="300"/>
      <c r="AE46" s="300"/>
      <c r="AF46" s="300"/>
    </row>
    <row r="47" spans="1:32" ht="12.75" customHeight="1" x14ac:dyDescent="0.25">
      <c r="A47" s="251"/>
      <c r="B47" s="251"/>
      <c r="C47" s="251"/>
      <c r="D47" s="251"/>
      <c r="E47" s="251"/>
      <c r="F47" s="251"/>
      <c r="G47" s="251"/>
      <c r="H47" s="251"/>
      <c r="I47" s="251"/>
      <c r="J47" s="251"/>
      <c r="K47" s="251"/>
      <c r="L47" s="251"/>
      <c r="M47" s="300"/>
      <c r="N47" s="300"/>
      <c r="O47" s="300"/>
      <c r="P47" s="300"/>
      <c r="Q47" s="300"/>
      <c r="R47" s="300"/>
      <c r="S47" s="300"/>
      <c r="T47" s="300"/>
      <c r="U47" s="300"/>
      <c r="V47" s="300"/>
      <c r="W47" s="300"/>
      <c r="X47" s="300"/>
      <c r="Y47" s="300"/>
      <c r="Z47" s="300"/>
      <c r="AA47" s="300"/>
      <c r="AB47" s="300"/>
      <c r="AC47" s="300"/>
      <c r="AD47" s="300"/>
      <c r="AE47" s="300"/>
      <c r="AF47" s="300"/>
    </row>
    <row r="48" spans="1:32" ht="12.75" customHeight="1" x14ac:dyDescent="0.25">
      <c r="A48" s="251"/>
      <c r="B48" s="251"/>
      <c r="C48" s="251"/>
      <c r="D48" s="251"/>
      <c r="E48" s="251"/>
      <c r="F48" s="251"/>
      <c r="G48" s="251"/>
      <c r="H48" s="251"/>
      <c r="I48" s="251"/>
      <c r="J48" s="251"/>
      <c r="K48" s="251"/>
      <c r="L48" s="251"/>
      <c r="M48" s="300"/>
      <c r="N48" s="300"/>
      <c r="O48" s="300"/>
      <c r="P48" s="300"/>
      <c r="Q48" s="300"/>
      <c r="R48" s="300"/>
      <c r="S48" s="300"/>
      <c r="T48" s="300"/>
      <c r="U48" s="300"/>
      <c r="V48" s="300"/>
      <c r="W48" s="300"/>
      <c r="X48" s="300"/>
      <c r="Y48" s="300"/>
      <c r="Z48" s="300"/>
      <c r="AA48" s="300"/>
      <c r="AB48" s="300"/>
      <c r="AC48" s="300"/>
      <c r="AD48" s="300"/>
      <c r="AE48" s="300"/>
      <c r="AF48" s="300"/>
    </row>
    <row r="49" spans="1:32" ht="12.75" customHeight="1" x14ac:dyDescent="0.25">
      <c r="A49" s="251"/>
      <c r="B49" s="251"/>
      <c r="C49" s="251"/>
      <c r="D49" s="251"/>
      <c r="E49" s="251"/>
      <c r="F49" s="251"/>
      <c r="G49" s="251"/>
      <c r="H49" s="251"/>
      <c r="I49" s="251"/>
      <c r="J49" s="251"/>
      <c r="K49" s="251"/>
      <c r="L49" s="251"/>
      <c r="M49" s="300"/>
      <c r="N49" s="300"/>
      <c r="O49" s="300"/>
      <c r="P49" s="300"/>
      <c r="Q49" s="300"/>
      <c r="R49" s="300"/>
      <c r="S49" s="300"/>
      <c r="T49" s="300"/>
      <c r="U49" s="300"/>
      <c r="V49" s="300"/>
      <c r="W49" s="300"/>
      <c r="X49" s="300"/>
      <c r="Y49" s="300"/>
      <c r="Z49" s="300"/>
      <c r="AA49" s="300"/>
      <c r="AB49" s="300"/>
      <c r="AC49" s="300"/>
      <c r="AD49" s="300"/>
      <c r="AE49" s="300"/>
      <c r="AF49" s="300"/>
    </row>
    <row r="50" spans="1:32" ht="12.75" customHeight="1" x14ac:dyDescent="0.25">
      <c r="A50" s="251"/>
      <c r="B50" s="251"/>
      <c r="C50" s="251"/>
      <c r="D50" s="251"/>
      <c r="E50" s="251"/>
      <c r="F50" s="251"/>
      <c r="G50" s="251"/>
      <c r="H50" s="251"/>
      <c r="I50" s="251"/>
      <c r="J50" s="251"/>
      <c r="K50" s="251"/>
      <c r="L50" s="251"/>
      <c r="M50" s="300"/>
      <c r="N50" s="300"/>
      <c r="O50" s="300"/>
      <c r="P50" s="300"/>
      <c r="Q50" s="300"/>
      <c r="R50" s="300"/>
      <c r="S50" s="300"/>
      <c r="T50" s="300"/>
      <c r="U50" s="300"/>
      <c r="V50" s="300"/>
      <c r="W50" s="300"/>
      <c r="X50" s="300"/>
      <c r="Y50" s="300"/>
      <c r="Z50" s="300"/>
      <c r="AA50" s="300"/>
      <c r="AB50" s="300"/>
      <c r="AC50" s="300"/>
      <c r="AD50" s="300"/>
      <c r="AE50" s="300"/>
      <c r="AF50" s="300"/>
    </row>
    <row r="51" spans="1:32" ht="12.75" customHeight="1" x14ac:dyDescent="0.25">
      <c r="A51" s="251"/>
      <c r="B51" s="251"/>
      <c r="C51" s="251"/>
      <c r="D51" s="251"/>
      <c r="E51" s="251"/>
      <c r="F51" s="251"/>
      <c r="G51" s="251"/>
      <c r="H51" s="251"/>
      <c r="I51" s="251"/>
      <c r="J51" s="251"/>
      <c r="K51" s="251"/>
      <c r="L51" s="251"/>
      <c r="M51" s="300"/>
      <c r="N51" s="300"/>
      <c r="O51" s="300"/>
      <c r="P51" s="300"/>
      <c r="Q51" s="300"/>
      <c r="R51" s="300"/>
      <c r="S51" s="300"/>
      <c r="T51" s="300"/>
      <c r="U51" s="300"/>
      <c r="V51" s="300"/>
      <c r="W51" s="300"/>
      <c r="X51" s="300"/>
      <c r="Y51" s="300"/>
      <c r="Z51" s="300"/>
      <c r="AA51" s="300"/>
      <c r="AB51" s="300"/>
      <c r="AC51" s="300"/>
      <c r="AD51" s="300"/>
      <c r="AE51" s="300"/>
      <c r="AF51" s="300"/>
    </row>
    <row r="52" spans="1:32" ht="12.75" customHeight="1" x14ac:dyDescent="0.25">
      <c r="A52" s="251"/>
      <c r="B52" s="251"/>
      <c r="C52" s="251"/>
      <c r="D52" s="251"/>
      <c r="E52" s="251"/>
      <c r="F52" s="251"/>
      <c r="G52" s="251"/>
      <c r="H52" s="251"/>
      <c r="I52" s="251"/>
      <c r="J52" s="251"/>
      <c r="K52" s="251"/>
      <c r="L52" s="251"/>
      <c r="M52" s="300"/>
      <c r="N52" s="300"/>
      <c r="O52" s="300"/>
      <c r="P52" s="300"/>
      <c r="Q52" s="300"/>
      <c r="R52" s="300"/>
      <c r="S52" s="300"/>
      <c r="T52" s="300"/>
      <c r="U52" s="300"/>
      <c r="V52" s="300"/>
      <c r="W52" s="300"/>
      <c r="X52" s="300"/>
      <c r="Y52" s="300"/>
      <c r="Z52" s="300"/>
      <c r="AA52" s="300"/>
      <c r="AB52" s="300"/>
      <c r="AC52" s="300"/>
      <c r="AD52" s="300"/>
      <c r="AE52" s="300"/>
      <c r="AF52" s="300"/>
    </row>
    <row r="53" spans="1:32" ht="12.75" customHeight="1" x14ac:dyDescent="0.25">
      <c r="A53" s="251"/>
      <c r="B53" s="251"/>
      <c r="C53" s="251"/>
      <c r="D53" s="251"/>
      <c r="E53" s="251"/>
      <c r="F53" s="251"/>
      <c r="G53" s="251"/>
      <c r="H53" s="251"/>
      <c r="I53" s="251"/>
      <c r="J53" s="251"/>
      <c r="K53" s="251"/>
      <c r="L53" s="251"/>
      <c r="M53" s="300"/>
      <c r="N53" s="300"/>
      <c r="O53" s="300"/>
      <c r="P53" s="300"/>
      <c r="Q53" s="300"/>
      <c r="R53" s="300"/>
      <c r="S53" s="300"/>
      <c r="T53" s="300"/>
      <c r="U53" s="300"/>
      <c r="V53" s="300"/>
      <c r="W53" s="300"/>
      <c r="X53" s="300"/>
      <c r="Y53" s="300"/>
      <c r="Z53" s="300"/>
      <c r="AA53" s="300"/>
      <c r="AB53" s="300"/>
      <c r="AC53" s="300"/>
      <c r="AD53" s="300"/>
      <c r="AE53" s="300"/>
      <c r="AF53" s="300"/>
    </row>
    <row r="54" spans="1:32" ht="12.75" customHeight="1" x14ac:dyDescent="0.25">
      <c r="A54" s="251"/>
      <c r="B54" s="251"/>
      <c r="C54" s="251"/>
      <c r="D54" s="251"/>
      <c r="E54" s="251"/>
      <c r="F54" s="251"/>
      <c r="G54" s="251"/>
      <c r="H54" s="251"/>
      <c r="I54" s="251"/>
      <c r="J54" s="251"/>
      <c r="K54" s="251"/>
      <c r="L54" s="251"/>
      <c r="M54" s="300"/>
      <c r="N54" s="300"/>
      <c r="O54" s="300"/>
      <c r="P54" s="300"/>
      <c r="Q54" s="300"/>
      <c r="R54" s="300"/>
      <c r="S54" s="300"/>
      <c r="T54" s="300"/>
      <c r="U54" s="300"/>
      <c r="V54" s="300"/>
      <c r="W54" s="300"/>
      <c r="X54" s="300"/>
      <c r="Y54" s="300"/>
      <c r="Z54" s="300"/>
      <c r="AA54" s="300"/>
      <c r="AB54" s="300"/>
      <c r="AC54" s="300"/>
      <c r="AD54" s="300"/>
      <c r="AE54" s="300"/>
      <c r="AF54" s="300"/>
    </row>
    <row r="55" spans="1:32" ht="12.75" customHeight="1" x14ac:dyDescent="0.25">
      <c r="A55" s="251"/>
      <c r="B55" s="251"/>
      <c r="C55" s="251"/>
      <c r="D55" s="251"/>
      <c r="E55" s="251"/>
      <c r="F55" s="251"/>
      <c r="G55" s="251"/>
      <c r="H55" s="251"/>
      <c r="I55" s="251"/>
      <c r="J55" s="251"/>
      <c r="K55" s="251"/>
      <c r="L55" s="251"/>
      <c r="M55" s="300"/>
      <c r="N55" s="300"/>
      <c r="O55" s="300"/>
      <c r="P55" s="300"/>
      <c r="Q55" s="300"/>
      <c r="R55" s="300"/>
      <c r="S55" s="300"/>
      <c r="T55" s="300"/>
      <c r="U55" s="300"/>
      <c r="V55" s="300"/>
      <c r="W55" s="300"/>
      <c r="X55" s="300"/>
      <c r="Y55" s="300"/>
      <c r="Z55" s="300"/>
      <c r="AA55" s="300"/>
      <c r="AB55" s="300"/>
      <c r="AC55" s="300"/>
      <c r="AD55" s="300"/>
      <c r="AE55" s="300"/>
      <c r="AF55" s="300"/>
    </row>
    <row r="56" spans="1:32" ht="12.75" customHeight="1" x14ac:dyDescent="0.25">
      <c r="A56" s="251"/>
      <c r="B56" s="251"/>
      <c r="C56" s="251"/>
      <c r="D56" s="251"/>
      <c r="E56" s="251"/>
      <c r="F56" s="251"/>
      <c r="G56" s="251"/>
      <c r="H56" s="251"/>
      <c r="I56" s="251"/>
      <c r="J56" s="251"/>
      <c r="K56" s="251"/>
      <c r="L56" s="251"/>
      <c r="M56" s="300"/>
      <c r="N56" s="300"/>
      <c r="O56" s="300"/>
      <c r="P56" s="300"/>
      <c r="Q56" s="300"/>
      <c r="R56" s="300"/>
      <c r="S56" s="300"/>
      <c r="T56" s="300"/>
      <c r="U56" s="300"/>
      <c r="V56" s="300"/>
      <c r="W56" s="300"/>
      <c r="X56" s="300"/>
      <c r="Y56" s="300"/>
      <c r="Z56" s="300"/>
      <c r="AA56" s="300"/>
      <c r="AB56" s="300"/>
      <c r="AC56" s="300"/>
      <c r="AD56" s="300"/>
      <c r="AE56" s="300"/>
      <c r="AF56" s="300"/>
    </row>
    <row r="57" spans="1:32" ht="12.75" customHeight="1" x14ac:dyDescent="0.25">
      <c r="A57" s="251"/>
      <c r="B57" s="251"/>
      <c r="C57" s="251"/>
      <c r="D57" s="251"/>
      <c r="E57" s="251"/>
      <c r="F57" s="251"/>
      <c r="G57" s="251"/>
      <c r="H57" s="251"/>
      <c r="I57" s="251"/>
      <c r="J57" s="251"/>
      <c r="K57" s="251"/>
      <c r="L57" s="251"/>
      <c r="M57" s="300"/>
      <c r="N57" s="300"/>
      <c r="O57" s="300"/>
      <c r="P57" s="300"/>
      <c r="Q57" s="300"/>
      <c r="R57" s="300"/>
      <c r="S57" s="300"/>
      <c r="T57" s="300"/>
      <c r="U57" s="300"/>
      <c r="V57" s="300"/>
      <c r="W57" s="300"/>
      <c r="X57" s="300"/>
      <c r="Y57" s="300"/>
      <c r="Z57" s="300"/>
      <c r="AA57" s="300"/>
      <c r="AB57" s="300"/>
      <c r="AC57" s="300"/>
      <c r="AD57" s="300"/>
      <c r="AE57" s="300"/>
      <c r="AF57" s="300"/>
    </row>
    <row r="58" spans="1:32" ht="12.75" customHeight="1" x14ac:dyDescent="0.25">
      <c r="A58" s="251"/>
      <c r="B58" s="251"/>
      <c r="C58" s="251"/>
      <c r="D58" s="251"/>
      <c r="E58" s="251"/>
      <c r="F58" s="251"/>
      <c r="G58" s="251"/>
      <c r="H58" s="251"/>
      <c r="I58" s="251"/>
      <c r="J58" s="251"/>
      <c r="K58" s="251"/>
      <c r="L58" s="251"/>
      <c r="M58" s="300"/>
      <c r="N58" s="300"/>
      <c r="O58" s="300"/>
      <c r="P58" s="300"/>
      <c r="Q58" s="300"/>
      <c r="R58" s="300"/>
      <c r="S58" s="300"/>
      <c r="T58" s="300"/>
      <c r="U58" s="300"/>
      <c r="V58" s="300"/>
      <c r="W58" s="300"/>
      <c r="X58" s="300"/>
      <c r="Y58" s="300"/>
      <c r="Z58" s="300"/>
      <c r="AA58" s="300"/>
      <c r="AB58" s="300"/>
      <c r="AC58" s="300"/>
      <c r="AD58" s="300"/>
      <c r="AE58" s="300"/>
      <c r="AF58" s="300"/>
    </row>
    <row r="59" spans="1:32" ht="12.75" customHeight="1" x14ac:dyDescent="0.25">
      <c r="A59" s="251"/>
      <c r="B59" s="251"/>
      <c r="C59" s="251"/>
      <c r="D59" s="251"/>
      <c r="E59" s="251"/>
      <c r="F59" s="251"/>
      <c r="G59" s="251"/>
      <c r="H59" s="251"/>
      <c r="I59" s="251"/>
      <c r="J59" s="251"/>
      <c r="K59" s="251"/>
      <c r="L59" s="251"/>
      <c r="M59" s="300"/>
      <c r="N59" s="300"/>
      <c r="O59" s="300"/>
      <c r="P59" s="300"/>
      <c r="Q59" s="300"/>
      <c r="R59" s="300"/>
      <c r="S59" s="300"/>
      <c r="T59" s="300"/>
      <c r="U59" s="300"/>
      <c r="V59" s="300"/>
      <c r="W59" s="300"/>
      <c r="X59" s="300"/>
      <c r="Y59" s="300"/>
      <c r="Z59" s="300"/>
      <c r="AA59" s="300"/>
      <c r="AB59" s="300"/>
      <c r="AC59" s="300"/>
      <c r="AD59" s="300"/>
      <c r="AE59" s="300"/>
      <c r="AF59" s="300"/>
    </row>
    <row r="60" spans="1:32" ht="12.75" customHeight="1" x14ac:dyDescent="0.25">
      <c r="A60" s="251"/>
      <c r="B60" s="251"/>
      <c r="C60" s="251"/>
      <c r="D60" s="251"/>
      <c r="E60" s="251"/>
      <c r="F60" s="251"/>
      <c r="G60" s="251"/>
      <c r="H60" s="251"/>
      <c r="I60" s="251"/>
      <c r="J60" s="251"/>
      <c r="K60" s="251"/>
      <c r="L60" s="251"/>
      <c r="M60" s="300"/>
      <c r="N60" s="300"/>
      <c r="O60" s="300"/>
      <c r="P60" s="300"/>
      <c r="Q60" s="300"/>
      <c r="R60" s="300"/>
      <c r="S60" s="300"/>
      <c r="T60" s="300"/>
      <c r="U60" s="300"/>
      <c r="V60" s="300"/>
      <c r="W60" s="300"/>
      <c r="X60" s="300"/>
      <c r="Y60" s="300"/>
      <c r="Z60" s="300"/>
      <c r="AA60" s="300"/>
      <c r="AB60" s="300"/>
      <c r="AC60" s="300"/>
      <c r="AD60" s="300"/>
      <c r="AE60" s="300"/>
      <c r="AF60" s="300"/>
    </row>
    <row r="61" spans="1:32" ht="12.75" customHeight="1" x14ac:dyDescent="0.25">
      <c r="A61" s="251"/>
      <c r="B61" s="251"/>
      <c r="C61" s="251"/>
      <c r="D61" s="251"/>
      <c r="E61" s="251"/>
      <c r="F61" s="251"/>
      <c r="G61" s="251"/>
      <c r="H61" s="251"/>
      <c r="I61" s="251"/>
      <c r="J61" s="251"/>
      <c r="K61" s="251"/>
      <c r="L61" s="251"/>
      <c r="M61" s="300"/>
      <c r="N61" s="300"/>
      <c r="O61" s="300"/>
      <c r="P61" s="300"/>
      <c r="Q61" s="300"/>
      <c r="R61" s="300"/>
      <c r="S61" s="300"/>
      <c r="T61" s="300"/>
      <c r="U61" s="300"/>
      <c r="V61" s="300"/>
      <c r="W61" s="300"/>
      <c r="X61" s="300"/>
      <c r="Y61" s="300"/>
      <c r="Z61" s="300"/>
      <c r="AA61" s="300"/>
      <c r="AB61" s="300"/>
      <c r="AC61" s="300"/>
      <c r="AD61" s="300"/>
      <c r="AE61" s="300"/>
      <c r="AF61" s="300"/>
    </row>
    <row r="62" spans="1:32" ht="12.75" customHeight="1" x14ac:dyDescent="0.25">
      <c r="A62" s="251"/>
      <c r="B62" s="251"/>
      <c r="C62" s="251"/>
      <c r="D62" s="251"/>
      <c r="E62" s="251"/>
      <c r="F62" s="251"/>
      <c r="G62" s="251"/>
      <c r="H62" s="251"/>
      <c r="I62" s="251"/>
      <c r="J62" s="251"/>
      <c r="K62" s="251"/>
      <c r="L62" s="251"/>
      <c r="M62" s="300"/>
      <c r="N62" s="300"/>
      <c r="O62" s="300"/>
      <c r="P62" s="300"/>
      <c r="Q62" s="300"/>
      <c r="R62" s="300"/>
      <c r="S62" s="300"/>
      <c r="T62" s="300"/>
      <c r="U62" s="300"/>
      <c r="V62" s="300"/>
      <c r="W62" s="300"/>
      <c r="X62" s="300"/>
      <c r="Y62" s="300"/>
      <c r="Z62" s="300"/>
      <c r="AA62" s="300"/>
      <c r="AB62" s="300"/>
      <c r="AC62" s="300"/>
      <c r="AD62" s="300"/>
      <c r="AE62" s="300"/>
      <c r="AF62" s="300"/>
    </row>
    <row r="63" spans="1:32" ht="12.75" customHeight="1" x14ac:dyDescent="0.25">
      <c r="A63" s="251"/>
      <c r="B63" s="251"/>
      <c r="C63" s="251"/>
      <c r="D63" s="251"/>
      <c r="E63" s="251"/>
      <c r="F63" s="251"/>
      <c r="G63" s="251"/>
      <c r="H63" s="251"/>
      <c r="I63" s="251"/>
      <c r="J63" s="251"/>
      <c r="K63" s="251"/>
      <c r="L63" s="251"/>
      <c r="M63" s="300"/>
      <c r="N63" s="300"/>
      <c r="O63" s="300"/>
      <c r="P63" s="300"/>
      <c r="Q63" s="300"/>
      <c r="R63" s="300"/>
      <c r="S63" s="300"/>
      <c r="T63" s="300"/>
      <c r="U63" s="300"/>
      <c r="V63" s="300"/>
      <c r="W63" s="300"/>
      <c r="X63" s="300"/>
      <c r="Y63" s="300"/>
      <c r="Z63" s="300"/>
      <c r="AA63" s="300"/>
      <c r="AB63" s="300"/>
      <c r="AC63" s="300"/>
      <c r="AD63" s="300"/>
      <c r="AE63" s="300"/>
      <c r="AF63" s="300"/>
    </row>
    <row r="64" spans="1:32" ht="12.75" customHeight="1" x14ac:dyDescent="0.25">
      <c r="A64" s="251"/>
      <c r="B64" s="251"/>
      <c r="C64" s="251"/>
      <c r="D64" s="251"/>
      <c r="E64" s="251"/>
      <c r="F64" s="251"/>
      <c r="G64" s="251"/>
      <c r="H64" s="251"/>
      <c r="I64" s="251"/>
      <c r="J64" s="251"/>
      <c r="K64" s="251"/>
      <c r="L64" s="251"/>
      <c r="M64" s="300"/>
      <c r="N64" s="300"/>
      <c r="O64" s="300"/>
      <c r="P64" s="300"/>
      <c r="Q64" s="300"/>
      <c r="R64" s="300"/>
      <c r="S64" s="300"/>
      <c r="T64" s="300"/>
      <c r="U64" s="300"/>
      <c r="V64" s="300"/>
      <c r="W64" s="300"/>
      <c r="X64" s="300"/>
      <c r="Y64" s="300"/>
      <c r="Z64" s="300"/>
      <c r="AA64" s="300"/>
      <c r="AB64" s="300"/>
      <c r="AC64" s="300"/>
      <c r="AD64" s="300"/>
      <c r="AE64" s="300"/>
      <c r="AF64" s="300"/>
    </row>
    <row r="65" spans="1:32" ht="12.75" customHeight="1" x14ac:dyDescent="0.25">
      <c r="A65" s="251"/>
      <c r="B65" s="251"/>
      <c r="C65" s="251"/>
      <c r="D65" s="251"/>
      <c r="E65" s="251"/>
      <c r="F65" s="251"/>
      <c r="G65" s="251"/>
      <c r="H65" s="251"/>
      <c r="I65" s="251"/>
      <c r="J65" s="251"/>
      <c r="K65" s="251"/>
      <c r="L65" s="251"/>
      <c r="M65" s="300"/>
      <c r="N65" s="300"/>
      <c r="O65" s="300"/>
      <c r="P65" s="300"/>
      <c r="Q65" s="300"/>
      <c r="R65" s="300"/>
      <c r="S65" s="300"/>
      <c r="T65" s="300"/>
      <c r="U65" s="300"/>
      <c r="V65" s="300"/>
      <c r="W65" s="300"/>
      <c r="X65" s="300"/>
      <c r="Y65" s="300"/>
      <c r="Z65" s="300"/>
      <c r="AA65" s="300"/>
      <c r="AB65" s="300"/>
      <c r="AC65" s="300"/>
      <c r="AD65" s="300"/>
      <c r="AE65" s="300"/>
      <c r="AF65" s="300"/>
    </row>
    <row r="66" spans="1:32" ht="12.75" customHeight="1" x14ac:dyDescent="0.25">
      <c r="A66" s="251"/>
      <c r="B66" s="251"/>
      <c r="C66" s="251"/>
      <c r="D66" s="251"/>
      <c r="E66" s="251"/>
      <c r="F66" s="251"/>
      <c r="G66" s="251"/>
      <c r="H66" s="251"/>
      <c r="I66" s="251"/>
      <c r="J66" s="251"/>
      <c r="K66" s="251"/>
      <c r="L66" s="251"/>
      <c r="M66" s="300"/>
      <c r="N66" s="300"/>
      <c r="O66" s="300"/>
      <c r="P66" s="300"/>
      <c r="Q66" s="300"/>
      <c r="R66" s="300"/>
      <c r="S66" s="300"/>
      <c r="T66" s="300"/>
      <c r="U66" s="300"/>
      <c r="V66" s="300"/>
      <c r="W66" s="300"/>
      <c r="X66" s="300"/>
      <c r="Y66" s="300"/>
      <c r="Z66" s="300"/>
      <c r="AA66" s="300"/>
      <c r="AB66" s="300"/>
      <c r="AC66" s="300"/>
      <c r="AD66" s="300"/>
      <c r="AE66" s="300"/>
      <c r="AF66" s="300"/>
    </row>
    <row r="67" spans="1:32" ht="12.75" customHeight="1" x14ac:dyDescent="0.25">
      <c r="A67" s="251"/>
      <c r="B67" s="251"/>
      <c r="C67" s="251"/>
      <c r="D67" s="251"/>
      <c r="E67" s="251"/>
      <c r="F67" s="251"/>
      <c r="G67" s="251"/>
      <c r="H67" s="251"/>
      <c r="I67" s="251"/>
      <c r="J67" s="251"/>
      <c r="K67" s="251"/>
      <c r="L67" s="251"/>
      <c r="M67" s="300"/>
      <c r="N67" s="300"/>
      <c r="O67" s="300"/>
      <c r="P67" s="300"/>
      <c r="Q67" s="300"/>
      <c r="R67" s="300"/>
      <c r="S67" s="300"/>
      <c r="T67" s="300"/>
      <c r="U67" s="300"/>
      <c r="V67" s="300"/>
      <c r="W67" s="300"/>
      <c r="X67" s="300"/>
      <c r="Y67" s="300"/>
      <c r="Z67" s="300"/>
      <c r="AA67" s="300"/>
      <c r="AB67" s="300"/>
      <c r="AC67" s="300"/>
      <c r="AD67" s="300"/>
      <c r="AE67" s="300"/>
      <c r="AF67" s="300"/>
    </row>
    <row r="68" spans="1:32" ht="12.75" customHeight="1" x14ac:dyDescent="0.25">
      <c r="A68" s="251"/>
      <c r="B68" s="251"/>
      <c r="C68" s="251"/>
      <c r="D68" s="251"/>
      <c r="E68" s="251"/>
      <c r="F68" s="251"/>
      <c r="G68" s="251"/>
      <c r="H68" s="251"/>
      <c r="I68" s="251"/>
      <c r="J68" s="251"/>
      <c r="K68" s="251"/>
      <c r="L68" s="251"/>
      <c r="M68" s="300"/>
      <c r="N68" s="300"/>
      <c r="O68" s="300"/>
      <c r="P68" s="300"/>
      <c r="Q68" s="300"/>
      <c r="R68" s="300"/>
      <c r="S68" s="300"/>
      <c r="T68" s="300"/>
      <c r="U68" s="300"/>
      <c r="V68" s="300"/>
      <c r="W68" s="300"/>
      <c r="X68" s="300"/>
      <c r="Y68" s="300"/>
      <c r="Z68" s="300"/>
      <c r="AA68" s="300"/>
      <c r="AB68" s="300"/>
      <c r="AC68" s="300"/>
      <c r="AD68" s="300"/>
      <c r="AE68" s="300"/>
      <c r="AF68" s="300"/>
    </row>
    <row r="69" spans="1:32" ht="12.75" customHeight="1" x14ac:dyDescent="0.25">
      <c r="A69" s="251"/>
      <c r="B69" s="251"/>
      <c r="C69" s="251"/>
      <c r="D69" s="251"/>
      <c r="E69" s="251"/>
      <c r="F69" s="251"/>
      <c r="G69" s="251"/>
      <c r="H69" s="251"/>
      <c r="I69" s="251"/>
      <c r="J69" s="251"/>
      <c r="K69" s="251"/>
      <c r="L69" s="251"/>
      <c r="M69" s="300"/>
      <c r="N69" s="300"/>
      <c r="O69" s="300"/>
      <c r="P69" s="300"/>
      <c r="Q69" s="300"/>
      <c r="R69" s="300"/>
      <c r="S69" s="300"/>
      <c r="T69" s="300"/>
      <c r="U69" s="300"/>
      <c r="V69" s="300"/>
      <c r="W69" s="300"/>
      <c r="X69" s="300"/>
      <c r="Y69" s="300"/>
      <c r="Z69" s="300"/>
      <c r="AA69" s="300"/>
      <c r="AB69" s="300"/>
      <c r="AC69" s="300"/>
      <c r="AD69" s="300"/>
      <c r="AE69" s="300"/>
      <c r="AF69" s="300"/>
    </row>
    <row r="70" spans="1:32" ht="12.75" customHeight="1" x14ac:dyDescent="0.25">
      <c r="A70" s="251"/>
      <c r="B70" s="251"/>
      <c r="C70" s="251"/>
      <c r="D70" s="251"/>
      <c r="E70" s="251"/>
      <c r="F70" s="251"/>
      <c r="G70" s="251"/>
      <c r="H70" s="251"/>
      <c r="I70" s="251"/>
      <c r="J70" s="251"/>
      <c r="K70" s="251"/>
      <c r="L70" s="251"/>
      <c r="M70" s="300"/>
      <c r="N70" s="300"/>
      <c r="O70" s="300"/>
      <c r="P70" s="300"/>
      <c r="Q70" s="300"/>
      <c r="R70" s="300"/>
      <c r="S70" s="300"/>
      <c r="T70" s="300"/>
      <c r="U70" s="300"/>
      <c r="V70" s="300"/>
      <c r="W70" s="300"/>
      <c r="X70" s="300"/>
      <c r="Y70" s="300"/>
      <c r="Z70" s="300"/>
      <c r="AA70" s="300"/>
      <c r="AB70" s="300"/>
      <c r="AC70" s="300"/>
      <c r="AD70" s="300"/>
      <c r="AE70" s="300"/>
      <c r="AF70" s="300"/>
    </row>
    <row r="71" spans="1:32" ht="12.75" customHeight="1" x14ac:dyDescent="0.25">
      <c r="A71" s="251"/>
      <c r="B71" s="251"/>
      <c r="C71" s="251"/>
      <c r="D71" s="251"/>
      <c r="E71" s="251"/>
      <c r="F71" s="251"/>
      <c r="G71" s="251"/>
      <c r="H71" s="251"/>
      <c r="I71" s="251"/>
      <c r="J71" s="251"/>
      <c r="K71" s="251"/>
      <c r="L71" s="251"/>
      <c r="M71" s="300"/>
      <c r="N71" s="300"/>
      <c r="O71" s="300"/>
      <c r="P71" s="300"/>
      <c r="Q71" s="300"/>
      <c r="R71" s="300"/>
      <c r="S71" s="300"/>
      <c r="T71" s="300"/>
      <c r="U71" s="300"/>
      <c r="V71" s="300"/>
      <c r="W71" s="300"/>
      <c r="X71" s="300"/>
      <c r="Y71" s="300"/>
      <c r="Z71" s="300"/>
      <c r="AA71" s="300"/>
      <c r="AB71" s="300"/>
      <c r="AC71" s="300"/>
      <c r="AD71" s="300"/>
      <c r="AE71" s="300"/>
      <c r="AF71" s="300"/>
    </row>
    <row r="72" spans="1:32" ht="12.75" customHeight="1" x14ac:dyDescent="0.25">
      <c r="A72" s="251"/>
      <c r="B72" s="251"/>
      <c r="C72" s="251"/>
      <c r="D72" s="251"/>
      <c r="E72" s="251"/>
      <c r="F72" s="251"/>
      <c r="G72" s="251"/>
      <c r="H72" s="251"/>
      <c r="I72" s="251"/>
      <c r="J72" s="251"/>
      <c r="K72" s="251"/>
      <c r="L72" s="251"/>
      <c r="M72" s="300"/>
      <c r="N72" s="300"/>
      <c r="O72" s="300"/>
      <c r="P72" s="300"/>
      <c r="Q72" s="300"/>
      <c r="R72" s="300"/>
      <c r="S72" s="300"/>
      <c r="T72" s="300"/>
      <c r="U72" s="300"/>
      <c r="V72" s="300"/>
      <c r="W72" s="300"/>
      <c r="X72" s="300"/>
      <c r="Y72" s="300"/>
      <c r="Z72" s="300"/>
      <c r="AA72" s="300"/>
      <c r="AB72" s="300"/>
      <c r="AC72" s="300"/>
      <c r="AD72" s="300"/>
      <c r="AE72" s="300"/>
      <c r="AF72" s="300"/>
    </row>
    <row r="73" spans="1:32" ht="12.75" customHeight="1" x14ac:dyDescent="0.25">
      <c r="A73" s="251"/>
      <c r="B73" s="251"/>
      <c r="C73" s="251"/>
      <c r="D73" s="251"/>
      <c r="E73" s="251"/>
      <c r="F73" s="251"/>
      <c r="G73" s="251"/>
      <c r="H73" s="251"/>
      <c r="I73" s="251"/>
      <c r="J73" s="251"/>
      <c r="K73" s="251"/>
      <c r="L73" s="251"/>
      <c r="M73" s="300"/>
      <c r="N73" s="300"/>
      <c r="O73" s="300"/>
      <c r="P73" s="300"/>
      <c r="Q73" s="300"/>
      <c r="R73" s="300"/>
      <c r="S73" s="300"/>
      <c r="T73" s="300"/>
      <c r="U73" s="300"/>
      <c r="V73" s="300"/>
      <c r="W73" s="300"/>
      <c r="X73" s="300"/>
      <c r="Y73" s="300"/>
      <c r="Z73" s="300"/>
      <c r="AA73" s="300"/>
      <c r="AB73" s="300"/>
      <c r="AC73" s="300"/>
      <c r="AD73" s="300"/>
      <c r="AE73" s="300"/>
      <c r="AF73" s="300"/>
    </row>
    <row r="74" spans="1:32" ht="12.75" customHeight="1" x14ac:dyDescent="0.25">
      <c r="A74" s="288"/>
      <c r="B74" s="288"/>
      <c r="C74" s="288"/>
      <c r="D74" s="288"/>
      <c r="E74" s="288"/>
      <c r="F74" s="288"/>
      <c r="G74" s="288"/>
      <c r="H74" s="288"/>
      <c r="I74" s="288"/>
      <c r="J74" s="288"/>
      <c r="K74" s="288"/>
      <c r="L74" s="288"/>
      <c r="M74" s="300"/>
      <c r="N74" s="300"/>
      <c r="O74" s="300"/>
      <c r="P74" s="300"/>
      <c r="Q74" s="300"/>
      <c r="R74" s="300"/>
      <c r="S74" s="300"/>
      <c r="T74" s="300"/>
      <c r="U74" s="300"/>
      <c r="V74" s="300"/>
      <c r="W74" s="300"/>
      <c r="X74" s="300"/>
      <c r="Y74" s="300"/>
      <c r="Z74" s="300"/>
      <c r="AA74" s="300"/>
      <c r="AB74" s="300"/>
      <c r="AC74" s="300"/>
      <c r="AD74" s="300"/>
      <c r="AE74" s="300"/>
      <c r="AF74" s="300"/>
    </row>
    <row r="75" spans="1:32" ht="12.75" customHeight="1" x14ac:dyDescent="0.25">
      <c r="A75" s="288"/>
      <c r="B75" s="288"/>
      <c r="C75" s="288"/>
      <c r="D75" s="288"/>
      <c r="E75" s="288"/>
      <c r="F75" s="288"/>
      <c r="G75" s="288"/>
      <c r="H75" s="288"/>
      <c r="I75" s="288"/>
      <c r="J75" s="288"/>
      <c r="K75" s="288"/>
      <c r="L75" s="288"/>
      <c r="M75" s="300"/>
      <c r="N75" s="300"/>
      <c r="O75" s="300"/>
      <c r="P75" s="300"/>
      <c r="Q75" s="300"/>
      <c r="R75" s="300"/>
      <c r="S75" s="300"/>
      <c r="T75" s="300"/>
      <c r="U75" s="300"/>
      <c r="V75" s="300"/>
      <c r="W75" s="300"/>
      <c r="X75" s="300"/>
      <c r="Y75" s="300"/>
      <c r="Z75" s="300"/>
      <c r="AA75" s="300"/>
      <c r="AB75" s="300"/>
      <c r="AC75" s="300"/>
      <c r="AD75" s="300"/>
      <c r="AE75" s="300"/>
      <c r="AF75" s="300"/>
    </row>
    <row r="76" spans="1:32" ht="12.75" customHeight="1" x14ac:dyDescent="0.25">
      <c r="A76" s="288"/>
      <c r="B76" s="288"/>
      <c r="C76" s="288"/>
      <c r="D76" s="288"/>
      <c r="E76" s="288"/>
      <c r="F76" s="288"/>
      <c r="G76" s="288"/>
      <c r="H76" s="288"/>
      <c r="I76" s="288"/>
      <c r="J76" s="288"/>
      <c r="K76" s="288"/>
      <c r="L76" s="288"/>
      <c r="M76" s="300"/>
      <c r="N76" s="300"/>
      <c r="O76" s="300"/>
      <c r="P76" s="300"/>
      <c r="Q76" s="300"/>
      <c r="R76" s="300"/>
      <c r="S76" s="300"/>
      <c r="T76" s="300"/>
      <c r="U76" s="300"/>
      <c r="V76" s="300"/>
      <c r="W76" s="300"/>
      <c r="X76" s="300"/>
      <c r="Y76" s="300"/>
      <c r="Z76" s="300"/>
      <c r="AA76" s="300"/>
      <c r="AB76" s="300"/>
      <c r="AC76" s="300"/>
      <c r="AD76" s="300"/>
      <c r="AE76" s="300"/>
      <c r="AF76" s="300"/>
    </row>
    <row r="77" spans="1:32" ht="12.75" customHeight="1" x14ac:dyDescent="0.25">
      <c r="A77" s="288"/>
      <c r="B77" s="288"/>
      <c r="C77" s="288"/>
      <c r="D77" s="288"/>
      <c r="E77" s="288"/>
      <c r="F77" s="288"/>
      <c r="G77" s="288"/>
      <c r="H77" s="288"/>
      <c r="I77" s="288"/>
      <c r="J77" s="288"/>
      <c r="K77" s="288"/>
      <c r="L77" s="288"/>
      <c r="M77" s="300"/>
      <c r="N77" s="300"/>
      <c r="O77" s="300"/>
      <c r="P77" s="300"/>
      <c r="Q77" s="300"/>
      <c r="R77" s="300"/>
      <c r="S77" s="300"/>
      <c r="T77" s="300"/>
      <c r="U77" s="300"/>
      <c r="V77" s="300"/>
      <c r="W77" s="300"/>
      <c r="X77" s="300"/>
      <c r="Y77" s="300"/>
      <c r="Z77" s="300"/>
      <c r="AA77" s="300"/>
      <c r="AB77" s="300"/>
      <c r="AC77" s="300"/>
      <c r="AD77" s="300"/>
      <c r="AE77" s="300"/>
      <c r="AF77" s="300"/>
    </row>
    <row r="78" spans="1:32" ht="12.75" customHeight="1" x14ac:dyDescent="0.25">
      <c r="A78" s="288"/>
      <c r="B78" s="288"/>
      <c r="C78" s="288"/>
      <c r="D78" s="288"/>
      <c r="E78" s="288"/>
      <c r="F78" s="288"/>
      <c r="G78" s="288"/>
      <c r="H78" s="288"/>
      <c r="I78" s="288"/>
      <c r="J78" s="288"/>
      <c r="K78" s="288"/>
      <c r="L78" s="288"/>
      <c r="M78" s="300"/>
      <c r="N78" s="300"/>
      <c r="O78" s="300"/>
      <c r="P78" s="300"/>
      <c r="Q78" s="300"/>
      <c r="R78" s="300"/>
      <c r="S78" s="300"/>
      <c r="T78" s="300"/>
      <c r="U78" s="300"/>
      <c r="V78" s="300"/>
      <c r="W78" s="300"/>
      <c r="X78" s="300"/>
      <c r="Y78" s="300"/>
      <c r="Z78" s="300"/>
      <c r="AA78" s="300"/>
      <c r="AB78" s="300"/>
      <c r="AC78" s="300"/>
      <c r="AD78" s="300"/>
      <c r="AE78" s="300"/>
      <c r="AF78" s="300"/>
    </row>
    <row r="79" spans="1:32" ht="12.75" customHeight="1" x14ac:dyDescent="0.25">
      <c r="A79" s="288"/>
      <c r="B79" s="288"/>
      <c r="C79" s="288"/>
      <c r="D79" s="288"/>
      <c r="E79" s="288"/>
      <c r="F79" s="288"/>
      <c r="G79" s="288"/>
      <c r="H79" s="288"/>
      <c r="I79" s="288"/>
      <c r="J79" s="288"/>
      <c r="K79" s="288"/>
      <c r="L79" s="288"/>
      <c r="M79" s="300"/>
      <c r="N79" s="300"/>
      <c r="O79" s="300"/>
      <c r="P79" s="300"/>
      <c r="Q79" s="300"/>
      <c r="R79" s="300"/>
      <c r="S79" s="300"/>
      <c r="T79" s="300"/>
      <c r="U79" s="300"/>
      <c r="V79" s="300"/>
      <c r="W79" s="300"/>
      <c r="X79" s="300"/>
      <c r="Y79" s="300"/>
      <c r="Z79" s="300"/>
      <c r="AA79" s="300"/>
      <c r="AB79" s="300"/>
      <c r="AC79" s="300"/>
      <c r="AD79" s="300"/>
      <c r="AE79" s="300"/>
      <c r="AF79" s="300"/>
    </row>
    <row r="80" spans="1:32" ht="12.75" customHeight="1" x14ac:dyDescent="0.25">
      <c r="A80" s="288"/>
      <c r="B80" s="288"/>
      <c r="C80" s="288"/>
      <c r="D80" s="288"/>
      <c r="E80" s="288"/>
      <c r="F80" s="288"/>
      <c r="G80" s="288"/>
      <c r="H80" s="288"/>
      <c r="I80" s="288"/>
      <c r="J80" s="288"/>
      <c r="K80" s="288"/>
      <c r="L80" s="288"/>
      <c r="M80" s="300"/>
      <c r="N80" s="300"/>
      <c r="O80" s="300"/>
      <c r="P80" s="300"/>
      <c r="Q80" s="300"/>
      <c r="R80" s="300"/>
      <c r="S80" s="300"/>
      <c r="T80" s="300"/>
      <c r="U80" s="300"/>
      <c r="V80" s="300"/>
      <c r="W80" s="300"/>
      <c r="X80" s="300"/>
      <c r="Y80" s="300"/>
      <c r="Z80" s="300"/>
      <c r="AA80" s="300"/>
      <c r="AB80" s="300"/>
      <c r="AC80" s="300"/>
      <c r="AD80" s="300"/>
      <c r="AE80" s="300"/>
      <c r="AF80" s="300"/>
    </row>
    <row r="81" spans="1:32" ht="12.75" customHeight="1" x14ac:dyDescent="0.25">
      <c r="A81" s="288"/>
      <c r="B81" s="288"/>
      <c r="C81" s="288"/>
      <c r="D81" s="288"/>
      <c r="E81" s="288"/>
      <c r="F81" s="288"/>
      <c r="G81" s="288"/>
      <c r="H81" s="288"/>
      <c r="I81" s="288"/>
      <c r="J81" s="288"/>
      <c r="K81" s="288"/>
      <c r="L81" s="288"/>
      <c r="M81" s="300"/>
      <c r="N81" s="300"/>
      <c r="O81" s="300"/>
      <c r="P81" s="300"/>
      <c r="Q81" s="300"/>
      <c r="R81" s="300"/>
      <c r="S81" s="300"/>
      <c r="T81" s="300"/>
      <c r="U81" s="300"/>
      <c r="V81" s="300"/>
      <c r="W81" s="300"/>
      <c r="X81" s="300"/>
      <c r="Y81" s="300"/>
      <c r="Z81" s="300"/>
      <c r="AA81" s="300"/>
      <c r="AB81" s="300"/>
      <c r="AC81" s="300"/>
      <c r="AD81" s="300"/>
      <c r="AE81" s="300"/>
      <c r="AF81" s="300"/>
    </row>
    <row r="82" spans="1:32" ht="12.75" customHeight="1" x14ac:dyDescent="0.25">
      <c r="A82" s="288"/>
      <c r="B82" s="288"/>
      <c r="C82" s="288"/>
      <c r="D82" s="288"/>
      <c r="E82" s="288"/>
      <c r="F82" s="288"/>
      <c r="G82" s="288"/>
      <c r="H82" s="288"/>
      <c r="I82" s="288"/>
      <c r="J82" s="288"/>
      <c r="K82" s="288"/>
      <c r="L82" s="288"/>
      <c r="M82" s="300"/>
      <c r="N82" s="300"/>
      <c r="O82" s="300"/>
      <c r="P82" s="300"/>
      <c r="Q82" s="300"/>
      <c r="R82" s="300"/>
      <c r="S82" s="300"/>
      <c r="T82" s="300"/>
      <c r="U82" s="300"/>
      <c r="V82" s="300"/>
      <c r="W82" s="300"/>
      <c r="X82" s="300"/>
      <c r="Y82" s="300"/>
      <c r="Z82" s="300"/>
      <c r="AA82" s="300"/>
      <c r="AB82" s="300"/>
      <c r="AC82" s="300"/>
      <c r="AD82" s="300"/>
      <c r="AE82" s="300"/>
      <c r="AF82" s="300"/>
    </row>
    <row r="83" spans="1:32" ht="12.75" customHeight="1" x14ac:dyDescent="0.25">
      <c r="A83" s="288"/>
      <c r="B83" s="288"/>
      <c r="C83" s="288"/>
      <c r="D83" s="288"/>
      <c r="E83" s="288"/>
      <c r="F83" s="288"/>
      <c r="G83" s="288"/>
      <c r="H83" s="288"/>
      <c r="I83" s="288"/>
      <c r="J83" s="288"/>
      <c r="K83" s="288"/>
      <c r="L83" s="288"/>
      <c r="M83" s="300"/>
      <c r="N83" s="300"/>
      <c r="O83" s="300"/>
      <c r="P83" s="300"/>
      <c r="Q83" s="300"/>
      <c r="R83" s="300"/>
      <c r="S83" s="300"/>
      <c r="T83" s="300"/>
      <c r="U83" s="300"/>
      <c r="V83" s="300"/>
      <c r="W83" s="300"/>
      <c r="X83" s="300"/>
      <c r="Y83" s="300"/>
      <c r="Z83" s="300"/>
      <c r="AA83" s="300"/>
      <c r="AB83" s="300"/>
      <c r="AC83" s="300"/>
      <c r="AD83" s="300"/>
      <c r="AE83" s="300"/>
      <c r="AF83" s="300"/>
    </row>
    <row r="84" spans="1:32" ht="12.75" customHeight="1" x14ac:dyDescent="0.25">
      <c r="A84" s="288"/>
      <c r="B84" s="288"/>
      <c r="C84" s="288"/>
      <c r="D84" s="288"/>
      <c r="E84" s="288"/>
      <c r="F84" s="288"/>
      <c r="G84" s="288"/>
      <c r="H84" s="288"/>
      <c r="I84" s="288"/>
      <c r="J84" s="288"/>
      <c r="K84" s="288"/>
      <c r="L84" s="288"/>
      <c r="M84" s="300"/>
      <c r="N84" s="300"/>
      <c r="O84" s="300"/>
      <c r="P84" s="300"/>
      <c r="Q84" s="300"/>
      <c r="R84" s="300"/>
      <c r="S84" s="300"/>
      <c r="T84" s="300"/>
      <c r="U84" s="300"/>
      <c r="V84" s="300"/>
      <c r="W84" s="300"/>
      <c r="X84" s="300"/>
      <c r="Y84" s="300"/>
      <c r="Z84" s="300"/>
      <c r="AA84" s="300"/>
      <c r="AB84" s="300"/>
      <c r="AC84" s="300"/>
      <c r="AD84" s="300"/>
      <c r="AE84" s="300"/>
      <c r="AF84" s="300"/>
    </row>
    <row r="85" spans="1:32" ht="12.75" customHeight="1" x14ac:dyDescent="0.25">
      <c r="A85" s="288"/>
      <c r="B85" s="288"/>
      <c r="C85" s="288"/>
      <c r="D85" s="288"/>
      <c r="E85" s="288"/>
      <c r="F85" s="288"/>
      <c r="G85" s="288"/>
      <c r="H85" s="288"/>
      <c r="I85" s="288"/>
      <c r="J85" s="288"/>
      <c r="K85" s="288"/>
      <c r="L85" s="288"/>
      <c r="M85" s="300"/>
      <c r="N85" s="300"/>
      <c r="O85" s="300"/>
      <c r="P85" s="300"/>
      <c r="Q85" s="300"/>
      <c r="R85" s="300"/>
      <c r="S85" s="300"/>
      <c r="T85" s="300"/>
      <c r="U85" s="300"/>
      <c r="V85" s="300"/>
      <c r="W85" s="300"/>
      <c r="X85" s="300"/>
      <c r="Y85" s="300"/>
      <c r="Z85" s="300"/>
      <c r="AA85" s="300"/>
      <c r="AB85" s="300"/>
      <c r="AC85" s="300"/>
      <c r="AD85" s="300"/>
      <c r="AE85" s="300"/>
      <c r="AF85" s="300"/>
    </row>
    <row r="86" spans="1:32" ht="12.75" customHeight="1" x14ac:dyDescent="0.25">
      <c r="A86" s="288"/>
      <c r="B86" s="288"/>
      <c r="C86" s="288"/>
      <c r="D86" s="288"/>
      <c r="E86" s="288"/>
      <c r="F86" s="288"/>
      <c r="G86" s="288"/>
      <c r="H86" s="288"/>
      <c r="I86" s="288"/>
      <c r="J86" s="288"/>
      <c r="K86" s="288"/>
      <c r="L86" s="288"/>
      <c r="M86" s="300"/>
      <c r="N86" s="300"/>
      <c r="O86" s="300"/>
      <c r="P86" s="300"/>
      <c r="Q86" s="300"/>
      <c r="R86" s="300"/>
      <c r="S86" s="300"/>
      <c r="T86" s="300"/>
      <c r="U86" s="300"/>
      <c r="V86" s="300"/>
      <c r="W86" s="300"/>
      <c r="X86" s="300"/>
      <c r="Y86" s="300"/>
      <c r="Z86" s="300"/>
      <c r="AA86" s="300"/>
      <c r="AB86" s="300"/>
      <c r="AC86" s="300"/>
      <c r="AD86" s="300"/>
      <c r="AE86" s="300"/>
      <c r="AF86" s="300"/>
    </row>
    <row r="87" spans="1:32" ht="12.75" customHeight="1" x14ac:dyDescent="0.25">
      <c r="A87" s="288"/>
      <c r="B87" s="288"/>
      <c r="C87" s="288"/>
      <c r="D87" s="288"/>
      <c r="E87" s="288"/>
      <c r="F87" s="288"/>
      <c r="G87" s="288"/>
      <c r="H87" s="288"/>
      <c r="I87" s="288"/>
      <c r="J87" s="288"/>
      <c r="K87" s="288"/>
      <c r="L87" s="288"/>
      <c r="M87" s="300"/>
      <c r="N87" s="300"/>
      <c r="O87" s="300"/>
      <c r="P87" s="300"/>
      <c r="Q87" s="300"/>
      <c r="R87" s="300"/>
      <c r="S87" s="300"/>
      <c r="T87" s="300"/>
      <c r="U87" s="300"/>
      <c r="V87" s="300"/>
      <c r="W87" s="300"/>
      <c r="X87" s="300"/>
      <c r="Y87" s="300"/>
      <c r="Z87" s="300"/>
      <c r="AA87" s="300"/>
      <c r="AB87" s="300"/>
      <c r="AC87" s="300"/>
      <c r="AD87" s="300"/>
      <c r="AE87" s="300"/>
      <c r="AF87" s="300"/>
    </row>
    <row r="88" spans="1:32" ht="12.75" customHeight="1" x14ac:dyDescent="0.25">
      <c r="A88" s="288"/>
      <c r="B88" s="288"/>
      <c r="C88" s="288"/>
      <c r="D88" s="288"/>
      <c r="E88" s="288"/>
      <c r="F88" s="288"/>
      <c r="G88" s="288"/>
      <c r="H88" s="288"/>
      <c r="I88" s="288"/>
      <c r="J88" s="288"/>
      <c r="K88" s="288"/>
      <c r="L88" s="288"/>
      <c r="M88" s="300"/>
      <c r="N88" s="300"/>
      <c r="O88" s="300"/>
      <c r="P88" s="300"/>
      <c r="Q88" s="300"/>
      <c r="R88" s="300"/>
      <c r="S88" s="300"/>
      <c r="T88" s="300"/>
      <c r="U88" s="300"/>
      <c r="V88" s="300"/>
      <c r="W88" s="300"/>
      <c r="X88" s="300"/>
      <c r="Y88" s="300"/>
      <c r="Z88" s="300"/>
      <c r="AA88" s="300"/>
      <c r="AB88" s="300"/>
      <c r="AC88" s="300"/>
      <c r="AD88" s="300"/>
      <c r="AE88" s="300"/>
      <c r="AF88" s="300"/>
    </row>
    <row r="89" spans="1:32" ht="12.75" customHeight="1" x14ac:dyDescent="0.25">
      <c r="A89" s="288"/>
      <c r="B89" s="288"/>
      <c r="C89" s="288"/>
      <c r="D89" s="288"/>
      <c r="E89" s="288"/>
      <c r="F89" s="288"/>
      <c r="G89" s="288"/>
      <c r="H89" s="288"/>
      <c r="I89" s="288"/>
      <c r="J89" s="288"/>
      <c r="K89" s="288"/>
      <c r="L89" s="288"/>
      <c r="M89" s="300"/>
      <c r="N89" s="300"/>
      <c r="O89" s="300"/>
      <c r="P89" s="300"/>
      <c r="Q89" s="300"/>
      <c r="R89" s="300"/>
      <c r="S89" s="300"/>
      <c r="T89" s="300"/>
      <c r="U89" s="300"/>
      <c r="V89" s="300"/>
      <c r="W89" s="300"/>
      <c r="X89" s="300"/>
      <c r="Y89" s="300"/>
      <c r="Z89" s="300"/>
      <c r="AA89" s="300"/>
      <c r="AB89" s="300"/>
      <c r="AC89" s="300"/>
      <c r="AD89" s="300"/>
      <c r="AE89" s="300"/>
      <c r="AF89" s="300"/>
    </row>
    <row r="90" spans="1:32" ht="12.75" customHeight="1" x14ac:dyDescent="0.25">
      <c r="A90" s="288"/>
      <c r="B90" s="288"/>
      <c r="C90" s="288"/>
      <c r="D90" s="288"/>
      <c r="E90" s="288"/>
      <c r="F90" s="288"/>
      <c r="G90" s="288"/>
      <c r="H90" s="288"/>
      <c r="I90" s="288"/>
      <c r="J90" s="288"/>
      <c r="K90" s="288"/>
      <c r="L90" s="288"/>
      <c r="M90" s="300"/>
      <c r="N90" s="300"/>
      <c r="O90" s="300"/>
      <c r="P90" s="300"/>
      <c r="Q90" s="300"/>
      <c r="R90" s="300"/>
      <c r="S90" s="300"/>
      <c r="T90" s="300"/>
      <c r="U90" s="300"/>
      <c r="V90" s="300"/>
      <c r="W90" s="300"/>
      <c r="X90" s="300"/>
      <c r="Y90" s="300"/>
      <c r="Z90" s="300"/>
      <c r="AA90" s="300"/>
      <c r="AB90" s="300"/>
      <c r="AC90" s="300"/>
      <c r="AD90" s="300"/>
      <c r="AE90" s="300"/>
      <c r="AF90" s="300"/>
    </row>
    <row r="91" spans="1:32" ht="12.75" customHeight="1" x14ac:dyDescent="0.25">
      <c r="A91" s="288"/>
      <c r="B91" s="288"/>
      <c r="C91" s="288"/>
      <c r="D91" s="288"/>
      <c r="E91" s="288"/>
      <c r="F91" s="288"/>
      <c r="G91" s="288"/>
      <c r="H91" s="288"/>
      <c r="I91" s="288"/>
      <c r="J91" s="288"/>
      <c r="K91" s="288"/>
      <c r="L91" s="288"/>
      <c r="M91" s="300"/>
      <c r="N91" s="300"/>
      <c r="O91" s="300"/>
      <c r="P91" s="300"/>
      <c r="Q91" s="300"/>
      <c r="R91" s="300"/>
      <c r="S91" s="300"/>
      <c r="T91" s="300"/>
      <c r="U91" s="300"/>
      <c r="V91" s="300"/>
      <c r="W91" s="300"/>
      <c r="X91" s="300"/>
      <c r="Y91" s="300"/>
      <c r="Z91" s="300"/>
      <c r="AA91" s="300"/>
      <c r="AB91" s="300"/>
      <c r="AC91" s="300"/>
      <c r="AD91" s="300"/>
      <c r="AE91" s="300"/>
      <c r="AF91" s="300"/>
    </row>
    <row r="92" spans="1:32" ht="12.75" customHeight="1" x14ac:dyDescent="0.25">
      <c r="A92" s="288"/>
      <c r="B92" s="288"/>
      <c r="C92" s="288"/>
      <c r="D92" s="288"/>
      <c r="E92" s="288"/>
      <c r="F92" s="288"/>
      <c r="G92" s="288"/>
      <c r="H92" s="288"/>
      <c r="I92" s="288"/>
      <c r="J92" s="288"/>
      <c r="K92" s="288"/>
      <c r="L92" s="288"/>
      <c r="M92" s="300"/>
      <c r="N92" s="300"/>
      <c r="O92" s="300"/>
      <c r="P92" s="300"/>
      <c r="Q92" s="300"/>
      <c r="R92" s="300"/>
      <c r="S92" s="300"/>
      <c r="T92" s="300"/>
      <c r="U92" s="300"/>
      <c r="V92" s="300"/>
      <c r="W92" s="300"/>
      <c r="X92" s="300"/>
      <c r="Y92" s="300"/>
      <c r="Z92" s="300"/>
      <c r="AA92" s="300"/>
      <c r="AB92" s="300"/>
      <c r="AC92" s="300"/>
      <c r="AD92" s="300"/>
      <c r="AE92" s="300"/>
      <c r="AF92" s="300"/>
    </row>
    <row r="93" spans="1:32" ht="12.75" customHeight="1" x14ac:dyDescent="0.25">
      <c r="A93" s="288"/>
      <c r="B93" s="288"/>
      <c r="C93" s="288"/>
      <c r="D93" s="288"/>
      <c r="E93" s="288"/>
      <c r="F93" s="288"/>
      <c r="G93" s="288"/>
      <c r="H93" s="288"/>
      <c r="I93" s="288"/>
      <c r="J93" s="288"/>
      <c r="K93" s="288"/>
      <c r="L93" s="288"/>
      <c r="M93" s="300"/>
      <c r="N93" s="300"/>
      <c r="O93" s="300"/>
      <c r="P93" s="300"/>
      <c r="Q93" s="300"/>
      <c r="R93" s="300"/>
      <c r="S93" s="300"/>
      <c r="T93" s="300"/>
      <c r="U93" s="300"/>
      <c r="V93" s="300"/>
      <c r="W93" s="300"/>
      <c r="X93" s="300"/>
      <c r="Y93" s="300"/>
      <c r="Z93" s="300"/>
      <c r="AA93" s="300"/>
      <c r="AB93" s="300"/>
      <c r="AC93" s="300"/>
      <c r="AD93" s="300"/>
      <c r="AE93" s="300"/>
      <c r="AF93" s="300"/>
    </row>
    <row r="94" spans="1:32" ht="12.75" customHeight="1" x14ac:dyDescent="0.25">
      <c r="A94" s="288"/>
      <c r="B94" s="288"/>
      <c r="C94" s="288"/>
      <c r="D94" s="288"/>
      <c r="E94" s="288"/>
      <c r="F94" s="288"/>
      <c r="G94" s="288"/>
      <c r="H94" s="288"/>
      <c r="I94" s="288"/>
      <c r="J94" s="288"/>
      <c r="K94" s="288"/>
      <c r="L94" s="288"/>
      <c r="M94" s="300"/>
      <c r="N94" s="300"/>
      <c r="O94" s="300"/>
      <c r="P94" s="300"/>
      <c r="Q94" s="300"/>
      <c r="R94" s="300"/>
      <c r="S94" s="300"/>
      <c r="T94" s="300"/>
      <c r="U94" s="300"/>
      <c r="V94" s="300"/>
      <c r="W94" s="300"/>
      <c r="X94" s="300"/>
      <c r="Y94" s="300"/>
      <c r="Z94" s="300"/>
      <c r="AA94" s="300"/>
      <c r="AB94" s="300"/>
      <c r="AC94" s="300"/>
      <c r="AD94" s="300"/>
      <c r="AE94" s="300"/>
      <c r="AF94" s="300"/>
    </row>
    <row r="95" spans="1:32" ht="12.75" customHeight="1" x14ac:dyDescent="0.25">
      <c r="A95" s="288"/>
      <c r="B95" s="288"/>
      <c r="C95" s="288"/>
      <c r="D95" s="288"/>
      <c r="E95" s="288"/>
      <c r="F95" s="288"/>
      <c r="G95" s="288"/>
      <c r="H95" s="288"/>
      <c r="I95" s="288"/>
      <c r="J95" s="288"/>
      <c r="K95" s="288"/>
      <c r="L95" s="288"/>
      <c r="M95" s="300"/>
      <c r="N95" s="300"/>
      <c r="O95" s="300"/>
      <c r="P95" s="300"/>
      <c r="Q95" s="300"/>
      <c r="R95" s="300"/>
      <c r="S95" s="300"/>
      <c r="T95" s="300"/>
      <c r="U95" s="300"/>
      <c r="V95" s="300"/>
      <c r="W95" s="300"/>
      <c r="X95" s="300"/>
      <c r="Y95" s="300"/>
      <c r="Z95" s="300"/>
      <c r="AA95" s="300"/>
      <c r="AB95" s="300"/>
      <c r="AC95" s="300"/>
      <c r="AD95" s="300"/>
      <c r="AE95" s="300"/>
      <c r="AF95" s="300"/>
    </row>
    <row r="96" spans="1:32" ht="12.75" customHeight="1" x14ac:dyDescent="0.25">
      <c r="A96" s="288"/>
      <c r="B96" s="288"/>
      <c r="C96" s="288"/>
      <c r="D96" s="288"/>
      <c r="E96" s="288"/>
      <c r="F96" s="288"/>
      <c r="G96" s="288"/>
      <c r="H96" s="288"/>
      <c r="I96" s="288"/>
      <c r="J96" s="288"/>
      <c r="K96" s="288"/>
      <c r="L96" s="288"/>
      <c r="M96" s="300"/>
      <c r="N96" s="300"/>
      <c r="O96" s="300"/>
      <c r="P96" s="300"/>
      <c r="Q96" s="300"/>
      <c r="R96" s="300"/>
      <c r="S96" s="300"/>
      <c r="T96" s="300"/>
      <c r="U96" s="300"/>
      <c r="V96" s="300"/>
      <c r="W96" s="300"/>
      <c r="X96" s="300"/>
      <c r="Y96" s="300"/>
      <c r="Z96" s="300"/>
      <c r="AA96" s="300"/>
      <c r="AB96" s="300"/>
      <c r="AC96" s="300"/>
      <c r="AD96" s="300"/>
      <c r="AE96" s="300"/>
      <c r="AF96" s="300"/>
    </row>
    <row r="97" spans="1:32" ht="12.75" customHeight="1" x14ac:dyDescent="0.25">
      <c r="A97" s="288"/>
      <c r="B97" s="288"/>
      <c r="C97" s="288"/>
      <c r="D97" s="288"/>
      <c r="E97" s="288"/>
      <c r="F97" s="288"/>
      <c r="G97" s="288"/>
      <c r="H97" s="288"/>
      <c r="I97" s="288"/>
      <c r="J97" s="288"/>
      <c r="K97" s="288"/>
      <c r="L97" s="288"/>
      <c r="M97" s="300"/>
      <c r="N97" s="300"/>
      <c r="O97" s="300"/>
      <c r="P97" s="300"/>
      <c r="Q97" s="300"/>
      <c r="R97" s="300"/>
      <c r="S97" s="300"/>
      <c r="T97" s="300"/>
      <c r="U97" s="300"/>
      <c r="V97" s="300"/>
      <c r="W97" s="300"/>
      <c r="X97" s="300"/>
      <c r="Y97" s="300"/>
      <c r="Z97" s="300"/>
      <c r="AA97" s="300"/>
      <c r="AB97" s="300"/>
      <c r="AC97" s="300"/>
      <c r="AD97" s="300"/>
      <c r="AE97" s="300"/>
      <c r="AF97" s="300"/>
    </row>
    <row r="98" spans="1:32" ht="12.75" customHeight="1" x14ac:dyDescent="0.25">
      <c r="A98" s="288"/>
      <c r="B98" s="288"/>
      <c r="C98" s="288"/>
      <c r="D98" s="288"/>
      <c r="E98" s="288"/>
      <c r="F98" s="288"/>
      <c r="G98" s="288"/>
      <c r="H98" s="288"/>
      <c r="I98" s="288"/>
      <c r="J98" s="288"/>
      <c r="K98" s="288"/>
      <c r="L98" s="288"/>
      <c r="M98" s="300"/>
      <c r="N98" s="300"/>
      <c r="O98" s="300"/>
      <c r="P98" s="300"/>
      <c r="Q98" s="300"/>
      <c r="R98" s="300"/>
      <c r="S98" s="300"/>
      <c r="T98" s="300"/>
      <c r="U98" s="300"/>
      <c r="V98" s="300"/>
      <c r="W98" s="300"/>
      <c r="X98" s="300"/>
      <c r="Y98" s="300"/>
      <c r="Z98" s="300"/>
      <c r="AA98" s="300"/>
      <c r="AB98" s="300"/>
      <c r="AC98" s="300"/>
      <c r="AD98" s="300"/>
      <c r="AE98" s="300"/>
      <c r="AF98" s="300"/>
    </row>
    <row r="99" spans="1:32" ht="12.75" customHeight="1" x14ac:dyDescent="0.25">
      <c r="A99" s="288"/>
      <c r="B99" s="288"/>
      <c r="C99" s="288"/>
      <c r="D99" s="288"/>
      <c r="E99" s="288"/>
      <c r="F99" s="288"/>
      <c r="G99" s="288"/>
      <c r="H99" s="288"/>
      <c r="I99" s="288"/>
      <c r="J99" s="288"/>
      <c r="K99" s="288"/>
      <c r="L99" s="288"/>
      <c r="M99" s="300"/>
      <c r="N99" s="300"/>
      <c r="O99" s="300"/>
      <c r="P99" s="300"/>
      <c r="Q99" s="300"/>
      <c r="R99" s="300"/>
      <c r="S99" s="300"/>
      <c r="T99" s="300"/>
      <c r="U99" s="300"/>
      <c r="V99" s="300"/>
      <c r="W99" s="300"/>
      <c r="X99" s="300"/>
      <c r="Y99" s="300"/>
      <c r="Z99" s="300"/>
      <c r="AA99" s="300"/>
      <c r="AB99" s="300"/>
      <c r="AC99" s="300"/>
      <c r="AD99" s="300"/>
      <c r="AE99" s="300"/>
      <c r="AF99" s="300"/>
    </row>
    <row r="100" spans="1:32" ht="12.75" customHeight="1" x14ac:dyDescent="0.25">
      <c r="A100" s="288"/>
      <c r="B100" s="288"/>
      <c r="C100" s="288"/>
      <c r="D100" s="288"/>
      <c r="E100" s="288"/>
      <c r="F100" s="288"/>
      <c r="G100" s="288"/>
      <c r="H100" s="288"/>
      <c r="I100" s="288"/>
      <c r="J100" s="288"/>
      <c r="K100" s="288"/>
      <c r="L100" s="288"/>
      <c r="M100" s="300"/>
      <c r="N100" s="300"/>
      <c r="O100" s="300"/>
      <c r="P100" s="300"/>
      <c r="Q100" s="300"/>
      <c r="R100" s="300"/>
      <c r="S100" s="300"/>
      <c r="T100" s="300"/>
      <c r="U100" s="300"/>
      <c r="V100" s="300"/>
      <c r="W100" s="300"/>
      <c r="X100" s="300"/>
      <c r="Y100" s="300"/>
      <c r="Z100" s="300"/>
      <c r="AA100" s="300"/>
      <c r="AB100" s="300"/>
      <c r="AC100" s="300"/>
      <c r="AD100" s="300"/>
      <c r="AE100" s="300"/>
      <c r="AF100" s="300"/>
    </row>
    <row r="101" spans="1:32" ht="12.75" customHeight="1" x14ac:dyDescent="0.25">
      <c r="A101" s="288"/>
      <c r="B101" s="288"/>
      <c r="C101" s="288"/>
      <c r="D101" s="288"/>
      <c r="E101" s="288"/>
      <c r="F101" s="288"/>
      <c r="G101" s="288"/>
      <c r="H101" s="288"/>
      <c r="I101" s="288"/>
      <c r="J101" s="288"/>
      <c r="K101" s="288"/>
      <c r="L101" s="288"/>
      <c r="M101" s="300"/>
      <c r="N101" s="300"/>
      <c r="O101" s="300"/>
      <c r="P101" s="300"/>
      <c r="Q101" s="300"/>
      <c r="R101" s="300"/>
      <c r="S101" s="300"/>
      <c r="T101" s="300"/>
      <c r="U101" s="300"/>
      <c r="V101" s="300"/>
      <c r="W101" s="300"/>
      <c r="X101" s="300"/>
      <c r="Y101" s="300"/>
      <c r="Z101" s="300"/>
      <c r="AA101" s="300"/>
      <c r="AB101" s="300"/>
      <c r="AC101" s="300"/>
      <c r="AD101" s="300"/>
      <c r="AE101" s="300"/>
      <c r="AF101" s="300"/>
    </row>
    <row r="102" spans="1:32" ht="12.75" customHeight="1" x14ac:dyDescent="0.25">
      <c r="A102" s="288"/>
      <c r="B102" s="288"/>
      <c r="C102" s="288"/>
      <c r="D102" s="288"/>
      <c r="E102" s="288"/>
      <c r="F102" s="288"/>
      <c r="G102" s="288"/>
      <c r="H102" s="288"/>
      <c r="I102" s="288"/>
      <c r="J102" s="288"/>
      <c r="K102" s="288"/>
      <c r="L102" s="288"/>
      <c r="M102" s="300"/>
      <c r="N102" s="300"/>
      <c r="O102" s="300"/>
      <c r="P102" s="300"/>
      <c r="Q102" s="300"/>
      <c r="R102" s="300"/>
      <c r="S102" s="300"/>
      <c r="T102" s="300"/>
      <c r="U102" s="300"/>
      <c r="V102" s="300"/>
      <c r="W102" s="300"/>
      <c r="X102" s="300"/>
      <c r="Y102" s="300"/>
      <c r="Z102" s="300"/>
      <c r="AA102" s="300"/>
      <c r="AB102" s="300"/>
      <c r="AC102" s="300"/>
      <c r="AD102" s="300"/>
      <c r="AE102" s="300"/>
      <c r="AF102" s="300"/>
    </row>
    <row r="103" spans="1:32" ht="12.75" customHeight="1" x14ac:dyDescent="0.25">
      <c r="A103" s="288"/>
      <c r="B103" s="288"/>
      <c r="C103" s="288"/>
      <c r="D103" s="288"/>
      <c r="E103" s="288"/>
      <c r="F103" s="288"/>
      <c r="G103" s="288"/>
      <c r="H103" s="288"/>
      <c r="I103" s="288"/>
      <c r="J103" s="288"/>
      <c r="K103" s="288"/>
      <c r="L103" s="288"/>
      <c r="M103" s="300"/>
      <c r="N103" s="300"/>
      <c r="O103" s="300"/>
      <c r="P103" s="300"/>
      <c r="Q103" s="300"/>
      <c r="R103" s="300"/>
      <c r="S103" s="300"/>
      <c r="T103" s="300"/>
      <c r="U103" s="300"/>
      <c r="V103" s="300"/>
      <c r="W103" s="300"/>
      <c r="X103" s="300"/>
      <c r="Y103" s="300"/>
      <c r="Z103" s="300"/>
      <c r="AA103" s="300"/>
      <c r="AB103" s="300"/>
      <c r="AC103" s="300"/>
      <c r="AD103" s="300"/>
      <c r="AE103" s="300"/>
      <c r="AF103" s="300"/>
    </row>
    <row r="104" spans="1:32" ht="12.75" customHeight="1" x14ac:dyDescent="0.25">
      <c r="A104" s="288"/>
      <c r="B104" s="288"/>
      <c r="C104" s="288"/>
      <c r="D104" s="288"/>
      <c r="E104" s="288"/>
      <c r="F104" s="288"/>
      <c r="G104" s="288"/>
      <c r="H104" s="288"/>
      <c r="I104" s="288"/>
      <c r="J104" s="288"/>
      <c r="K104" s="288"/>
      <c r="L104" s="288"/>
      <c r="M104" s="300"/>
      <c r="N104" s="300"/>
      <c r="O104" s="300"/>
      <c r="P104" s="300"/>
      <c r="Q104" s="300"/>
      <c r="R104" s="300"/>
      <c r="S104" s="300"/>
      <c r="T104" s="300"/>
      <c r="U104" s="300"/>
      <c r="V104" s="300"/>
      <c r="W104" s="300"/>
      <c r="X104" s="300"/>
      <c r="Y104" s="300"/>
      <c r="Z104" s="300"/>
      <c r="AA104" s="300"/>
      <c r="AB104" s="300"/>
      <c r="AC104" s="300"/>
      <c r="AD104" s="300"/>
      <c r="AE104" s="300"/>
      <c r="AF104" s="300"/>
    </row>
    <row r="105" spans="1:32" ht="12.75" customHeight="1" x14ac:dyDescent="0.25">
      <c r="A105" s="288"/>
      <c r="B105" s="288"/>
      <c r="C105" s="288"/>
      <c r="D105" s="288"/>
      <c r="E105" s="288"/>
      <c r="F105" s="288"/>
      <c r="G105" s="288"/>
      <c r="H105" s="288"/>
      <c r="I105" s="288"/>
      <c r="J105" s="288"/>
      <c r="K105" s="288"/>
      <c r="L105" s="288"/>
      <c r="M105" s="300"/>
      <c r="N105" s="300"/>
      <c r="O105" s="300"/>
      <c r="P105" s="300"/>
      <c r="Q105" s="300"/>
      <c r="R105" s="300"/>
      <c r="S105" s="300"/>
      <c r="T105" s="300"/>
      <c r="U105" s="300"/>
      <c r="V105" s="300"/>
      <c r="W105" s="300"/>
      <c r="X105" s="300"/>
      <c r="Y105" s="300"/>
      <c r="Z105" s="300"/>
      <c r="AA105" s="300"/>
      <c r="AB105" s="300"/>
      <c r="AC105" s="300"/>
      <c r="AD105" s="300"/>
      <c r="AE105" s="300"/>
      <c r="AF105" s="300"/>
    </row>
    <row r="106" spans="1:32" ht="12.75" customHeight="1" x14ac:dyDescent="0.25">
      <c r="A106" s="288"/>
      <c r="B106" s="288"/>
      <c r="C106" s="288"/>
      <c r="D106" s="288"/>
      <c r="E106" s="288"/>
      <c r="F106" s="288"/>
      <c r="G106" s="288"/>
      <c r="H106" s="288"/>
      <c r="I106" s="288"/>
      <c r="J106" s="288"/>
      <c r="K106" s="288"/>
      <c r="L106" s="288"/>
      <c r="M106" s="300"/>
      <c r="N106" s="300"/>
      <c r="O106" s="300"/>
      <c r="P106" s="300"/>
      <c r="Q106" s="300"/>
      <c r="R106" s="300"/>
      <c r="S106" s="300"/>
      <c r="T106" s="300"/>
      <c r="U106" s="300"/>
      <c r="V106" s="300"/>
      <c r="W106" s="300"/>
      <c r="X106" s="300"/>
      <c r="Y106" s="300"/>
      <c r="Z106" s="300"/>
      <c r="AA106" s="300"/>
      <c r="AB106" s="300"/>
      <c r="AC106" s="300"/>
      <c r="AD106" s="300"/>
      <c r="AE106" s="300"/>
      <c r="AF106" s="300"/>
    </row>
    <row r="107" spans="1:32" ht="12.75" customHeight="1" x14ac:dyDescent="0.25">
      <c r="A107" s="288"/>
      <c r="B107" s="288"/>
      <c r="C107" s="288"/>
      <c r="D107" s="288"/>
      <c r="E107" s="288"/>
      <c r="F107" s="288"/>
      <c r="G107" s="288"/>
      <c r="H107" s="288"/>
      <c r="I107" s="288"/>
      <c r="J107" s="288"/>
      <c r="K107" s="288"/>
      <c r="L107" s="288"/>
      <c r="M107" s="300"/>
      <c r="N107" s="300"/>
      <c r="O107" s="300"/>
      <c r="P107" s="300"/>
      <c r="Q107" s="300"/>
      <c r="R107" s="300"/>
      <c r="S107" s="300"/>
      <c r="T107" s="300"/>
      <c r="U107" s="300"/>
      <c r="V107" s="300"/>
      <c r="W107" s="300"/>
      <c r="X107" s="300"/>
      <c r="Y107" s="300"/>
      <c r="Z107" s="300"/>
      <c r="AA107" s="300"/>
      <c r="AB107" s="300"/>
      <c r="AC107" s="300"/>
      <c r="AD107" s="300"/>
      <c r="AE107" s="300"/>
      <c r="AF107" s="300"/>
    </row>
    <row r="108" spans="1:32" ht="12.75" customHeight="1" x14ac:dyDescent="0.25">
      <c r="A108" s="288"/>
      <c r="B108" s="288"/>
      <c r="C108" s="288"/>
      <c r="D108" s="288"/>
      <c r="E108" s="288"/>
      <c r="F108" s="288"/>
      <c r="G108" s="288"/>
      <c r="H108" s="288"/>
      <c r="I108" s="288"/>
      <c r="J108" s="288"/>
      <c r="K108" s="288"/>
      <c r="L108" s="288"/>
      <c r="M108" s="300"/>
      <c r="N108" s="300"/>
      <c r="O108" s="300"/>
      <c r="P108" s="300"/>
      <c r="Q108" s="300"/>
      <c r="R108" s="300"/>
      <c r="S108" s="300"/>
      <c r="T108" s="300"/>
      <c r="U108" s="300"/>
      <c r="V108" s="300"/>
      <c r="W108" s="300"/>
      <c r="X108" s="300"/>
      <c r="Y108" s="300"/>
      <c r="Z108" s="300"/>
      <c r="AA108" s="300"/>
      <c r="AB108" s="300"/>
      <c r="AC108" s="300"/>
      <c r="AD108" s="300"/>
      <c r="AE108" s="300"/>
      <c r="AF108" s="300"/>
    </row>
    <row r="109" spans="1:32" ht="12.75" customHeight="1" x14ac:dyDescent="0.25">
      <c r="A109" s="288"/>
      <c r="B109" s="288"/>
      <c r="C109" s="288"/>
      <c r="D109" s="288"/>
      <c r="E109" s="288"/>
      <c r="F109" s="288"/>
      <c r="G109" s="288"/>
      <c r="H109" s="288"/>
      <c r="I109" s="288"/>
      <c r="J109" s="288"/>
      <c r="K109" s="288"/>
      <c r="L109" s="288"/>
      <c r="M109" s="300"/>
      <c r="N109" s="300"/>
      <c r="O109" s="300"/>
      <c r="P109" s="300"/>
      <c r="Q109" s="300"/>
      <c r="R109" s="300"/>
      <c r="S109" s="300"/>
      <c r="T109" s="300"/>
      <c r="U109" s="300"/>
      <c r="V109" s="300"/>
      <c r="W109" s="300"/>
      <c r="X109" s="300"/>
      <c r="Y109" s="300"/>
      <c r="Z109" s="300"/>
      <c r="AA109" s="300"/>
      <c r="AB109" s="300"/>
      <c r="AC109" s="300"/>
      <c r="AD109" s="300"/>
      <c r="AE109" s="300"/>
      <c r="AF109" s="300"/>
    </row>
    <row r="110" spans="1:32" ht="12.75" customHeight="1" x14ac:dyDescent="0.25">
      <c r="A110" s="288"/>
      <c r="B110" s="288"/>
      <c r="C110" s="288"/>
      <c r="D110" s="288"/>
      <c r="E110" s="288"/>
      <c r="F110" s="288"/>
      <c r="G110" s="288"/>
      <c r="H110" s="288"/>
      <c r="I110" s="288"/>
      <c r="J110" s="288"/>
      <c r="K110" s="288"/>
      <c r="L110" s="288"/>
      <c r="M110" s="300"/>
      <c r="N110" s="300"/>
      <c r="O110" s="300"/>
      <c r="P110" s="300"/>
      <c r="Q110" s="300"/>
      <c r="R110" s="300"/>
      <c r="S110" s="300"/>
      <c r="T110" s="300"/>
      <c r="U110" s="300"/>
      <c r="V110" s="300"/>
      <c r="W110" s="300"/>
      <c r="X110" s="300"/>
      <c r="Y110" s="300"/>
      <c r="Z110" s="300"/>
      <c r="AA110" s="300"/>
      <c r="AB110" s="300"/>
      <c r="AC110" s="300"/>
      <c r="AD110" s="300"/>
      <c r="AE110" s="300"/>
      <c r="AF110" s="300"/>
    </row>
    <row r="111" spans="1:32" ht="12.75" customHeight="1" x14ac:dyDescent="0.25">
      <c r="A111" s="288"/>
      <c r="B111" s="288"/>
      <c r="C111" s="288"/>
      <c r="D111" s="288"/>
      <c r="E111" s="288"/>
      <c r="F111" s="288"/>
      <c r="G111" s="288"/>
      <c r="H111" s="288"/>
      <c r="I111" s="288"/>
      <c r="J111" s="288"/>
      <c r="K111" s="288"/>
      <c r="L111" s="288"/>
      <c r="M111" s="300"/>
      <c r="N111" s="300"/>
      <c r="O111" s="300"/>
      <c r="P111" s="300"/>
      <c r="Q111" s="300"/>
      <c r="R111" s="300"/>
      <c r="S111" s="300"/>
      <c r="T111" s="300"/>
      <c r="U111" s="300"/>
      <c r="V111" s="300"/>
      <c r="W111" s="300"/>
      <c r="X111" s="300"/>
      <c r="Y111" s="300"/>
      <c r="Z111" s="300"/>
      <c r="AA111" s="300"/>
      <c r="AB111" s="300"/>
      <c r="AC111" s="300"/>
      <c r="AD111" s="300"/>
      <c r="AE111" s="300"/>
      <c r="AF111" s="300"/>
    </row>
    <row r="112" spans="1:32" ht="12.75" customHeight="1" x14ac:dyDescent="0.25">
      <c r="A112" s="288"/>
      <c r="B112" s="288"/>
      <c r="C112" s="288"/>
      <c r="D112" s="288"/>
      <c r="E112" s="288"/>
      <c r="F112" s="288"/>
      <c r="G112" s="288"/>
      <c r="H112" s="288"/>
      <c r="I112" s="288"/>
      <c r="J112" s="288"/>
      <c r="K112" s="288"/>
      <c r="L112" s="288"/>
      <c r="M112" s="300"/>
      <c r="N112" s="300"/>
      <c r="O112" s="300"/>
      <c r="P112" s="300"/>
      <c r="Q112" s="300"/>
      <c r="R112" s="300"/>
      <c r="S112" s="300"/>
      <c r="T112" s="300"/>
      <c r="U112" s="300"/>
      <c r="V112" s="300"/>
      <c r="W112" s="300"/>
      <c r="X112" s="300"/>
      <c r="Y112" s="300"/>
      <c r="Z112" s="300"/>
      <c r="AA112" s="300"/>
      <c r="AB112" s="300"/>
      <c r="AC112" s="300"/>
      <c r="AD112" s="300"/>
      <c r="AE112" s="300"/>
      <c r="AF112" s="300"/>
    </row>
    <row r="113" spans="1:32" ht="12.75" customHeight="1" x14ac:dyDescent="0.25">
      <c r="A113" s="288"/>
      <c r="B113" s="288"/>
      <c r="C113" s="288"/>
      <c r="D113" s="288"/>
      <c r="E113" s="288"/>
      <c r="F113" s="288"/>
      <c r="G113" s="288"/>
      <c r="H113" s="288"/>
      <c r="I113" s="288"/>
      <c r="J113" s="288"/>
      <c r="K113" s="288"/>
      <c r="L113" s="288"/>
      <c r="M113" s="300"/>
      <c r="N113" s="300"/>
      <c r="O113" s="300"/>
      <c r="P113" s="300"/>
      <c r="Q113" s="300"/>
      <c r="R113" s="300"/>
      <c r="S113" s="300"/>
      <c r="T113" s="300"/>
      <c r="U113" s="300"/>
      <c r="V113" s="300"/>
      <c r="W113" s="300"/>
      <c r="X113" s="300"/>
      <c r="Y113" s="300"/>
      <c r="Z113" s="300"/>
      <c r="AA113" s="300"/>
      <c r="AB113" s="300"/>
      <c r="AC113" s="300"/>
      <c r="AD113" s="300"/>
      <c r="AE113" s="300"/>
      <c r="AF113" s="300"/>
    </row>
    <row r="114" spans="1:32" ht="12.75" customHeight="1" x14ac:dyDescent="0.25">
      <c r="A114" s="288"/>
      <c r="B114" s="288"/>
      <c r="C114" s="288"/>
      <c r="D114" s="288"/>
      <c r="E114" s="288"/>
      <c r="F114" s="288"/>
      <c r="G114" s="288"/>
      <c r="H114" s="288"/>
      <c r="I114" s="288"/>
      <c r="J114" s="288"/>
      <c r="K114" s="288"/>
      <c r="L114" s="288"/>
      <c r="M114" s="300"/>
      <c r="N114" s="300"/>
      <c r="O114" s="300"/>
      <c r="P114" s="300"/>
      <c r="Q114" s="300"/>
      <c r="R114" s="300"/>
      <c r="S114" s="300"/>
      <c r="T114" s="300"/>
      <c r="U114" s="300"/>
      <c r="V114" s="300"/>
      <c r="W114" s="300"/>
      <c r="X114" s="300"/>
      <c r="Y114" s="300"/>
      <c r="Z114" s="300"/>
      <c r="AA114" s="300"/>
      <c r="AB114" s="300"/>
      <c r="AC114" s="300"/>
      <c r="AD114" s="300"/>
      <c r="AE114" s="300"/>
      <c r="AF114" s="300"/>
    </row>
    <row r="115" spans="1:32" ht="12.75" customHeight="1" x14ac:dyDescent="0.25">
      <c r="A115" s="288"/>
      <c r="B115" s="288"/>
      <c r="C115" s="288"/>
      <c r="D115" s="288"/>
      <c r="E115" s="288"/>
      <c r="F115" s="288"/>
      <c r="G115" s="288"/>
      <c r="H115" s="288"/>
      <c r="I115" s="288"/>
      <c r="J115" s="288"/>
      <c r="K115" s="288"/>
      <c r="L115" s="288"/>
      <c r="M115" s="300"/>
      <c r="N115" s="300"/>
      <c r="O115" s="300"/>
      <c r="P115" s="300"/>
      <c r="Q115" s="300"/>
      <c r="R115" s="300"/>
      <c r="S115" s="300"/>
      <c r="T115" s="300"/>
      <c r="U115" s="300"/>
      <c r="V115" s="300"/>
      <c r="W115" s="300"/>
      <c r="X115" s="300"/>
      <c r="Y115" s="300"/>
      <c r="Z115" s="300"/>
      <c r="AA115" s="300"/>
      <c r="AB115" s="300"/>
      <c r="AC115" s="300"/>
      <c r="AD115" s="300"/>
      <c r="AE115" s="300"/>
      <c r="AF115" s="300"/>
    </row>
    <row r="116" spans="1:32" ht="12.75" customHeight="1" x14ac:dyDescent="0.25">
      <c r="A116" s="288"/>
      <c r="B116" s="288"/>
      <c r="C116" s="288"/>
      <c r="D116" s="288"/>
      <c r="E116" s="288"/>
      <c r="F116" s="288"/>
      <c r="G116" s="288"/>
      <c r="H116" s="288"/>
      <c r="I116" s="288"/>
      <c r="J116" s="288"/>
      <c r="K116" s="288"/>
      <c r="L116" s="288"/>
      <c r="M116" s="300"/>
      <c r="N116" s="300"/>
      <c r="O116" s="300"/>
      <c r="P116" s="300"/>
      <c r="Q116" s="300"/>
      <c r="R116" s="300"/>
      <c r="S116" s="300"/>
      <c r="T116" s="300"/>
      <c r="U116" s="300"/>
      <c r="V116" s="300"/>
      <c r="W116" s="300"/>
      <c r="X116" s="300"/>
      <c r="Y116" s="300"/>
      <c r="Z116" s="300"/>
      <c r="AA116" s="300"/>
      <c r="AB116" s="300"/>
      <c r="AC116" s="300"/>
      <c r="AD116" s="300"/>
      <c r="AE116" s="300"/>
      <c r="AF116" s="300"/>
    </row>
    <row r="117" spans="1:32" ht="12.75" customHeight="1" x14ac:dyDescent="0.25">
      <c r="A117" s="288"/>
      <c r="B117" s="288"/>
      <c r="C117" s="288"/>
      <c r="D117" s="288"/>
      <c r="E117" s="288"/>
      <c r="F117" s="288"/>
      <c r="G117" s="288"/>
      <c r="H117" s="288"/>
      <c r="I117" s="288"/>
      <c r="J117" s="288"/>
      <c r="K117" s="288"/>
      <c r="L117" s="288"/>
      <c r="M117" s="300"/>
      <c r="N117" s="300"/>
      <c r="O117" s="300"/>
      <c r="P117" s="300"/>
      <c r="Q117" s="300"/>
      <c r="R117" s="300"/>
      <c r="S117" s="300"/>
      <c r="T117" s="300"/>
      <c r="U117" s="300"/>
      <c r="V117" s="300"/>
      <c r="W117" s="300"/>
      <c r="X117" s="300"/>
      <c r="Y117" s="300"/>
      <c r="Z117" s="300"/>
      <c r="AA117" s="300"/>
      <c r="AB117" s="300"/>
      <c r="AC117" s="300"/>
      <c r="AD117" s="300"/>
      <c r="AE117" s="300"/>
      <c r="AF117" s="300"/>
    </row>
    <row r="118" spans="1:32" ht="12.75" customHeight="1" x14ac:dyDescent="0.25">
      <c r="A118" s="288"/>
      <c r="B118" s="288"/>
      <c r="C118" s="288"/>
      <c r="D118" s="288"/>
      <c r="E118" s="288"/>
      <c r="F118" s="288"/>
      <c r="G118" s="288"/>
      <c r="H118" s="288"/>
      <c r="I118" s="288"/>
      <c r="J118" s="288"/>
      <c r="K118" s="288"/>
      <c r="L118" s="288"/>
      <c r="M118" s="300"/>
      <c r="N118" s="300"/>
      <c r="O118" s="300"/>
      <c r="P118" s="300"/>
      <c r="Q118" s="300"/>
      <c r="R118" s="300"/>
      <c r="S118" s="300"/>
      <c r="T118" s="300"/>
      <c r="U118" s="300"/>
      <c r="V118" s="300"/>
      <c r="W118" s="300"/>
      <c r="X118" s="300"/>
      <c r="Y118" s="300"/>
      <c r="Z118" s="300"/>
      <c r="AA118" s="300"/>
      <c r="AB118" s="300"/>
      <c r="AC118" s="300"/>
      <c r="AD118" s="300"/>
      <c r="AE118" s="300"/>
      <c r="AF118" s="300"/>
    </row>
    <row r="119" spans="1:32" ht="12.75" customHeight="1" x14ac:dyDescent="0.25">
      <c r="A119" s="288"/>
      <c r="B119" s="288"/>
      <c r="C119" s="288"/>
      <c r="D119" s="288"/>
      <c r="E119" s="288"/>
      <c r="F119" s="288"/>
      <c r="G119" s="288"/>
      <c r="H119" s="288"/>
      <c r="I119" s="288"/>
      <c r="J119" s="288"/>
      <c r="K119" s="288"/>
      <c r="L119" s="288"/>
      <c r="M119" s="300"/>
      <c r="N119" s="300"/>
      <c r="O119" s="300"/>
      <c r="P119" s="300"/>
      <c r="Q119" s="300"/>
      <c r="R119" s="300"/>
      <c r="S119" s="300"/>
      <c r="T119" s="300"/>
      <c r="U119" s="300"/>
      <c r="V119" s="300"/>
      <c r="W119" s="300"/>
      <c r="X119" s="300"/>
      <c r="Y119" s="300"/>
      <c r="Z119" s="300"/>
      <c r="AA119" s="300"/>
      <c r="AB119" s="300"/>
      <c r="AC119" s="300"/>
      <c r="AD119" s="300"/>
      <c r="AE119" s="300"/>
      <c r="AF119" s="300"/>
    </row>
    <row r="120" spans="1:32" ht="12.75" customHeight="1" x14ac:dyDescent="0.25">
      <c r="A120" s="288"/>
      <c r="B120" s="288"/>
      <c r="C120" s="288"/>
      <c r="D120" s="288"/>
      <c r="E120" s="288"/>
      <c r="F120" s="288"/>
      <c r="G120" s="288"/>
      <c r="H120" s="288"/>
      <c r="I120" s="288"/>
      <c r="J120" s="288"/>
      <c r="K120" s="288"/>
      <c r="L120" s="288"/>
      <c r="M120" s="300"/>
      <c r="N120" s="300"/>
      <c r="O120" s="300"/>
      <c r="P120" s="300"/>
      <c r="Q120" s="300"/>
      <c r="R120" s="300"/>
      <c r="S120" s="300"/>
      <c r="T120" s="300"/>
      <c r="U120" s="300"/>
      <c r="V120" s="300"/>
      <c r="W120" s="300"/>
      <c r="X120" s="300"/>
      <c r="Y120" s="300"/>
      <c r="Z120" s="300"/>
      <c r="AA120" s="300"/>
      <c r="AB120" s="300"/>
      <c r="AC120" s="300"/>
      <c r="AD120" s="300"/>
      <c r="AE120" s="300"/>
      <c r="AF120" s="300"/>
    </row>
    <row r="121" spans="1:32" ht="12.75" customHeight="1" x14ac:dyDescent="0.25">
      <c r="A121" s="288"/>
      <c r="B121" s="288"/>
      <c r="C121" s="288"/>
      <c r="D121" s="288"/>
      <c r="E121" s="288"/>
      <c r="F121" s="288"/>
      <c r="G121" s="288"/>
      <c r="H121" s="288"/>
      <c r="I121" s="288"/>
      <c r="J121" s="288"/>
      <c r="K121" s="288"/>
      <c r="L121" s="288"/>
      <c r="M121" s="300"/>
      <c r="N121" s="300"/>
      <c r="O121" s="300"/>
      <c r="P121" s="300"/>
      <c r="Q121" s="300"/>
      <c r="R121" s="300"/>
      <c r="S121" s="300"/>
      <c r="T121" s="300"/>
      <c r="U121" s="300"/>
      <c r="V121" s="300"/>
      <c r="W121" s="300"/>
      <c r="X121" s="300"/>
      <c r="Y121" s="300"/>
      <c r="Z121" s="300"/>
      <c r="AA121" s="300"/>
      <c r="AB121" s="300"/>
      <c r="AC121" s="300"/>
      <c r="AD121" s="300"/>
      <c r="AE121" s="300"/>
      <c r="AF121" s="300"/>
    </row>
    <row r="122" spans="1:32" ht="12.75" customHeight="1" x14ac:dyDescent="0.25">
      <c r="A122" s="288"/>
      <c r="B122" s="288"/>
      <c r="C122" s="288"/>
      <c r="D122" s="288"/>
      <c r="E122" s="288"/>
      <c r="F122" s="288"/>
      <c r="G122" s="288"/>
      <c r="H122" s="288"/>
      <c r="I122" s="288"/>
      <c r="J122" s="288"/>
      <c r="K122" s="288"/>
      <c r="L122" s="288"/>
      <c r="M122" s="300"/>
      <c r="N122" s="300"/>
      <c r="O122" s="300"/>
      <c r="P122" s="300"/>
      <c r="Q122" s="300"/>
      <c r="R122" s="300"/>
      <c r="S122" s="300"/>
      <c r="T122" s="300"/>
      <c r="U122" s="300"/>
      <c r="V122" s="300"/>
      <c r="W122" s="300"/>
      <c r="X122" s="300"/>
      <c r="Y122" s="300"/>
      <c r="Z122" s="300"/>
      <c r="AA122" s="300"/>
      <c r="AB122" s="300"/>
      <c r="AC122" s="300"/>
      <c r="AD122" s="300"/>
      <c r="AE122" s="300"/>
      <c r="AF122" s="300"/>
    </row>
    <row r="123" spans="1:32" ht="12.75" customHeight="1" x14ac:dyDescent="0.25">
      <c r="A123" s="288"/>
      <c r="B123" s="288"/>
      <c r="C123" s="288"/>
      <c r="D123" s="288"/>
      <c r="E123" s="288"/>
      <c r="F123" s="288"/>
      <c r="G123" s="288"/>
      <c r="H123" s="288"/>
      <c r="I123" s="288"/>
      <c r="J123" s="288"/>
      <c r="K123" s="288"/>
      <c r="L123" s="288"/>
      <c r="M123" s="300"/>
      <c r="N123" s="300"/>
      <c r="O123" s="300"/>
      <c r="P123" s="300"/>
      <c r="Q123" s="300"/>
      <c r="R123" s="300"/>
      <c r="S123" s="300"/>
      <c r="T123" s="300"/>
      <c r="U123" s="300"/>
      <c r="V123" s="300"/>
      <c r="W123" s="300"/>
      <c r="X123" s="300"/>
      <c r="Y123" s="300"/>
      <c r="Z123" s="300"/>
      <c r="AA123" s="300"/>
      <c r="AB123" s="300"/>
      <c r="AC123" s="300"/>
      <c r="AD123" s="300"/>
      <c r="AE123" s="300"/>
      <c r="AF123" s="300"/>
    </row>
    <row r="124" spans="1:32" ht="12.75" customHeight="1" x14ac:dyDescent="0.25">
      <c r="A124" s="288"/>
      <c r="B124" s="288"/>
      <c r="C124" s="288"/>
      <c r="D124" s="288"/>
      <c r="E124" s="288"/>
      <c r="F124" s="288"/>
      <c r="G124" s="288"/>
      <c r="H124" s="288"/>
      <c r="I124" s="288"/>
      <c r="J124" s="288"/>
      <c r="K124" s="288"/>
      <c r="L124" s="288"/>
      <c r="M124" s="300"/>
      <c r="N124" s="300"/>
      <c r="O124" s="300"/>
      <c r="P124" s="300"/>
      <c r="Q124" s="300"/>
      <c r="R124" s="300"/>
      <c r="S124" s="300"/>
      <c r="T124" s="300"/>
      <c r="U124" s="300"/>
      <c r="V124" s="300"/>
      <c r="W124" s="300"/>
      <c r="X124" s="300"/>
      <c r="Y124" s="300"/>
      <c r="Z124" s="300"/>
      <c r="AA124" s="300"/>
      <c r="AB124" s="300"/>
      <c r="AC124" s="300"/>
      <c r="AD124" s="300"/>
      <c r="AE124" s="300"/>
      <c r="AF124" s="300"/>
    </row>
    <row r="125" spans="1:32" ht="12.75" customHeight="1" x14ac:dyDescent="0.25">
      <c r="A125" s="288"/>
      <c r="B125" s="288"/>
      <c r="C125" s="288"/>
      <c r="D125" s="288"/>
      <c r="E125" s="288"/>
      <c r="F125" s="288"/>
      <c r="G125" s="288"/>
      <c r="H125" s="288"/>
      <c r="I125" s="288"/>
      <c r="J125" s="288"/>
      <c r="K125" s="288"/>
      <c r="L125" s="288"/>
      <c r="M125" s="300"/>
      <c r="N125" s="300"/>
      <c r="O125" s="300"/>
      <c r="P125" s="300"/>
      <c r="Q125" s="300"/>
      <c r="R125" s="300"/>
      <c r="S125" s="300"/>
      <c r="T125" s="300"/>
      <c r="U125" s="300"/>
      <c r="V125" s="300"/>
      <c r="W125" s="300"/>
      <c r="X125" s="300"/>
      <c r="Y125" s="300"/>
      <c r="Z125" s="300"/>
      <c r="AA125" s="300"/>
      <c r="AB125" s="300"/>
      <c r="AC125" s="300"/>
      <c r="AD125" s="300"/>
      <c r="AE125" s="300"/>
      <c r="AF125" s="300"/>
    </row>
    <row r="126" spans="1:32" ht="12.75" customHeight="1" x14ac:dyDescent="0.25">
      <c r="A126" s="288"/>
      <c r="B126" s="288"/>
      <c r="C126" s="288"/>
      <c r="D126" s="288"/>
      <c r="E126" s="288"/>
      <c r="F126" s="288"/>
      <c r="G126" s="288"/>
      <c r="H126" s="288"/>
      <c r="I126" s="288"/>
      <c r="J126" s="288"/>
      <c r="K126" s="288"/>
      <c r="L126" s="288"/>
      <c r="M126" s="300"/>
      <c r="N126" s="300"/>
      <c r="O126" s="300"/>
      <c r="P126" s="300"/>
      <c r="Q126" s="300"/>
      <c r="R126" s="300"/>
      <c r="S126" s="300"/>
      <c r="T126" s="300"/>
      <c r="U126" s="300"/>
      <c r="V126" s="300"/>
      <c r="W126" s="300"/>
      <c r="X126" s="300"/>
      <c r="Y126" s="300"/>
      <c r="Z126" s="300"/>
      <c r="AA126" s="300"/>
      <c r="AB126" s="300"/>
      <c r="AC126" s="300"/>
      <c r="AD126" s="300"/>
      <c r="AE126" s="300"/>
      <c r="AF126" s="300"/>
    </row>
    <row r="127" spans="1:32" ht="12.75" customHeight="1" x14ac:dyDescent="0.25">
      <c r="A127" s="288"/>
      <c r="B127" s="288"/>
      <c r="C127" s="288"/>
      <c r="D127" s="288"/>
      <c r="E127" s="288"/>
      <c r="F127" s="288"/>
      <c r="G127" s="288"/>
      <c r="H127" s="288"/>
      <c r="I127" s="288"/>
      <c r="J127" s="288"/>
      <c r="K127" s="288"/>
      <c r="L127" s="288"/>
      <c r="M127" s="300"/>
      <c r="N127" s="300"/>
      <c r="O127" s="300"/>
      <c r="P127" s="300"/>
      <c r="Q127" s="300"/>
      <c r="R127" s="300"/>
      <c r="S127" s="300"/>
      <c r="T127" s="300"/>
      <c r="U127" s="300"/>
      <c r="V127" s="300"/>
      <c r="W127" s="300"/>
      <c r="X127" s="300"/>
      <c r="Y127" s="300"/>
      <c r="Z127" s="300"/>
      <c r="AA127" s="300"/>
      <c r="AB127" s="300"/>
      <c r="AC127" s="300"/>
      <c r="AD127" s="300"/>
      <c r="AE127" s="300"/>
      <c r="AF127" s="300"/>
    </row>
    <row r="128" spans="1:32" ht="12.75" customHeight="1" x14ac:dyDescent="0.25">
      <c r="A128" s="288"/>
      <c r="B128" s="288"/>
      <c r="C128" s="288"/>
      <c r="D128" s="288"/>
      <c r="E128" s="288"/>
      <c r="F128" s="288"/>
      <c r="G128" s="288"/>
      <c r="H128" s="288"/>
      <c r="I128" s="288"/>
      <c r="J128" s="288"/>
      <c r="K128" s="288"/>
      <c r="L128" s="288"/>
      <c r="M128" s="300"/>
      <c r="N128" s="300"/>
      <c r="O128" s="300"/>
      <c r="P128" s="300"/>
      <c r="Q128" s="300"/>
      <c r="R128" s="300"/>
      <c r="S128" s="300"/>
      <c r="T128" s="300"/>
      <c r="U128" s="300"/>
      <c r="V128" s="300"/>
      <c r="W128" s="300"/>
      <c r="X128" s="300"/>
      <c r="Y128" s="300"/>
      <c r="Z128" s="300"/>
      <c r="AA128" s="300"/>
      <c r="AB128" s="300"/>
      <c r="AC128" s="300"/>
      <c r="AD128" s="300"/>
      <c r="AE128" s="300"/>
      <c r="AF128" s="300"/>
    </row>
    <row r="129" spans="1:32" ht="12.75" customHeight="1" x14ac:dyDescent="0.25">
      <c r="A129" s="288"/>
      <c r="B129" s="288"/>
      <c r="C129" s="288"/>
      <c r="D129" s="288"/>
      <c r="E129" s="288"/>
      <c r="F129" s="288"/>
      <c r="G129" s="288"/>
      <c r="H129" s="288"/>
      <c r="I129" s="288"/>
      <c r="J129" s="288"/>
      <c r="K129" s="288"/>
      <c r="L129" s="288"/>
      <c r="M129" s="300"/>
      <c r="N129" s="300"/>
      <c r="O129" s="300"/>
      <c r="P129" s="300"/>
      <c r="Q129" s="300"/>
      <c r="R129" s="300"/>
      <c r="S129" s="300"/>
      <c r="T129" s="300"/>
      <c r="U129" s="300"/>
      <c r="V129" s="300"/>
      <c r="W129" s="300"/>
      <c r="X129" s="300"/>
      <c r="Y129" s="300"/>
      <c r="Z129" s="300"/>
      <c r="AA129" s="300"/>
      <c r="AB129" s="300"/>
      <c r="AC129" s="300"/>
      <c r="AD129" s="300"/>
      <c r="AE129" s="300"/>
      <c r="AF129" s="300"/>
    </row>
    <row r="130" spans="1:32" ht="12.75" customHeight="1" x14ac:dyDescent="0.25">
      <c r="A130" s="288"/>
      <c r="B130" s="288"/>
      <c r="C130" s="288"/>
      <c r="D130" s="288"/>
      <c r="E130" s="288"/>
      <c r="F130" s="288"/>
      <c r="G130" s="288"/>
      <c r="H130" s="288"/>
      <c r="I130" s="288"/>
      <c r="J130" s="288"/>
      <c r="K130" s="288"/>
      <c r="L130" s="288"/>
      <c r="M130" s="300"/>
      <c r="N130" s="300"/>
      <c r="O130" s="300"/>
      <c r="P130" s="300"/>
      <c r="Q130" s="300"/>
      <c r="R130" s="300"/>
      <c r="S130" s="300"/>
      <c r="T130" s="300"/>
      <c r="U130" s="300"/>
      <c r="V130" s="300"/>
      <c r="W130" s="300"/>
      <c r="X130" s="300"/>
      <c r="Y130" s="300"/>
      <c r="Z130" s="300"/>
      <c r="AA130" s="300"/>
      <c r="AB130" s="300"/>
      <c r="AC130" s="300"/>
      <c r="AD130" s="300"/>
      <c r="AE130" s="300"/>
      <c r="AF130" s="300"/>
    </row>
    <row r="131" spans="1:32" ht="12.75" customHeight="1" x14ac:dyDescent="0.25">
      <c r="A131" s="288"/>
      <c r="B131" s="288"/>
      <c r="C131" s="288"/>
      <c r="D131" s="288"/>
      <c r="E131" s="288"/>
      <c r="F131" s="288"/>
      <c r="G131" s="288"/>
      <c r="H131" s="288"/>
      <c r="I131" s="288"/>
      <c r="J131" s="288"/>
      <c r="K131" s="288"/>
      <c r="L131" s="288"/>
      <c r="M131" s="300"/>
      <c r="N131" s="300"/>
      <c r="O131" s="300"/>
      <c r="P131" s="300"/>
      <c r="Q131" s="300"/>
      <c r="R131" s="300"/>
      <c r="S131" s="300"/>
      <c r="T131" s="300"/>
      <c r="U131" s="300"/>
      <c r="V131" s="300"/>
      <c r="W131" s="300"/>
      <c r="X131" s="300"/>
      <c r="Y131" s="300"/>
      <c r="Z131" s="300"/>
      <c r="AA131" s="300"/>
      <c r="AB131" s="300"/>
      <c r="AC131" s="300"/>
      <c r="AD131" s="300"/>
      <c r="AE131" s="300"/>
      <c r="AF131" s="300"/>
    </row>
    <row r="132" spans="1:32" ht="12.75" customHeight="1" x14ac:dyDescent="0.25">
      <c r="A132" s="288"/>
      <c r="B132" s="288"/>
      <c r="C132" s="288"/>
      <c r="D132" s="288"/>
      <c r="E132" s="288"/>
      <c r="F132" s="288"/>
      <c r="G132" s="288"/>
      <c r="H132" s="288"/>
      <c r="I132" s="288"/>
      <c r="J132" s="288"/>
      <c r="K132" s="288"/>
      <c r="L132" s="288"/>
      <c r="M132" s="300"/>
      <c r="N132" s="300"/>
      <c r="O132" s="300"/>
      <c r="P132" s="300"/>
      <c r="Q132" s="300"/>
      <c r="R132" s="300"/>
      <c r="S132" s="300"/>
      <c r="T132" s="300"/>
      <c r="U132" s="300"/>
      <c r="V132" s="300"/>
      <c r="W132" s="300"/>
      <c r="X132" s="300"/>
      <c r="Y132" s="300"/>
      <c r="Z132" s="300"/>
      <c r="AA132" s="300"/>
      <c r="AB132" s="300"/>
      <c r="AC132" s="300"/>
      <c r="AD132" s="300"/>
      <c r="AE132" s="300"/>
      <c r="AF132" s="300"/>
    </row>
    <row r="133" spans="1:32" ht="12.75" customHeight="1" x14ac:dyDescent="0.25">
      <c r="A133" s="288"/>
      <c r="B133" s="288"/>
      <c r="C133" s="288"/>
      <c r="D133" s="288"/>
      <c r="E133" s="288"/>
      <c r="F133" s="288"/>
      <c r="G133" s="288"/>
      <c r="H133" s="288"/>
      <c r="I133" s="288"/>
      <c r="J133" s="288"/>
      <c r="K133" s="288"/>
      <c r="L133" s="288"/>
      <c r="M133" s="300"/>
      <c r="N133" s="300"/>
      <c r="O133" s="300"/>
      <c r="P133" s="300"/>
      <c r="Q133" s="300"/>
      <c r="R133" s="300"/>
      <c r="S133" s="300"/>
      <c r="T133" s="300"/>
      <c r="U133" s="300"/>
      <c r="V133" s="300"/>
      <c r="W133" s="300"/>
      <c r="X133" s="300"/>
      <c r="Y133" s="300"/>
      <c r="Z133" s="300"/>
      <c r="AA133" s="300"/>
      <c r="AB133" s="300"/>
      <c r="AC133" s="300"/>
      <c r="AD133" s="300"/>
      <c r="AE133" s="300"/>
      <c r="AF133" s="300"/>
    </row>
    <row r="134" spans="1:32" ht="12.75" customHeight="1" x14ac:dyDescent="0.25">
      <c r="A134" s="288"/>
      <c r="B134" s="288"/>
      <c r="C134" s="288"/>
      <c r="D134" s="288"/>
      <c r="E134" s="288"/>
      <c r="F134" s="288"/>
      <c r="G134" s="288"/>
      <c r="H134" s="288"/>
      <c r="I134" s="288"/>
      <c r="J134" s="288"/>
      <c r="K134" s="288"/>
      <c r="L134" s="288"/>
      <c r="M134" s="300"/>
      <c r="N134" s="300"/>
      <c r="O134" s="300"/>
      <c r="P134" s="300"/>
      <c r="Q134" s="300"/>
      <c r="R134" s="300"/>
      <c r="S134" s="300"/>
      <c r="T134" s="300"/>
      <c r="U134" s="300"/>
      <c r="V134" s="300"/>
      <c r="W134" s="300"/>
      <c r="X134" s="300"/>
      <c r="Y134" s="300"/>
      <c r="Z134" s="300"/>
      <c r="AA134" s="300"/>
      <c r="AB134" s="300"/>
      <c r="AC134" s="300"/>
      <c r="AD134" s="300"/>
      <c r="AE134" s="300"/>
      <c r="AF134" s="300"/>
    </row>
    <row r="135" spans="1:32" ht="12.75" customHeight="1" x14ac:dyDescent="0.25">
      <c r="A135" s="288"/>
      <c r="B135" s="288"/>
      <c r="C135" s="288"/>
      <c r="D135" s="288"/>
      <c r="E135" s="288"/>
      <c r="F135" s="288"/>
      <c r="G135" s="288"/>
      <c r="H135" s="288"/>
      <c r="I135" s="288"/>
      <c r="J135" s="288"/>
      <c r="K135" s="288"/>
      <c r="L135" s="288"/>
      <c r="M135" s="300"/>
      <c r="N135" s="300"/>
      <c r="O135" s="300"/>
      <c r="P135" s="300"/>
      <c r="Q135" s="300"/>
      <c r="R135" s="300"/>
      <c r="S135" s="300"/>
      <c r="T135" s="300"/>
      <c r="U135" s="300"/>
      <c r="V135" s="300"/>
      <c r="W135" s="300"/>
      <c r="X135" s="300"/>
      <c r="Y135" s="300"/>
      <c r="Z135" s="300"/>
      <c r="AA135" s="300"/>
      <c r="AB135" s="300"/>
      <c r="AC135" s="300"/>
      <c r="AD135" s="300"/>
      <c r="AE135" s="300"/>
      <c r="AF135" s="300"/>
    </row>
    <row r="136" spans="1:32" ht="12.75" customHeight="1" x14ac:dyDescent="0.25">
      <c r="A136" s="288"/>
      <c r="B136" s="288"/>
      <c r="C136" s="288"/>
      <c r="D136" s="288"/>
      <c r="E136" s="288"/>
      <c r="F136" s="288"/>
      <c r="G136" s="288"/>
      <c r="H136" s="288"/>
      <c r="I136" s="288"/>
      <c r="J136" s="288"/>
      <c r="K136" s="288"/>
      <c r="L136" s="288"/>
      <c r="M136" s="300"/>
      <c r="N136" s="300"/>
      <c r="O136" s="300"/>
      <c r="P136" s="300"/>
      <c r="Q136" s="300"/>
      <c r="R136" s="300"/>
      <c r="S136" s="300"/>
      <c r="T136" s="300"/>
      <c r="U136" s="300"/>
      <c r="V136" s="300"/>
      <c r="W136" s="300"/>
      <c r="X136" s="300"/>
      <c r="Y136" s="300"/>
      <c r="Z136" s="300"/>
      <c r="AA136" s="300"/>
      <c r="AB136" s="300"/>
      <c r="AC136" s="300"/>
      <c r="AD136" s="300"/>
      <c r="AE136" s="300"/>
      <c r="AF136" s="300"/>
    </row>
    <row r="137" spans="1:32" ht="12.75" customHeight="1" x14ac:dyDescent="0.25">
      <c r="A137" s="288"/>
      <c r="B137" s="288"/>
      <c r="C137" s="288"/>
      <c r="D137" s="288"/>
      <c r="E137" s="288"/>
      <c r="F137" s="288"/>
      <c r="G137" s="288"/>
      <c r="H137" s="288"/>
      <c r="I137" s="288"/>
      <c r="J137" s="288"/>
      <c r="K137" s="288"/>
      <c r="L137" s="288"/>
      <c r="M137" s="300"/>
      <c r="N137" s="300"/>
      <c r="O137" s="300"/>
      <c r="P137" s="300"/>
      <c r="Q137" s="300"/>
      <c r="R137" s="300"/>
      <c r="S137" s="300"/>
      <c r="T137" s="300"/>
      <c r="U137" s="300"/>
      <c r="V137" s="300"/>
      <c r="W137" s="300"/>
      <c r="X137" s="300"/>
      <c r="Y137" s="300"/>
      <c r="Z137" s="300"/>
      <c r="AA137" s="300"/>
      <c r="AB137" s="300"/>
      <c r="AC137" s="300"/>
      <c r="AD137" s="300"/>
      <c r="AE137" s="300"/>
      <c r="AF137" s="300"/>
    </row>
    <row r="138" spans="1:32" ht="12.75" customHeight="1" x14ac:dyDescent="0.25">
      <c r="A138" s="288"/>
      <c r="B138" s="288"/>
      <c r="C138" s="288"/>
      <c r="D138" s="288"/>
      <c r="E138" s="288"/>
      <c r="F138" s="288"/>
      <c r="G138" s="288"/>
      <c r="H138" s="288"/>
      <c r="I138" s="288"/>
      <c r="J138" s="288"/>
      <c r="K138" s="288"/>
      <c r="L138" s="288"/>
      <c r="M138" s="300"/>
      <c r="N138" s="300"/>
      <c r="O138" s="300"/>
      <c r="P138" s="300"/>
      <c r="Q138" s="300"/>
      <c r="R138" s="300"/>
      <c r="S138" s="300"/>
      <c r="T138" s="300"/>
      <c r="U138" s="300"/>
      <c r="V138" s="300"/>
      <c r="W138" s="300"/>
      <c r="X138" s="300"/>
      <c r="Y138" s="300"/>
      <c r="Z138" s="300"/>
      <c r="AA138" s="300"/>
      <c r="AB138" s="300"/>
      <c r="AC138" s="300"/>
      <c r="AD138" s="300"/>
      <c r="AE138" s="300"/>
      <c r="AF138" s="300"/>
    </row>
    <row r="139" spans="1:32" ht="12.75" customHeight="1" x14ac:dyDescent="0.25">
      <c r="A139" s="288"/>
      <c r="B139" s="288"/>
      <c r="C139" s="288"/>
      <c r="D139" s="288"/>
      <c r="E139" s="288"/>
      <c r="F139" s="288"/>
      <c r="G139" s="288"/>
      <c r="H139" s="288"/>
      <c r="I139" s="288"/>
      <c r="J139" s="288"/>
      <c r="K139" s="288"/>
      <c r="L139" s="288"/>
      <c r="M139" s="300"/>
      <c r="N139" s="300"/>
      <c r="O139" s="300"/>
      <c r="P139" s="300"/>
      <c r="Q139" s="300"/>
      <c r="R139" s="300"/>
      <c r="S139" s="300"/>
      <c r="T139" s="300"/>
      <c r="U139" s="300"/>
      <c r="V139" s="300"/>
      <c r="W139" s="300"/>
      <c r="X139" s="300"/>
      <c r="Y139" s="300"/>
      <c r="Z139" s="300"/>
      <c r="AA139" s="300"/>
      <c r="AB139" s="300"/>
      <c r="AC139" s="300"/>
      <c r="AD139" s="300"/>
      <c r="AE139" s="300"/>
      <c r="AF139" s="300"/>
    </row>
    <row r="140" spans="1:32" ht="12.75" customHeight="1" x14ac:dyDescent="0.25">
      <c r="A140" s="288"/>
      <c r="B140" s="288"/>
      <c r="C140" s="288"/>
      <c r="D140" s="288"/>
      <c r="E140" s="288"/>
      <c r="F140" s="288"/>
      <c r="G140" s="288"/>
      <c r="H140" s="288"/>
      <c r="I140" s="288"/>
      <c r="J140" s="288"/>
      <c r="K140" s="288"/>
      <c r="L140" s="288"/>
      <c r="M140" s="300"/>
      <c r="N140" s="300"/>
      <c r="O140" s="300"/>
      <c r="P140" s="300"/>
      <c r="Q140" s="300"/>
      <c r="R140" s="300"/>
      <c r="S140" s="300"/>
      <c r="T140" s="300"/>
      <c r="U140" s="300"/>
      <c r="V140" s="300"/>
      <c r="W140" s="300"/>
      <c r="X140" s="300"/>
      <c r="Y140" s="300"/>
      <c r="Z140" s="300"/>
      <c r="AA140" s="300"/>
      <c r="AB140" s="300"/>
      <c r="AC140" s="300"/>
      <c r="AD140" s="300"/>
      <c r="AE140" s="300"/>
      <c r="AF140" s="300"/>
    </row>
    <row r="141" spans="1:32" ht="12.75" customHeight="1" x14ac:dyDescent="0.25">
      <c r="A141" s="288"/>
      <c r="B141" s="288"/>
      <c r="C141" s="288"/>
      <c r="D141" s="288"/>
      <c r="E141" s="288"/>
      <c r="F141" s="288"/>
      <c r="G141" s="288"/>
      <c r="H141" s="288"/>
      <c r="I141" s="288"/>
      <c r="J141" s="288"/>
      <c r="K141" s="288"/>
      <c r="L141" s="288"/>
      <c r="M141" s="300"/>
      <c r="N141" s="300"/>
      <c r="O141" s="300"/>
      <c r="P141" s="300"/>
      <c r="Q141" s="300"/>
      <c r="R141" s="300"/>
      <c r="S141" s="300"/>
      <c r="T141" s="300"/>
      <c r="U141" s="300"/>
      <c r="V141" s="300"/>
      <c r="W141" s="300"/>
      <c r="X141" s="300"/>
      <c r="Y141" s="300"/>
      <c r="Z141" s="300"/>
      <c r="AA141" s="300"/>
      <c r="AB141" s="300"/>
      <c r="AC141" s="300"/>
      <c r="AD141" s="300"/>
      <c r="AE141" s="300"/>
      <c r="AF141" s="300"/>
    </row>
    <row r="142" spans="1:32" ht="12.75" customHeight="1" x14ac:dyDescent="0.25">
      <c r="A142" s="288"/>
      <c r="B142" s="288"/>
      <c r="C142" s="288"/>
      <c r="D142" s="288"/>
      <c r="E142" s="288"/>
      <c r="F142" s="288"/>
      <c r="G142" s="288"/>
      <c r="H142" s="288"/>
      <c r="I142" s="288"/>
      <c r="J142" s="288"/>
      <c r="K142" s="288"/>
      <c r="L142" s="288"/>
      <c r="M142" s="300"/>
      <c r="N142" s="300"/>
      <c r="O142" s="300"/>
      <c r="P142" s="300"/>
      <c r="Q142" s="300"/>
      <c r="R142" s="300"/>
      <c r="S142" s="300"/>
      <c r="T142" s="300"/>
      <c r="U142" s="300"/>
      <c r="V142" s="300"/>
      <c r="W142" s="300"/>
      <c r="X142" s="300"/>
      <c r="Y142" s="300"/>
      <c r="Z142" s="300"/>
      <c r="AA142" s="300"/>
      <c r="AB142" s="300"/>
      <c r="AC142" s="300"/>
      <c r="AD142" s="300"/>
      <c r="AE142" s="300"/>
      <c r="AF142" s="300"/>
    </row>
    <row r="143" spans="1:32" ht="12.75" customHeight="1" x14ac:dyDescent="0.25">
      <c r="A143" s="288"/>
      <c r="B143" s="288"/>
      <c r="C143" s="288"/>
      <c r="D143" s="288"/>
      <c r="E143" s="288"/>
      <c r="F143" s="288"/>
      <c r="G143" s="288"/>
      <c r="H143" s="288"/>
      <c r="I143" s="288"/>
      <c r="J143" s="288"/>
      <c r="K143" s="288"/>
      <c r="L143" s="288"/>
      <c r="M143" s="300"/>
      <c r="N143" s="300"/>
      <c r="O143" s="300"/>
      <c r="P143" s="300"/>
      <c r="Q143" s="300"/>
      <c r="R143" s="300"/>
      <c r="S143" s="300"/>
      <c r="T143" s="300"/>
      <c r="U143" s="300"/>
      <c r="V143" s="300"/>
      <c r="W143" s="300"/>
      <c r="X143" s="300"/>
      <c r="Y143" s="300"/>
      <c r="Z143" s="300"/>
      <c r="AA143" s="300"/>
      <c r="AB143" s="300"/>
      <c r="AC143" s="300"/>
      <c r="AD143" s="300"/>
      <c r="AE143" s="300"/>
      <c r="AF143" s="300"/>
    </row>
    <row r="144" spans="1:32" ht="12.75" customHeight="1" x14ac:dyDescent="0.25">
      <c r="A144" s="288"/>
      <c r="B144" s="288"/>
      <c r="C144" s="288"/>
      <c r="D144" s="288"/>
      <c r="E144" s="288"/>
      <c r="F144" s="288"/>
      <c r="G144" s="288"/>
      <c r="H144" s="288"/>
      <c r="I144" s="288"/>
      <c r="J144" s="288"/>
      <c r="K144" s="288"/>
      <c r="L144" s="288"/>
      <c r="M144" s="300"/>
      <c r="N144" s="300"/>
      <c r="O144" s="300"/>
      <c r="P144" s="300"/>
      <c r="Q144" s="300"/>
      <c r="R144" s="300"/>
      <c r="S144" s="300"/>
      <c r="T144" s="300"/>
      <c r="U144" s="300"/>
      <c r="V144" s="300"/>
      <c r="W144" s="300"/>
      <c r="X144" s="300"/>
      <c r="Y144" s="300"/>
      <c r="Z144" s="300"/>
      <c r="AA144" s="300"/>
      <c r="AB144" s="300"/>
      <c r="AC144" s="300"/>
      <c r="AD144" s="300"/>
      <c r="AE144" s="300"/>
      <c r="AF144" s="300"/>
    </row>
    <row r="145" spans="1:32" ht="12.75" customHeight="1" x14ac:dyDescent="0.25">
      <c r="A145" s="288"/>
      <c r="B145" s="288"/>
      <c r="C145" s="288"/>
      <c r="D145" s="288"/>
      <c r="E145" s="288"/>
      <c r="F145" s="288"/>
      <c r="G145" s="288"/>
      <c r="H145" s="288"/>
      <c r="I145" s="288"/>
      <c r="J145" s="288"/>
      <c r="K145" s="288"/>
      <c r="L145" s="288"/>
      <c r="M145" s="300"/>
      <c r="N145" s="300"/>
      <c r="O145" s="300"/>
      <c r="P145" s="300"/>
      <c r="Q145" s="300"/>
      <c r="R145" s="300"/>
      <c r="S145" s="300"/>
      <c r="T145" s="300"/>
      <c r="U145" s="300"/>
      <c r="V145" s="300"/>
      <c r="W145" s="300"/>
      <c r="X145" s="300"/>
      <c r="Y145" s="300"/>
      <c r="Z145" s="300"/>
      <c r="AA145" s="300"/>
      <c r="AB145" s="300"/>
      <c r="AC145" s="300"/>
      <c r="AD145" s="300"/>
      <c r="AE145" s="300"/>
      <c r="AF145" s="300"/>
    </row>
    <row r="146" spans="1:32" ht="12.75" customHeight="1" x14ac:dyDescent="0.25">
      <c r="A146" s="288"/>
      <c r="B146" s="288"/>
      <c r="C146" s="288"/>
      <c r="D146" s="288"/>
      <c r="E146" s="288"/>
      <c r="F146" s="288"/>
      <c r="G146" s="288"/>
      <c r="H146" s="288"/>
      <c r="I146" s="288"/>
      <c r="J146" s="288"/>
      <c r="K146" s="288"/>
      <c r="L146" s="288"/>
      <c r="M146" s="300"/>
      <c r="N146" s="300"/>
      <c r="O146" s="300"/>
      <c r="P146" s="300"/>
      <c r="Q146" s="300"/>
      <c r="R146" s="300"/>
      <c r="S146" s="300"/>
      <c r="T146" s="300"/>
      <c r="U146" s="300"/>
      <c r="V146" s="300"/>
      <c r="W146" s="300"/>
      <c r="X146" s="300"/>
      <c r="Y146" s="300"/>
      <c r="Z146" s="300"/>
      <c r="AA146" s="300"/>
      <c r="AB146" s="300"/>
      <c r="AC146" s="300"/>
      <c r="AD146" s="300"/>
      <c r="AE146" s="300"/>
      <c r="AF146" s="300"/>
    </row>
    <row r="147" spans="1:32" ht="12.75" customHeight="1" x14ac:dyDescent="0.25">
      <c r="A147" s="288"/>
      <c r="B147" s="288"/>
      <c r="C147" s="288"/>
      <c r="D147" s="288"/>
      <c r="E147" s="288"/>
      <c r="F147" s="288"/>
      <c r="G147" s="288"/>
      <c r="H147" s="288"/>
      <c r="I147" s="288"/>
      <c r="J147" s="288"/>
      <c r="K147" s="288"/>
      <c r="L147" s="288"/>
      <c r="M147" s="300"/>
      <c r="N147" s="300"/>
      <c r="O147" s="300"/>
      <c r="P147" s="300"/>
      <c r="Q147" s="300"/>
      <c r="R147" s="300"/>
      <c r="S147" s="300"/>
      <c r="T147" s="300"/>
      <c r="U147" s="300"/>
      <c r="V147" s="300"/>
      <c r="W147" s="300"/>
      <c r="X147" s="300"/>
      <c r="Y147" s="300"/>
      <c r="Z147" s="300"/>
      <c r="AA147" s="300"/>
      <c r="AB147" s="300"/>
      <c r="AC147" s="300"/>
      <c r="AD147" s="300"/>
      <c r="AE147" s="300"/>
      <c r="AF147" s="300"/>
    </row>
    <row r="148" spans="1:32" ht="12.75" customHeight="1" x14ac:dyDescent="0.25">
      <c r="A148" s="288"/>
      <c r="B148" s="288"/>
      <c r="C148" s="288"/>
      <c r="D148" s="288"/>
      <c r="E148" s="288"/>
      <c r="F148" s="288"/>
      <c r="G148" s="288"/>
      <c r="H148" s="288"/>
      <c r="I148" s="288"/>
      <c r="J148" s="288"/>
      <c r="K148" s="288"/>
      <c r="L148" s="288"/>
      <c r="M148" s="300"/>
      <c r="N148" s="300"/>
      <c r="O148" s="300"/>
      <c r="P148" s="300"/>
      <c r="Q148" s="300"/>
      <c r="R148" s="300"/>
      <c r="S148" s="300"/>
      <c r="T148" s="300"/>
      <c r="U148" s="300"/>
      <c r="V148" s="300"/>
      <c r="W148" s="300"/>
      <c r="X148" s="300"/>
      <c r="Y148" s="300"/>
      <c r="Z148" s="300"/>
      <c r="AA148" s="300"/>
      <c r="AB148" s="300"/>
      <c r="AC148" s="300"/>
      <c r="AD148" s="300"/>
      <c r="AE148" s="300"/>
      <c r="AF148" s="300"/>
    </row>
  </sheetData>
  <mergeCells count="16">
    <mergeCell ref="M1:AF73"/>
    <mergeCell ref="M74:AF148"/>
    <mergeCell ref="A74:L148"/>
    <mergeCell ref="B7:L7"/>
    <mergeCell ref="B4:D4"/>
    <mergeCell ref="F4:H4"/>
    <mergeCell ref="J4:L4"/>
    <mergeCell ref="A6:L6"/>
    <mergeCell ref="B5:D5"/>
    <mergeCell ref="F5:H5"/>
    <mergeCell ref="J5:L5"/>
    <mergeCell ref="C1:L2"/>
    <mergeCell ref="A1:B2"/>
    <mergeCell ref="B3:D3"/>
    <mergeCell ref="F3:H3"/>
    <mergeCell ref="J3:L3"/>
  </mergeCells>
  <printOptions horizontalCentered="1" gridLines="1"/>
  <pageMargins left="0.23622047244094491" right="0.23622047244094491" top="0.74803149606299213" bottom="0" header="0.31496062992125984" footer="0"/>
  <pageSetup paperSize="9" scale="76" orientation="portrait" r:id="rId1"/>
  <rowBreaks count="1" manualBreakCount="1">
    <brk id="73" max="50" man="1"/>
  </rowBreaks>
  <colBreaks count="1" manualBreakCount="1">
    <brk id="12" max="147" man="1"/>
  </colBreaks>
  <customProperties>
    <customPr name="layoutContexts" r:id="rId2"/>
    <customPr name="pages" r:id="rId3"/>
    <customPr name="SaveUndoMode" r:id="rId4"/>
    <customPr name="screen" r:id="rId5"/>
  </customProperties>
  <drawing r:id="rId6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tabColor theme="3" tint="0.79998168889431442"/>
  </sheetPr>
  <dimension ref="A1:R77"/>
  <sheetViews>
    <sheetView showZeros="0" view="pageBreakPreview" zoomScaleNormal="100" zoomScaleSheetLayoutView="100" workbookViewId="0">
      <selection activeCell="R14" sqref="R14"/>
    </sheetView>
  </sheetViews>
  <sheetFormatPr defaultColWidth="6" defaultRowHeight="12.75" customHeight="1" x14ac:dyDescent="0.25"/>
  <cols>
    <col min="1" max="1" width="12.453125" style="1" customWidth="1"/>
    <col min="2" max="3" width="8.1796875" style="1" customWidth="1"/>
    <col min="4" max="4" width="11" style="1" customWidth="1"/>
    <col min="5" max="5" width="7.81640625" style="1" customWidth="1"/>
    <col min="6" max="6" width="7.453125" style="1" customWidth="1"/>
    <col min="7" max="8" width="6.453125" style="1" customWidth="1"/>
    <col min="9" max="9" width="8.453125" style="1" customWidth="1"/>
    <col min="10" max="12" width="6.453125" style="1" customWidth="1"/>
    <col min="13" max="13" width="8.1796875" style="1" customWidth="1"/>
    <col min="14" max="14" width="6.453125" style="1" customWidth="1"/>
    <col min="15" max="16384" width="6" style="1"/>
  </cols>
  <sheetData>
    <row r="1" spans="1:12" ht="12.75" customHeight="1" x14ac:dyDescent="0.35">
      <c r="A1" s="37" t="s">
        <v>48</v>
      </c>
      <c r="B1" s="298" t="str">
        <f>'DESIGN FRONT SHEET'!B3:C3</f>
        <v>MCLAREN SEASON 3</v>
      </c>
      <c r="C1" s="298"/>
      <c r="D1" s="299"/>
      <c r="E1" s="37" t="s">
        <v>49</v>
      </c>
      <c r="F1" s="298" t="str">
        <f>'DESIGN FRONT SHEET'!E3:E3</f>
        <v>UNAVAILABLE</v>
      </c>
      <c r="G1" s="304"/>
      <c r="H1" s="305"/>
      <c r="I1" s="37" t="s">
        <v>50</v>
      </c>
      <c r="J1" s="306" t="str">
        <f>'DESIGN FRONT SHEET'!G3</f>
        <v>FRAN</v>
      </c>
      <c r="K1" s="306"/>
      <c r="L1" s="307"/>
    </row>
    <row r="2" spans="1:12" ht="12.75" customHeight="1" x14ac:dyDescent="0.35">
      <c r="A2" s="37" t="s">
        <v>51</v>
      </c>
      <c r="B2" s="298" t="str">
        <f>'DESIGN FRONT SHEET'!B4:C4</f>
        <v>DEXOR</v>
      </c>
      <c r="C2" s="298"/>
      <c r="D2" s="299"/>
      <c r="E2" s="37" t="s">
        <v>52</v>
      </c>
      <c r="F2" s="298" t="str">
        <f>'DESIGN FRONT SHEET'!E4:E4</f>
        <v>VIETNAM</v>
      </c>
      <c r="G2" s="304"/>
      <c r="H2" s="305"/>
      <c r="I2" s="37" t="s">
        <v>53</v>
      </c>
      <c r="J2" s="306" t="str">
        <f>'DESIGN FRONT SHEET'!G4:G4</f>
        <v>CHARLOTTE</v>
      </c>
      <c r="K2" s="306"/>
      <c r="L2" s="307"/>
    </row>
    <row r="3" spans="1:12" ht="12.75" customHeight="1" x14ac:dyDescent="0.35">
      <c r="A3" s="37" t="s">
        <v>54</v>
      </c>
      <c r="B3" s="298" t="str">
        <f>'DESIGN FRONT SHEET'!B5:C5</f>
        <v>SHORT SLEEVE CONTRST T-SHIRT</v>
      </c>
      <c r="C3" s="298"/>
      <c r="D3" s="299"/>
      <c r="E3" s="37" t="s">
        <v>55</v>
      </c>
      <c r="F3" s="298" t="str">
        <f>'DESIGN FRONT SHEET'!E5:E5</f>
        <v>PALACE SAMPLE - FACTORY REFERENCE</v>
      </c>
      <c r="G3" s="304"/>
      <c r="H3" s="305"/>
      <c r="I3" s="37" t="s">
        <v>56</v>
      </c>
      <c r="J3" s="327">
        <f>'DESIGN FRONT SHEET'!G5:G5</f>
        <v>45915</v>
      </c>
      <c r="K3" s="327"/>
      <c r="L3" s="328"/>
    </row>
    <row r="4" spans="1:12" ht="12.75" customHeight="1" x14ac:dyDescent="0.25">
      <c r="A4" s="355" t="s">
        <v>63</v>
      </c>
      <c r="B4" s="356"/>
      <c r="C4" s="356"/>
      <c r="D4" s="356"/>
      <c r="E4" s="356"/>
      <c r="F4" s="356"/>
      <c r="G4" s="356"/>
      <c r="H4" s="356"/>
      <c r="I4" s="356"/>
      <c r="J4" s="356"/>
      <c r="K4" s="356"/>
      <c r="L4" s="357"/>
    </row>
    <row r="5" spans="1:12" ht="12.75" customHeight="1" thickBot="1" x14ac:dyDescent="0.4">
      <c r="A5" s="24" t="s">
        <v>64</v>
      </c>
      <c r="B5" s="23"/>
      <c r="C5" s="23"/>
      <c r="D5" s="23"/>
      <c r="E5" s="11" t="s">
        <v>65</v>
      </c>
      <c r="F5" s="11" t="s">
        <v>66</v>
      </c>
      <c r="G5" s="11" t="s">
        <v>67</v>
      </c>
      <c r="H5" s="6" t="s">
        <v>68</v>
      </c>
      <c r="I5" s="331" t="s">
        <v>69</v>
      </c>
      <c r="J5" s="332"/>
      <c r="K5" s="332"/>
      <c r="L5" s="333"/>
    </row>
    <row r="6" spans="1:12" ht="13.5" customHeight="1" x14ac:dyDescent="0.35">
      <c r="A6" s="319" t="s">
        <v>70</v>
      </c>
      <c r="B6" s="320"/>
      <c r="C6" s="320"/>
      <c r="D6" s="320"/>
      <c r="E6" s="12"/>
      <c r="F6" s="2"/>
      <c r="G6" s="34">
        <f t="shared" ref="G6:G50" si="0">F6+(-E6)</f>
        <v>0</v>
      </c>
      <c r="H6" s="30"/>
      <c r="I6" s="324"/>
      <c r="J6" s="325"/>
      <c r="K6" s="325"/>
      <c r="L6" s="326"/>
    </row>
    <row r="7" spans="1:12" ht="12.75" customHeight="1" x14ac:dyDescent="0.35">
      <c r="A7" s="319" t="s">
        <v>71</v>
      </c>
      <c r="B7" s="320"/>
      <c r="C7" s="320"/>
      <c r="D7" s="320"/>
      <c r="E7" s="12"/>
      <c r="F7" s="2"/>
      <c r="G7" s="34">
        <f t="shared" si="0"/>
        <v>0</v>
      </c>
      <c r="H7" s="30"/>
      <c r="I7" s="324"/>
      <c r="J7" s="325"/>
      <c r="K7" s="325"/>
      <c r="L7" s="326"/>
    </row>
    <row r="8" spans="1:12" ht="12.75" customHeight="1" x14ac:dyDescent="0.35">
      <c r="A8" s="321" t="s">
        <v>72</v>
      </c>
      <c r="B8" s="322"/>
      <c r="C8" s="322"/>
      <c r="D8" s="322"/>
      <c r="E8" s="22"/>
      <c r="F8" s="3"/>
      <c r="G8" s="34">
        <f t="shared" si="0"/>
        <v>0</v>
      </c>
      <c r="H8" s="31"/>
      <c r="I8" s="336"/>
      <c r="J8" s="337"/>
      <c r="K8" s="337"/>
      <c r="L8" s="338"/>
    </row>
    <row r="9" spans="1:12" ht="12.75" customHeight="1" x14ac:dyDescent="0.35">
      <c r="A9" s="319" t="s">
        <v>73</v>
      </c>
      <c r="B9" s="320"/>
      <c r="C9" s="320"/>
      <c r="D9" s="320"/>
      <c r="E9" s="12"/>
      <c r="F9" s="2"/>
      <c r="G9" s="34">
        <f t="shared" si="0"/>
        <v>0</v>
      </c>
      <c r="H9" s="30"/>
      <c r="I9" s="324"/>
      <c r="J9" s="325"/>
      <c r="K9" s="325"/>
      <c r="L9" s="326"/>
    </row>
    <row r="10" spans="1:12" ht="12.75" customHeight="1" x14ac:dyDescent="0.35">
      <c r="A10" s="319" t="s">
        <v>74</v>
      </c>
      <c r="B10" s="320"/>
      <c r="C10" s="320"/>
      <c r="D10" s="320"/>
      <c r="E10" s="12"/>
      <c r="F10" s="2"/>
      <c r="G10" s="34">
        <f t="shared" si="0"/>
        <v>0</v>
      </c>
      <c r="H10" s="30"/>
      <c r="I10" s="324"/>
      <c r="J10" s="325"/>
      <c r="K10" s="325"/>
      <c r="L10" s="326"/>
    </row>
    <row r="11" spans="1:12" ht="12.75" customHeight="1" x14ac:dyDescent="0.35">
      <c r="A11" s="319" t="s">
        <v>75</v>
      </c>
      <c r="B11" s="320"/>
      <c r="C11" s="320"/>
      <c r="D11" s="320"/>
      <c r="E11" s="12"/>
      <c r="F11" s="2"/>
      <c r="G11" s="34">
        <f t="shared" si="0"/>
        <v>0</v>
      </c>
      <c r="H11" s="30"/>
      <c r="I11" s="324"/>
      <c r="J11" s="325"/>
      <c r="K11" s="325"/>
      <c r="L11" s="326"/>
    </row>
    <row r="12" spans="1:12" ht="12.75" customHeight="1" x14ac:dyDescent="0.35">
      <c r="A12" s="319" t="s">
        <v>76</v>
      </c>
      <c r="B12" s="320"/>
      <c r="C12" s="320"/>
      <c r="D12" s="320"/>
      <c r="E12" s="12"/>
      <c r="F12" s="2"/>
      <c r="G12" s="34">
        <f t="shared" si="0"/>
        <v>0</v>
      </c>
      <c r="H12" s="30"/>
      <c r="I12" s="324"/>
      <c r="J12" s="325"/>
      <c r="K12" s="325"/>
      <c r="L12" s="326"/>
    </row>
    <row r="13" spans="1:12" ht="12.75" customHeight="1" x14ac:dyDescent="0.35">
      <c r="A13" s="319" t="s">
        <v>77</v>
      </c>
      <c r="B13" s="320"/>
      <c r="C13" s="320"/>
      <c r="D13" s="320"/>
      <c r="E13" s="12"/>
      <c r="F13" s="3"/>
      <c r="G13" s="34">
        <f t="shared" si="0"/>
        <v>0</v>
      </c>
      <c r="H13" s="30"/>
      <c r="I13" s="324"/>
      <c r="J13" s="325"/>
      <c r="K13" s="325"/>
      <c r="L13" s="326"/>
    </row>
    <row r="14" spans="1:12" ht="12.75" customHeight="1" x14ac:dyDescent="0.35">
      <c r="A14" s="319" t="s">
        <v>78</v>
      </c>
      <c r="B14" s="320"/>
      <c r="C14" s="320"/>
      <c r="D14" s="320"/>
      <c r="E14" s="12"/>
      <c r="F14" s="2"/>
      <c r="G14" s="34">
        <f t="shared" si="0"/>
        <v>0</v>
      </c>
      <c r="H14" s="30"/>
      <c r="I14" s="324"/>
      <c r="J14" s="325"/>
      <c r="K14" s="325"/>
      <c r="L14" s="326"/>
    </row>
    <row r="15" spans="1:12" ht="12.75" customHeight="1" x14ac:dyDescent="0.35">
      <c r="A15" s="319" t="s">
        <v>79</v>
      </c>
      <c r="B15" s="320"/>
      <c r="C15" s="320"/>
      <c r="D15" s="320"/>
      <c r="E15" s="12"/>
      <c r="F15" s="2"/>
      <c r="G15" s="34">
        <f t="shared" si="0"/>
        <v>0</v>
      </c>
      <c r="H15" s="30"/>
      <c r="I15" s="324"/>
      <c r="J15" s="325"/>
      <c r="K15" s="325"/>
      <c r="L15" s="326"/>
    </row>
    <row r="16" spans="1:12" ht="12.75" customHeight="1" x14ac:dyDescent="0.35">
      <c r="A16" s="319" t="s">
        <v>80</v>
      </c>
      <c r="B16" s="320"/>
      <c r="C16" s="320"/>
      <c r="D16" s="320"/>
      <c r="E16" s="12"/>
      <c r="F16" s="2"/>
      <c r="G16" s="34">
        <f t="shared" si="0"/>
        <v>0</v>
      </c>
      <c r="H16" s="30"/>
      <c r="I16" s="329"/>
      <c r="J16" s="330"/>
      <c r="K16" s="330"/>
      <c r="L16" s="330"/>
    </row>
    <row r="17" spans="1:12" ht="12.75" customHeight="1" x14ac:dyDescent="0.35">
      <c r="A17" s="321" t="s">
        <v>81</v>
      </c>
      <c r="B17" s="322"/>
      <c r="C17" s="322"/>
      <c r="D17" s="322"/>
      <c r="E17" s="12"/>
      <c r="F17" s="2"/>
      <c r="G17" s="34">
        <f t="shared" si="0"/>
        <v>0</v>
      </c>
      <c r="H17" s="31"/>
      <c r="I17" s="329"/>
      <c r="J17" s="330"/>
      <c r="K17" s="330"/>
      <c r="L17" s="330"/>
    </row>
    <row r="18" spans="1:12" ht="12.75" customHeight="1" x14ac:dyDescent="0.35">
      <c r="A18" s="319" t="s">
        <v>82</v>
      </c>
      <c r="B18" s="320"/>
      <c r="C18" s="320"/>
      <c r="D18" s="320"/>
      <c r="E18" s="12"/>
      <c r="F18" s="3"/>
      <c r="G18" s="34">
        <f t="shared" si="0"/>
        <v>0</v>
      </c>
      <c r="H18" s="30"/>
      <c r="I18" s="324"/>
      <c r="J18" s="325"/>
      <c r="K18" s="325"/>
      <c r="L18" s="326"/>
    </row>
    <row r="19" spans="1:12" ht="12.75" customHeight="1" x14ac:dyDescent="0.35">
      <c r="A19" s="319" t="s">
        <v>83</v>
      </c>
      <c r="B19" s="320"/>
      <c r="C19" s="320"/>
      <c r="D19" s="320"/>
      <c r="E19" s="12"/>
      <c r="F19" s="2"/>
      <c r="G19" s="34">
        <f t="shared" si="0"/>
        <v>0</v>
      </c>
      <c r="H19" s="30"/>
      <c r="I19" s="324"/>
      <c r="J19" s="325"/>
      <c r="K19" s="325"/>
      <c r="L19" s="326"/>
    </row>
    <row r="20" spans="1:12" ht="12.75" customHeight="1" x14ac:dyDescent="0.35">
      <c r="A20" s="319" t="s">
        <v>84</v>
      </c>
      <c r="B20" s="320"/>
      <c r="C20" s="320"/>
      <c r="D20" s="320"/>
      <c r="E20" s="12"/>
      <c r="F20" s="2"/>
      <c r="G20" s="34">
        <f t="shared" si="0"/>
        <v>0</v>
      </c>
      <c r="H20" s="30"/>
      <c r="I20" s="324"/>
      <c r="J20" s="325"/>
      <c r="K20" s="325"/>
      <c r="L20" s="326"/>
    </row>
    <row r="21" spans="1:12" ht="12.75" customHeight="1" x14ac:dyDescent="0.35">
      <c r="A21" s="319" t="s">
        <v>85</v>
      </c>
      <c r="B21" s="320"/>
      <c r="C21" s="320"/>
      <c r="D21" s="320"/>
      <c r="E21" s="12"/>
      <c r="F21" s="2"/>
      <c r="G21" s="34">
        <f t="shared" si="0"/>
        <v>0</v>
      </c>
      <c r="H21" s="30"/>
      <c r="I21" s="324"/>
      <c r="J21" s="325"/>
      <c r="K21" s="325"/>
      <c r="L21" s="326"/>
    </row>
    <row r="22" spans="1:12" ht="12.75" customHeight="1" x14ac:dyDescent="0.35">
      <c r="A22" s="319" t="s">
        <v>86</v>
      </c>
      <c r="B22" s="320"/>
      <c r="C22" s="320"/>
      <c r="D22" s="320"/>
      <c r="E22" s="12"/>
      <c r="F22" s="2"/>
      <c r="G22" s="34">
        <f t="shared" si="0"/>
        <v>0</v>
      </c>
      <c r="H22" s="30"/>
      <c r="I22" s="324"/>
      <c r="J22" s="325"/>
      <c r="K22" s="325"/>
      <c r="L22" s="326"/>
    </row>
    <row r="23" spans="1:12" ht="12.75" customHeight="1" x14ac:dyDescent="0.35">
      <c r="A23" s="319" t="s">
        <v>87</v>
      </c>
      <c r="B23" s="320"/>
      <c r="C23" s="320"/>
      <c r="D23" s="320"/>
      <c r="E23" s="12"/>
      <c r="F23" s="3"/>
      <c r="G23" s="34">
        <f t="shared" si="0"/>
        <v>0</v>
      </c>
      <c r="H23" s="30"/>
      <c r="I23" s="324"/>
      <c r="J23" s="325"/>
      <c r="K23" s="325"/>
      <c r="L23" s="326"/>
    </row>
    <row r="24" spans="1:12" ht="12.75" customHeight="1" x14ac:dyDescent="0.35">
      <c r="A24" s="319" t="s">
        <v>88</v>
      </c>
      <c r="B24" s="320"/>
      <c r="C24" s="320"/>
      <c r="D24" s="320"/>
      <c r="E24" s="12"/>
      <c r="F24" s="2"/>
      <c r="G24" s="34">
        <f t="shared" si="0"/>
        <v>0</v>
      </c>
      <c r="H24" s="30"/>
      <c r="I24" s="324"/>
      <c r="J24" s="325"/>
      <c r="K24" s="325"/>
      <c r="L24" s="326"/>
    </row>
    <row r="25" spans="1:12" ht="12.75" customHeight="1" x14ac:dyDescent="0.35">
      <c r="A25" s="319" t="s">
        <v>89</v>
      </c>
      <c r="B25" s="320"/>
      <c r="C25" s="320"/>
      <c r="D25" s="323"/>
      <c r="E25" s="12"/>
      <c r="F25" s="2"/>
      <c r="G25" s="34">
        <f t="shared" si="0"/>
        <v>0</v>
      </c>
      <c r="H25" s="30"/>
      <c r="I25" s="324"/>
      <c r="J25" s="325"/>
      <c r="K25" s="325"/>
      <c r="L25" s="326"/>
    </row>
    <row r="26" spans="1:12" ht="12.75" customHeight="1" x14ac:dyDescent="0.25">
      <c r="A26" s="319" t="s">
        <v>90</v>
      </c>
      <c r="B26" s="320"/>
      <c r="C26" s="320"/>
      <c r="D26" s="323"/>
      <c r="E26" s="12"/>
      <c r="F26" s="2"/>
      <c r="G26" s="34">
        <f t="shared" si="0"/>
        <v>0</v>
      </c>
      <c r="H26" s="30"/>
      <c r="I26" s="324"/>
      <c r="J26" s="334"/>
      <c r="K26" s="334"/>
      <c r="L26" s="335"/>
    </row>
    <row r="27" spans="1:12" ht="12.75" customHeight="1" x14ac:dyDescent="0.25">
      <c r="A27" s="319" t="s">
        <v>91</v>
      </c>
      <c r="B27" s="320"/>
      <c r="C27" s="320"/>
      <c r="D27" s="320"/>
      <c r="E27" s="12"/>
      <c r="F27" s="2"/>
      <c r="G27" s="34">
        <f t="shared" si="0"/>
        <v>0</v>
      </c>
      <c r="H27" s="30"/>
      <c r="I27" s="324"/>
      <c r="J27" s="334"/>
      <c r="K27" s="334"/>
      <c r="L27" s="335"/>
    </row>
    <row r="28" spans="1:12" ht="12.75" customHeight="1" x14ac:dyDescent="0.25">
      <c r="A28" s="319" t="s">
        <v>92</v>
      </c>
      <c r="B28" s="320"/>
      <c r="C28" s="320"/>
      <c r="D28" s="320"/>
      <c r="E28" s="12"/>
      <c r="F28" s="3"/>
      <c r="G28" s="34">
        <f t="shared" si="0"/>
        <v>0</v>
      </c>
      <c r="H28" s="30"/>
      <c r="I28" s="27"/>
      <c r="J28" s="28"/>
      <c r="K28" s="28"/>
      <c r="L28" s="29"/>
    </row>
    <row r="29" spans="1:12" ht="12.75" customHeight="1" x14ac:dyDescent="0.25">
      <c r="A29" s="319" t="s">
        <v>93</v>
      </c>
      <c r="B29" s="320"/>
      <c r="C29" s="320"/>
      <c r="D29" s="320"/>
      <c r="E29" s="12"/>
      <c r="F29" s="2"/>
      <c r="G29" s="34">
        <f t="shared" si="0"/>
        <v>0</v>
      </c>
      <c r="H29" s="30"/>
      <c r="I29" s="27"/>
      <c r="J29" s="28"/>
      <c r="K29" s="28"/>
      <c r="L29" s="29"/>
    </row>
    <row r="30" spans="1:12" ht="12.75" customHeight="1" x14ac:dyDescent="0.25">
      <c r="A30" s="319" t="s">
        <v>94</v>
      </c>
      <c r="B30" s="320"/>
      <c r="C30" s="320"/>
      <c r="D30" s="323"/>
      <c r="E30" s="12"/>
      <c r="F30" s="2"/>
      <c r="G30" s="34">
        <f t="shared" si="0"/>
        <v>0</v>
      </c>
      <c r="H30" s="30"/>
      <c r="I30" s="324"/>
      <c r="J30" s="334"/>
      <c r="K30" s="334"/>
      <c r="L30" s="335"/>
    </row>
    <row r="31" spans="1:12" ht="12.75" customHeight="1" x14ac:dyDescent="0.25">
      <c r="A31" s="319" t="s">
        <v>95</v>
      </c>
      <c r="B31" s="320"/>
      <c r="C31" s="320"/>
      <c r="D31" s="320"/>
      <c r="E31" s="12"/>
      <c r="F31" s="2"/>
      <c r="G31" s="34">
        <f t="shared" si="0"/>
        <v>0</v>
      </c>
      <c r="H31" s="30"/>
      <c r="I31" s="324"/>
      <c r="J31" s="334"/>
      <c r="K31" s="334"/>
      <c r="L31" s="335"/>
    </row>
    <row r="32" spans="1:12" ht="12.75" customHeight="1" x14ac:dyDescent="0.35">
      <c r="A32" s="319" t="s">
        <v>96</v>
      </c>
      <c r="B32" s="320"/>
      <c r="C32" s="320"/>
      <c r="D32" s="320"/>
      <c r="E32" s="12"/>
      <c r="F32" s="2"/>
      <c r="G32" s="34">
        <f t="shared" si="0"/>
        <v>0</v>
      </c>
      <c r="H32" s="30"/>
      <c r="I32" s="324"/>
      <c r="J32" s="325"/>
      <c r="K32" s="325"/>
      <c r="L32" s="326"/>
    </row>
    <row r="33" spans="1:18" ht="12.75" customHeight="1" x14ac:dyDescent="0.35">
      <c r="A33" s="319" t="s">
        <v>97</v>
      </c>
      <c r="B33" s="320"/>
      <c r="C33" s="320"/>
      <c r="D33" s="320"/>
      <c r="E33" s="12"/>
      <c r="F33" s="3"/>
      <c r="G33" s="34">
        <f t="shared" si="0"/>
        <v>0</v>
      </c>
      <c r="H33" s="30"/>
      <c r="I33" s="324"/>
      <c r="J33" s="325"/>
      <c r="K33" s="325"/>
      <c r="L33" s="326"/>
    </row>
    <row r="34" spans="1:18" ht="12.75" customHeight="1" x14ac:dyDescent="0.35">
      <c r="A34" s="319" t="s">
        <v>98</v>
      </c>
      <c r="B34" s="320"/>
      <c r="C34" s="320"/>
      <c r="D34" s="320"/>
      <c r="E34" s="12"/>
      <c r="F34" s="2"/>
      <c r="G34" s="34">
        <f t="shared" si="0"/>
        <v>0</v>
      </c>
      <c r="H34" s="30"/>
      <c r="I34" s="324"/>
      <c r="J34" s="325"/>
      <c r="K34" s="325"/>
      <c r="L34" s="326"/>
      <c r="O34" s="5"/>
      <c r="P34" s="5"/>
      <c r="Q34" s="5"/>
      <c r="R34" s="5"/>
    </row>
    <row r="35" spans="1:18" ht="12.75" customHeight="1" x14ac:dyDescent="0.35">
      <c r="A35" s="319" t="s">
        <v>99</v>
      </c>
      <c r="B35" s="320"/>
      <c r="C35" s="320"/>
      <c r="D35" s="320"/>
      <c r="E35" s="12"/>
      <c r="F35" s="2"/>
      <c r="G35" s="34">
        <f t="shared" si="0"/>
        <v>0</v>
      </c>
      <c r="H35" s="30"/>
      <c r="I35" s="324"/>
      <c r="J35" s="325"/>
      <c r="K35" s="325"/>
      <c r="L35" s="326"/>
      <c r="O35" s="5"/>
      <c r="P35" s="5"/>
      <c r="Q35" s="5"/>
      <c r="R35" s="5"/>
    </row>
    <row r="36" spans="1:18" ht="12.75" customHeight="1" x14ac:dyDescent="0.35">
      <c r="A36" s="319" t="s">
        <v>100</v>
      </c>
      <c r="B36" s="320"/>
      <c r="C36" s="320"/>
      <c r="D36" s="320"/>
      <c r="E36" s="12"/>
      <c r="F36" s="2"/>
      <c r="G36" s="34">
        <f t="shared" si="0"/>
        <v>0</v>
      </c>
      <c r="H36" s="30"/>
      <c r="I36" s="324"/>
      <c r="J36" s="325"/>
      <c r="K36" s="325"/>
      <c r="L36" s="326"/>
      <c r="O36" s="5"/>
      <c r="P36" s="5"/>
      <c r="Q36" s="5"/>
      <c r="R36" s="5"/>
    </row>
    <row r="37" spans="1:18" ht="12.75" customHeight="1" x14ac:dyDescent="0.35">
      <c r="A37" s="319" t="s">
        <v>101</v>
      </c>
      <c r="B37" s="320"/>
      <c r="C37" s="320"/>
      <c r="D37" s="320"/>
      <c r="E37" s="12"/>
      <c r="F37" s="2"/>
      <c r="G37" s="34">
        <f t="shared" si="0"/>
        <v>0</v>
      </c>
      <c r="H37" s="30"/>
      <c r="I37" s="324"/>
      <c r="J37" s="325"/>
      <c r="K37" s="325"/>
      <c r="L37" s="326"/>
      <c r="O37" s="5"/>
      <c r="P37" s="5"/>
      <c r="Q37" s="5"/>
      <c r="R37" s="5"/>
    </row>
    <row r="38" spans="1:18" ht="12.75" customHeight="1" x14ac:dyDescent="0.35">
      <c r="A38" s="319" t="s">
        <v>102</v>
      </c>
      <c r="B38" s="320"/>
      <c r="C38" s="320"/>
      <c r="D38" s="320"/>
      <c r="E38" s="12"/>
      <c r="F38" s="3"/>
      <c r="G38" s="34">
        <f t="shared" si="0"/>
        <v>0</v>
      </c>
      <c r="H38" s="30"/>
      <c r="I38" s="324"/>
      <c r="J38" s="325"/>
      <c r="K38" s="325"/>
      <c r="L38" s="326"/>
    </row>
    <row r="39" spans="1:18" ht="12.75" customHeight="1" x14ac:dyDescent="0.35">
      <c r="A39" s="319" t="s">
        <v>103</v>
      </c>
      <c r="B39" s="320"/>
      <c r="C39" s="320"/>
      <c r="D39" s="320"/>
      <c r="E39" s="12"/>
      <c r="F39" s="2"/>
      <c r="G39" s="34">
        <f t="shared" si="0"/>
        <v>0</v>
      </c>
      <c r="H39" s="30"/>
      <c r="I39" s="324"/>
      <c r="J39" s="325"/>
      <c r="K39" s="325"/>
      <c r="L39" s="326"/>
    </row>
    <row r="40" spans="1:18" ht="12.75" customHeight="1" x14ac:dyDescent="0.35">
      <c r="A40" s="319" t="s">
        <v>104</v>
      </c>
      <c r="B40" s="320"/>
      <c r="C40" s="320"/>
      <c r="D40" s="320"/>
      <c r="E40" s="12"/>
      <c r="F40" s="2"/>
      <c r="G40" s="34">
        <f t="shared" si="0"/>
        <v>0</v>
      </c>
      <c r="H40" s="30"/>
      <c r="I40" s="324"/>
      <c r="J40" s="325"/>
      <c r="K40" s="325"/>
      <c r="L40" s="326"/>
    </row>
    <row r="41" spans="1:18" ht="12.75" customHeight="1" x14ac:dyDescent="0.35">
      <c r="A41" s="319" t="s">
        <v>105</v>
      </c>
      <c r="B41" s="320"/>
      <c r="C41" s="320"/>
      <c r="D41" s="320"/>
      <c r="E41" s="12"/>
      <c r="F41" s="2"/>
      <c r="G41" s="34">
        <f t="shared" si="0"/>
        <v>0</v>
      </c>
      <c r="H41" s="30"/>
      <c r="I41" s="324"/>
      <c r="J41" s="325"/>
      <c r="K41" s="325"/>
      <c r="L41" s="326"/>
    </row>
    <row r="42" spans="1:18" ht="13.5" customHeight="1" x14ac:dyDescent="0.35">
      <c r="A42" s="345" t="s">
        <v>106</v>
      </c>
      <c r="B42" s="346"/>
      <c r="C42" s="346"/>
      <c r="D42" s="346"/>
      <c r="E42" s="12"/>
      <c r="F42" s="2"/>
      <c r="G42" s="34">
        <f t="shared" si="0"/>
        <v>0</v>
      </c>
      <c r="H42" s="30"/>
      <c r="I42" s="324"/>
      <c r="J42" s="325"/>
      <c r="K42" s="325"/>
      <c r="L42" s="326"/>
    </row>
    <row r="43" spans="1:18" ht="12.75" customHeight="1" x14ac:dyDescent="0.35">
      <c r="A43" s="347" t="s">
        <v>107</v>
      </c>
      <c r="B43" s="348"/>
      <c r="C43" s="348"/>
      <c r="D43" s="348"/>
      <c r="E43" s="126"/>
      <c r="F43" s="127"/>
      <c r="G43" s="128">
        <f t="shared" si="0"/>
        <v>0</v>
      </c>
      <c r="H43" s="129"/>
      <c r="I43" s="352"/>
      <c r="J43" s="353"/>
      <c r="K43" s="353"/>
      <c r="L43" s="354"/>
    </row>
    <row r="44" spans="1:18" ht="12.75" customHeight="1" x14ac:dyDescent="0.35">
      <c r="A44" s="358" t="s">
        <v>108</v>
      </c>
      <c r="B44" s="359"/>
      <c r="C44" s="359"/>
      <c r="D44" s="359"/>
      <c r="E44" s="130"/>
      <c r="F44" s="131"/>
      <c r="G44" s="132"/>
      <c r="H44" s="133"/>
      <c r="I44" s="349"/>
      <c r="J44" s="350"/>
      <c r="K44" s="350"/>
      <c r="L44" s="351"/>
    </row>
    <row r="45" spans="1:18" ht="12.75" customHeight="1" x14ac:dyDescent="0.35">
      <c r="A45" s="321"/>
      <c r="B45" s="322"/>
      <c r="C45" s="322"/>
      <c r="D45" s="322"/>
      <c r="E45" s="22"/>
      <c r="F45" s="3"/>
      <c r="G45" s="34">
        <f t="shared" si="0"/>
        <v>0</v>
      </c>
      <c r="H45" s="31"/>
      <c r="I45" s="336"/>
      <c r="J45" s="337"/>
      <c r="K45" s="337"/>
      <c r="L45" s="338"/>
    </row>
    <row r="46" spans="1:18" ht="12.75" customHeight="1" x14ac:dyDescent="0.35">
      <c r="A46" s="345"/>
      <c r="B46" s="346"/>
      <c r="C46" s="346"/>
      <c r="D46" s="346"/>
      <c r="E46" s="12"/>
      <c r="F46" s="2"/>
      <c r="G46" s="34">
        <f t="shared" si="0"/>
        <v>0</v>
      </c>
      <c r="H46" s="30"/>
      <c r="I46" s="324"/>
      <c r="J46" s="325"/>
      <c r="K46" s="325"/>
      <c r="L46" s="326"/>
    </row>
    <row r="47" spans="1:18" ht="12.75" customHeight="1" x14ac:dyDescent="0.35">
      <c r="A47" s="339"/>
      <c r="B47" s="340"/>
      <c r="C47" s="340"/>
      <c r="D47" s="341"/>
      <c r="E47" s="12"/>
      <c r="F47" s="2"/>
      <c r="G47" s="34">
        <f t="shared" si="0"/>
        <v>0</v>
      </c>
      <c r="H47" s="30"/>
      <c r="I47" s="324"/>
      <c r="J47" s="325"/>
      <c r="K47" s="325"/>
      <c r="L47" s="326"/>
    </row>
    <row r="48" spans="1:18" ht="12.75" customHeight="1" x14ac:dyDescent="0.35">
      <c r="A48" s="339"/>
      <c r="B48" s="340"/>
      <c r="C48" s="340"/>
      <c r="D48" s="341"/>
      <c r="E48" s="12"/>
      <c r="F48" s="3"/>
      <c r="G48" s="34">
        <f t="shared" si="0"/>
        <v>0</v>
      </c>
      <c r="H48" s="30"/>
      <c r="I48" s="324"/>
      <c r="J48" s="325"/>
      <c r="K48" s="325"/>
      <c r="L48" s="326"/>
    </row>
    <row r="49" spans="1:12" ht="12.75" customHeight="1" x14ac:dyDescent="0.35">
      <c r="A49" s="339"/>
      <c r="B49" s="340"/>
      <c r="C49" s="340"/>
      <c r="D49" s="341"/>
      <c r="E49" s="12"/>
      <c r="F49" s="2"/>
      <c r="G49" s="34">
        <f t="shared" si="0"/>
        <v>0</v>
      </c>
      <c r="H49" s="30"/>
      <c r="I49" s="324"/>
      <c r="J49" s="325"/>
      <c r="K49" s="325"/>
      <c r="L49" s="326"/>
    </row>
    <row r="50" spans="1:12" ht="12.75" customHeight="1" x14ac:dyDescent="0.35">
      <c r="A50" s="342"/>
      <c r="B50" s="343"/>
      <c r="C50" s="343"/>
      <c r="D50" s="344"/>
      <c r="E50" s="12"/>
      <c r="F50" s="2"/>
      <c r="G50" s="34">
        <f t="shared" si="0"/>
        <v>0</v>
      </c>
      <c r="H50" s="30"/>
      <c r="I50" s="324"/>
      <c r="J50" s="325"/>
      <c r="K50" s="325"/>
      <c r="L50" s="326"/>
    </row>
    <row r="51" spans="1:12" ht="12.75" customHeight="1" x14ac:dyDescent="0.35">
      <c r="A51" s="319"/>
      <c r="B51" s="320"/>
      <c r="C51" s="320"/>
      <c r="D51" s="323"/>
      <c r="E51" s="12"/>
      <c r="F51" s="2"/>
      <c r="G51" s="34">
        <f t="shared" ref="G51:G77" si="1">F51+(-E51)</f>
        <v>0</v>
      </c>
      <c r="H51" s="30"/>
      <c r="I51" s="324"/>
      <c r="J51" s="325"/>
      <c r="K51" s="325"/>
      <c r="L51" s="326"/>
    </row>
    <row r="52" spans="1:12" ht="12.75" customHeight="1" x14ac:dyDescent="0.35">
      <c r="A52" s="319"/>
      <c r="B52" s="320"/>
      <c r="C52" s="320"/>
      <c r="D52" s="323"/>
      <c r="E52" s="12"/>
      <c r="F52" s="2"/>
      <c r="G52" s="34">
        <f t="shared" si="1"/>
        <v>0</v>
      </c>
      <c r="H52" s="30"/>
      <c r="I52" s="324"/>
      <c r="J52" s="325"/>
      <c r="K52" s="325"/>
      <c r="L52" s="326"/>
    </row>
    <row r="53" spans="1:12" ht="12.75" customHeight="1" x14ac:dyDescent="0.35">
      <c r="A53" s="319"/>
      <c r="B53" s="320"/>
      <c r="C53" s="320"/>
      <c r="D53" s="323"/>
      <c r="E53" s="12"/>
      <c r="F53" s="2"/>
      <c r="G53" s="34">
        <f t="shared" si="1"/>
        <v>0</v>
      </c>
      <c r="H53" s="30"/>
      <c r="I53" s="324"/>
      <c r="J53" s="325"/>
      <c r="K53" s="325"/>
      <c r="L53" s="326"/>
    </row>
    <row r="54" spans="1:12" ht="12.75" customHeight="1" x14ac:dyDescent="0.35">
      <c r="A54" s="319"/>
      <c r="B54" s="320"/>
      <c r="C54" s="320"/>
      <c r="D54" s="323"/>
      <c r="E54" s="12"/>
      <c r="F54" s="2"/>
      <c r="G54" s="34">
        <f t="shared" si="1"/>
        <v>0</v>
      </c>
      <c r="H54" s="30"/>
      <c r="I54" s="324"/>
      <c r="J54" s="325"/>
      <c r="K54" s="325"/>
      <c r="L54" s="326"/>
    </row>
    <row r="55" spans="1:12" ht="12.75" customHeight="1" x14ac:dyDescent="0.35">
      <c r="A55" s="319"/>
      <c r="B55" s="320"/>
      <c r="C55" s="320"/>
      <c r="D55" s="323"/>
      <c r="E55" s="12"/>
      <c r="F55" s="2"/>
      <c r="G55" s="34">
        <f t="shared" si="1"/>
        <v>0</v>
      </c>
      <c r="H55" s="30"/>
      <c r="I55" s="324"/>
      <c r="J55" s="325"/>
      <c r="K55" s="325"/>
      <c r="L55" s="326"/>
    </row>
    <row r="56" spans="1:12" ht="12.75" customHeight="1" x14ac:dyDescent="0.35">
      <c r="A56" s="319"/>
      <c r="B56" s="320"/>
      <c r="C56" s="320"/>
      <c r="D56" s="323"/>
      <c r="E56" s="12"/>
      <c r="F56" s="2"/>
      <c r="G56" s="34">
        <f t="shared" si="1"/>
        <v>0</v>
      </c>
      <c r="H56" s="30"/>
      <c r="I56" s="324"/>
      <c r="J56" s="325"/>
      <c r="K56" s="325"/>
      <c r="L56" s="326"/>
    </row>
    <row r="57" spans="1:12" ht="12.75" customHeight="1" x14ac:dyDescent="0.35">
      <c r="A57" s="319"/>
      <c r="B57" s="320"/>
      <c r="C57" s="320"/>
      <c r="D57" s="323"/>
      <c r="E57" s="12"/>
      <c r="F57" s="2"/>
      <c r="G57" s="34">
        <f t="shared" si="1"/>
        <v>0</v>
      </c>
      <c r="H57" s="30"/>
      <c r="I57" s="324"/>
      <c r="J57" s="325"/>
      <c r="K57" s="325"/>
      <c r="L57" s="326"/>
    </row>
    <row r="58" spans="1:12" ht="12.75" customHeight="1" x14ac:dyDescent="0.35">
      <c r="A58" s="319"/>
      <c r="B58" s="320"/>
      <c r="C58" s="320"/>
      <c r="D58" s="323"/>
      <c r="E58" s="12"/>
      <c r="F58" s="2"/>
      <c r="G58" s="34">
        <f t="shared" si="1"/>
        <v>0</v>
      </c>
      <c r="H58" s="30"/>
      <c r="I58" s="324"/>
      <c r="J58" s="325"/>
      <c r="K58" s="325"/>
      <c r="L58" s="326"/>
    </row>
    <row r="59" spans="1:12" ht="12.75" customHeight="1" x14ac:dyDescent="0.35">
      <c r="A59" s="319"/>
      <c r="B59" s="320"/>
      <c r="C59" s="320"/>
      <c r="D59" s="323"/>
      <c r="E59" s="12"/>
      <c r="F59" s="2"/>
      <c r="G59" s="34">
        <f t="shared" si="1"/>
        <v>0</v>
      </c>
      <c r="H59" s="30"/>
      <c r="I59" s="324"/>
      <c r="J59" s="325"/>
      <c r="K59" s="325"/>
      <c r="L59" s="326"/>
    </row>
    <row r="60" spans="1:12" ht="12.75" customHeight="1" x14ac:dyDescent="0.35">
      <c r="A60" s="319"/>
      <c r="B60" s="320"/>
      <c r="C60" s="320"/>
      <c r="D60" s="323"/>
      <c r="E60" s="12"/>
      <c r="F60" s="2"/>
      <c r="G60" s="34">
        <f t="shared" si="1"/>
        <v>0</v>
      </c>
      <c r="H60" s="30"/>
      <c r="I60" s="324"/>
      <c r="J60" s="325"/>
      <c r="K60" s="325"/>
      <c r="L60" s="326"/>
    </row>
    <row r="61" spans="1:12" ht="12.75" customHeight="1" x14ac:dyDescent="0.35">
      <c r="A61" s="319"/>
      <c r="B61" s="320"/>
      <c r="C61" s="320"/>
      <c r="D61" s="323"/>
      <c r="E61" s="12"/>
      <c r="F61" s="2"/>
      <c r="G61" s="34">
        <f t="shared" si="1"/>
        <v>0</v>
      </c>
      <c r="H61" s="30"/>
      <c r="I61" s="324"/>
      <c r="J61" s="325"/>
      <c r="K61" s="325"/>
      <c r="L61" s="326"/>
    </row>
    <row r="62" spans="1:12" ht="12.75" customHeight="1" x14ac:dyDescent="0.35">
      <c r="A62" s="319"/>
      <c r="B62" s="320"/>
      <c r="C62" s="320"/>
      <c r="D62" s="323"/>
      <c r="E62" s="12"/>
      <c r="F62" s="2"/>
      <c r="G62" s="34">
        <f t="shared" si="1"/>
        <v>0</v>
      </c>
      <c r="H62" s="30"/>
      <c r="I62" s="324"/>
      <c r="J62" s="325"/>
      <c r="K62" s="325"/>
      <c r="L62" s="326"/>
    </row>
    <row r="63" spans="1:12" ht="12.75" customHeight="1" x14ac:dyDescent="0.35">
      <c r="A63" s="319"/>
      <c r="B63" s="320"/>
      <c r="C63" s="320"/>
      <c r="D63" s="323"/>
      <c r="E63" s="12"/>
      <c r="F63" s="2"/>
      <c r="G63" s="34">
        <f t="shared" si="1"/>
        <v>0</v>
      </c>
      <c r="H63" s="30"/>
      <c r="I63" s="324"/>
      <c r="J63" s="325"/>
      <c r="K63" s="325"/>
      <c r="L63" s="326"/>
    </row>
    <row r="64" spans="1:12" ht="12.75" customHeight="1" x14ac:dyDescent="0.35">
      <c r="A64" s="319"/>
      <c r="B64" s="320"/>
      <c r="C64" s="320"/>
      <c r="D64" s="323"/>
      <c r="E64" s="12"/>
      <c r="F64" s="2"/>
      <c r="G64" s="34">
        <f t="shared" si="1"/>
        <v>0</v>
      </c>
      <c r="H64" s="30"/>
      <c r="I64" s="324"/>
      <c r="J64" s="325"/>
      <c r="K64" s="325"/>
      <c r="L64" s="326"/>
    </row>
    <row r="65" spans="1:12" ht="12.75" customHeight="1" x14ac:dyDescent="0.35">
      <c r="A65" s="319"/>
      <c r="B65" s="320"/>
      <c r="C65" s="320"/>
      <c r="D65" s="323"/>
      <c r="E65" s="12"/>
      <c r="F65" s="2"/>
      <c r="G65" s="34">
        <f t="shared" si="1"/>
        <v>0</v>
      </c>
      <c r="H65" s="30"/>
      <c r="I65" s="324"/>
      <c r="J65" s="325"/>
      <c r="K65" s="325"/>
      <c r="L65" s="326"/>
    </row>
    <row r="66" spans="1:12" ht="12.75" customHeight="1" x14ac:dyDescent="0.35">
      <c r="A66" s="319"/>
      <c r="B66" s="320"/>
      <c r="C66" s="320"/>
      <c r="D66" s="323"/>
      <c r="E66" s="12"/>
      <c r="F66" s="2"/>
      <c r="G66" s="34">
        <f t="shared" si="1"/>
        <v>0</v>
      </c>
      <c r="H66" s="30"/>
      <c r="I66" s="324"/>
      <c r="J66" s="325"/>
      <c r="K66" s="325"/>
      <c r="L66" s="326"/>
    </row>
    <row r="67" spans="1:12" ht="12.75" customHeight="1" x14ac:dyDescent="0.35">
      <c r="A67" s="319"/>
      <c r="B67" s="320"/>
      <c r="C67" s="320"/>
      <c r="D67" s="323"/>
      <c r="E67" s="12"/>
      <c r="F67" s="2"/>
      <c r="G67" s="34">
        <f t="shared" si="1"/>
        <v>0</v>
      </c>
      <c r="H67" s="30"/>
      <c r="I67" s="324"/>
      <c r="J67" s="325"/>
      <c r="K67" s="325"/>
      <c r="L67" s="326"/>
    </row>
    <row r="68" spans="1:12" ht="12.75" customHeight="1" x14ac:dyDescent="0.35">
      <c r="A68" s="319"/>
      <c r="B68" s="320"/>
      <c r="C68" s="320"/>
      <c r="D68" s="323"/>
      <c r="E68" s="12"/>
      <c r="F68" s="2"/>
      <c r="G68" s="34">
        <f t="shared" si="1"/>
        <v>0</v>
      </c>
      <c r="H68" s="30"/>
      <c r="I68" s="324"/>
      <c r="J68" s="325"/>
      <c r="K68" s="325"/>
      <c r="L68" s="326"/>
    </row>
    <row r="69" spans="1:12" ht="12.75" customHeight="1" x14ac:dyDescent="0.35">
      <c r="A69" s="319"/>
      <c r="B69" s="320"/>
      <c r="C69" s="320"/>
      <c r="D69" s="323"/>
      <c r="E69" s="12"/>
      <c r="F69" s="2"/>
      <c r="G69" s="34">
        <f t="shared" si="1"/>
        <v>0</v>
      </c>
      <c r="H69" s="30"/>
      <c r="I69" s="324"/>
      <c r="J69" s="325"/>
      <c r="K69" s="325"/>
      <c r="L69" s="326"/>
    </row>
    <row r="70" spans="1:12" ht="12.75" customHeight="1" x14ac:dyDescent="0.35">
      <c r="A70" s="319"/>
      <c r="B70" s="320"/>
      <c r="C70" s="320"/>
      <c r="D70" s="323"/>
      <c r="E70" s="12"/>
      <c r="F70" s="2"/>
      <c r="G70" s="34">
        <f t="shared" si="1"/>
        <v>0</v>
      </c>
      <c r="H70" s="30"/>
      <c r="I70" s="324"/>
      <c r="J70" s="325"/>
      <c r="K70" s="325"/>
      <c r="L70" s="326"/>
    </row>
    <row r="71" spans="1:12" ht="12.75" customHeight="1" x14ac:dyDescent="0.35">
      <c r="A71" s="319"/>
      <c r="B71" s="320"/>
      <c r="C71" s="320"/>
      <c r="D71" s="323"/>
      <c r="E71" s="12"/>
      <c r="F71" s="2"/>
      <c r="G71" s="34">
        <f t="shared" si="1"/>
        <v>0</v>
      </c>
      <c r="H71" s="30"/>
      <c r="I71" s="324"/>
      <c r="J71" s="325"/>
      <c r="K71" s="325"/>
      <c r="L71" s="326"/>
    </row>
    <row r="72" spans="1:12" ht="12.75" customHeight="1" x14ac:dyDescent="0.35">
      <c r="A72" s="319"/>
      <c r="B72" s="320"/>
      <c r="C72" s="320"/>
      <c r="D72" s="323"/>
      <c r="E72" s="12"/>
      <c r="F72" s="2"/>
      <c r="G72" s="34">
        <f t="shared" si="1"/>
        <v>0</v>
      </c>
      <c r="H72" s="30"/>
      <c r="I72" s="324"/>
      <c r="J72" s="325"/>
      <c r="K72" s="325"/>
      <c r="L72" s="326"/>
    </row>
    <row r="73" spans="1:12" ht="12.75" customHeight="1" x14ac:dyDescent="0.35">
      <c r="A73" s="319"/>
      <c r="B73" s="320"/>
      <c r="C73" s="320"/>
      <c r="D73" s="323"/>
      <c r="E73" s="12"/>
      <c r="F73" s="2"/>
      <c r="G73" s="34">
        <f t="shared" si="1"/>
        <v>0</v>
      </c>
      <c r="H73" s="30"/>
      <c r="I73" s="324"/>
      <c r="J73" s="325"/>
      <c r="K73" s="325"/>
      <c r="L73" s="326"/>
    </row>
    <row r="74" spans="1:12" ht="12.75" customHeight="1" x14ac:dyDescent="0.35">
      <c r="A74" s="319"/>
      <c r="B74" s="320"/>
      <c r="C74" s="320"/>
      <c r="D74" s="323"/>
      <c r="E74" s="12"/>
      <c r="F74" s="2"/>
      <c r="G74" s="34">
        <f t="shared" si="1"/>
        <v>0</v>
      </c>
      <c r="H74" s="30"/>
      <c r="I74" s="324"/>
      <c r="J74" s="325"/>
      <c r="K74" s="325"/>
      <c r="L74" s="326"/>
    </row>
    <row r="75" spans="1:12" ht="12.75" customHeight="1" x14ac:dyDescent="0.35">
      <c r="A75" s="319"/>
      <c r="B75" s="320"/>
      <c r="C75" s="320"/>
      <c r="D75" s="323"/>
      <c r="E75" s="12"/>
      <c r="F75" s="2"/>
      <c r="G75" s="34">
        <f t="shared" si="1"/>
        <v>0</v>
      </c>
      <c r="H75" s="30"/>
      <c r="I75" s="324"/>
      <c r="J75" s="325"/>
      <c r="K75" s="325"/>
      <c r="L75" s="326"/>
    </row>
    <row r="76" spans="1:12" ht="12.75" customHeight="1" x14ac:dyDescent="0.35">
      <c r="A76" s="319"/>
      <c r="B76" s="320"/>
      <c r="C76" s="320"/>
      <c r="D76" s="323"/>
      <c r="E76" s="12"/>
      <c r="F76" s="2"/>
      <c r="G76" s="34">
        <f t="shared" si="1"/>
        <v>0</v>
      </c>
      <c r="H76" s="30"/>
      <c r="I76" s="324"/>
      <c r="J76" s="325"/>
      <c r="K76" s="325"/>
      <c r="L76" s="326"/>
    </row>
    <row r="77" spans="1:12" ht="12.75" customHeight="1" x14ac:dyDescent="0.35">
      <c r="A77" s="319"/>
      <c r="B77" s="320"/>
      <c r="C77" s="320"/>
      <c r="D77" s="323"/>
      <c r="E77" s="12"/>
      <c r="F77" s="2"/>
      <c r="G77" s="34">
        <f t="shared" si="1"/>
        <v>0</v>
      </c>
      <c r="H77" s="30"/>
      <c r="I77" s="324"/>
      <c r="J77" s="325"/>
      <c r="K77" s="325"/>
      <c r="L77" s="326"/>
    </row>
  </sheetData>
  <mergeCells count="153">
    <mergeCell ref="A74:D74"/>
    <mergeCell ref="I74:L74"/>
    <mergeCell ref="A75:D75"/>
    <mergeCell ref="I75:L75"/>
    <mergeCell ref="A76:D76"/>
    <mergeCell ref="I76:L76"/>
    <mergeCell ref="A77:D77"/>
    <mergeCell ref="I77:L77"/>
    <mergeCell ref="A69:D69"/>
    <mergeCell ref="I69:L69"/>
    <mergeCell ref="A70:D70"/>
    <mergeCell ref="I70:L70"/>
    <mergeCell ref="A71:D71"/>
    <mergeCell ref="I71:L71"/>
    <mergeCell ref="A72:D72"/>
    <mergeCell ref="I72:L72"/>
    <mergeCell ref="A73:D73"/>
    <mergeCell ref="I73:L73"/>
    <mergeCell ref="A64:D64"/>
    <mergeCell ref="I64:L64"/>
    <mergeCell ref="A65:D65"/>
    <mergeCell ref="I65:L65"/>
    <mergeCell ref="A66:D66"/>
    <mergeCell ref="I66:L66"/>
    <mergeCell ref="A67:D67"/>
    <mergeCell ref="I67:L67"/>
    <mergeCell ref="A68:D68"/>
    <mergeCell ref="I68:L68"/>
    <mergeCell ref="A59:D59"/>
    <mergeCell ref="I59:L59"/>
    <mergeCell ref="A60:D60"/>
    <mergeCell ref="I60:L60"/>
    <mergeCell ref="A61:D61"/>
    <mergeCell ref="I61:L61"/>
    <mergeCell ref="A62:D62"/>
    <mergeCell ref="I62:L62"/>
    <mergeCell ref="A63:D63"/>
    <mergeCell ref="I63:L63"/>
    <mergeCell ref="A54:D54"/>
    <mergeCell ref="I54:L54"/>
    <mergeCell ref="A55:D55"/>
    <mergeCell ref="I55:L55"/>
    <mergeCell ref="A56:D56"/>
    <mergeCell ref="I56:L56"/>
    <mergeCell ref="A57:D57"/>
    <mergeCell ref="I57:L57"/>
    <mergeCell ref="A58:D58"/>
    <mergeCell ref="I58:L58"/>
    <mergeCell ref="A51:D51"/>
    <mergeCell ref="A4:L4"/>
    <mergeCell ref="A35:D35"/>
    <mergeCell ref="I36:L36"/>
    <mergeCell ref="I38:L38"/>
    <mergeCell ref="I39:L39"/>
    <mergeCell ref="I52:L52"/>
    <mergeCell ref="I53:L53"/>
    <mergeCell ref="I35:L35"/>
    <mergeCell ref="I37:L37"/>
    <mergeCell ref="I23:L23"/>
    <mergeCell ref="I30:L30"/>
    <mergeCell ref="I34:L34"/>
    <mergeCell ref="I49:L49"/>
    <mergeCell ref="I50:L50"/>
    <mergeCell ref="I51:L51"/>
    <mergeCell ref="A52:D52"/>
    <mergeCell ref="A53:D53"/>
    <mergeCell ref="A44:D44"/>
    <mergeCell ref="I48:L48"/>
    <mergeCell ref="I12:L12"/>
    <mergeCell ref="A16:D16"/>
    <mergeCell ref="A14:D14"/>
    <mergeCell ref="A15:D15"/>
    <mergeCell ref="I40:L40"/>
    <mergeCell ref="I41:L41"/>
    <mergeCell ref="A13:D13"/>
    <mergeCell ref="B3:D3"/>
    <mergeCell ref="A24:D24"/>
    <mergeCell ref="A32:D32"/>
    <mergeCell ref="A30:D30"/>
    <mergeCell ref="A49:D49"/>
    <mergeCell ref="A50:D50"/>
    <mergeCell ref="A47:D47"/>
    <mergeCell ref="A48:D48"/>
    <mergeCell ref="A42:D42"/>
    <mergeCell ref="A43:D43"/>
    <mergeCell ref="I47:L47"/>
    <mergeCell ref="I44:L44"/>
    <mergeCell ref="I45:L45"/>
    <mergeCell ref="I46:L46"/>
    <mergeCell ref="A45:D45"/>
    <mergeCell ref="A46:D46"/>
    <mergeCell ref="I42:L42"/>
    <mergeCell ref="I43:L43"/>
    <mergeCell ref="I25:L25"/>
    <mergeCell ref="I31:L31"/>
    <mergeCell ref="I32:L32"/>
    <mergeCell ref="I33:L33"/>
    <mergeCell ref="I24:L24"/>
    <mergeCell ref="I26:L26"/>
    <mergeCell ref="I27:L27"/>
    <mergeCell ref="A41:D41"/>
    <mergeCell ref="B1:D1"/>
    <mergeCell ref="F1:H1"/>
    <mergeCell ref="J1:L1"/>
    <mergeCell ref="B2:D2"/>
    <mergeCell ref="F2:H2"/>
    <mergeCell ref="J2:L2"/>
    <mergeCell ref="A6:D6"/>
    <mergeCell ref="A21:D21"/>
    <mergeCell ref="A22:D22"/>
    <mergeCell ref="A7:D7"/>
    <mergeCell ref="I7:L7"/>
    <mergeCell ref="A25:D25"/>
    <mergeCell ref="I8:L8"/>
    <mergeCell ref="I9:L9"/>
    <mergeCell ref="I10:L10"/>
    <mergeCell ref="I11:L11"/>
    <mergeCell ref="I13:L13"/>
    <mergeCell ref="I14:L14"/>
    <mergeCell ref="I15:L15"/>
    <mergeCell ref="I22:L22"/>
    <mergeCell ref="F3:H3"/>
    <mergeCell ref="J3:L3"/>
    <mergeCell ref="I16:L16"/>
    <mergeCell ref="I18:L18"/>
    <mergeCell ref="I19:L19"/>
    <mergeCell ref="I20:L20"/>
    <mergeCell ref="I5:L5"/>
    <mergeCell ref="I6:L6"/>
    <mergeCell ref="I21:L21"/>
    <mergeCell ref="I17:L17"/>
    <mergeCell ref="A40:D40"/>
    <mergeCell ref="A8:D8"/>
    <mergeCell ref="A10:D10"/>
    <mergeCell ref="A11:D11"/>
    <mergeCell ref="A12:D12"/>
    <mergeCell ref="A38:D38"/>
    <mergeCell ref="A23:D23"/>
    <mergeCell ref="A34:D34"/>
    <mergeCell ref="A33:D33"/>
    <mergeCell ref="A39:D39"/>
    <mergeCell ref="A27:D27"/>
    <mergeCell ref="A36:D36"/>
    <mergeCell ref="A37:D37"/>
    <mergeCell ref="A17:D17"/>
    <mergeCell ref="A18:D18"/>
    <mergeCell ref="A19:D19"/>
    <mergeCell ref="A9:D9"/>
    <mergeCell ref="A31:D31"/>
    <mergeCell ref="A20:D20"/>
    <mergeCell ref="A26:D26"/>
    <mergeCell ref="A28:D28"/>
    <mergeCell ref="A29:D29"/>
  </mergeCells>
  <conditionalFormatting sqref="K3:L3">
    <cfRule type="containsText" dxfId="29" priority="1" operator="containsText" text=" ">
      <formula>NOT(ISERROR(SEARCH(" ",K3)))</formula>
    </cfRule>
  </conditionalFormatting>
  <printOptions horizontalCentered="1" gridLines="1"/>
  <pageMargins left="0.23622047244094491" right="0.23622047244094491" top="0.74803149606299213" bottom="0" header="0.31496062992125984" footer="0"/>
  <pageSetup paperSize="9" orientation="portrait" verticalDpi="300" r:id="rId1"/>
  <headerFooter>
    <oddHeader>&amp;CREISS</oddHeader>
  </headerFooter>
  <customProperties>
    <customPr name="layoutContexts" r:id="rId2"/>
    <customPr name="pages" r:id="rId3"/>
    <customPr name="screen" r:id="rId4"/>
  </customPropertie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tabColor rgb="FF00B050"/>
    <pageSetUpPr fitToPage="1"/>
  </sheetPr>
  <dimension ref="A1:H34"/>
  <sheetViews>
    <sheetView showZeros="0" view="pageBreakPreview" topLeftCell="A10" zoomScale="130" zoomScaleNormal="35" zoomScaleSheetLayoutView="130" zoomScalePageLayoutView="41" workbookViewId="0">
      <selection activeCell="H15" sqref="H15"/>
    </sheetView>
  </sheetViews>
  <sheetFormatPr defaultColWidth="6" defaultRowHeight="12.75" customHeight="1" x14ac:dyDescent="0.25"/>
  <cols>
    <col min="1" max="1" width="17.6328125" style="1" customWidth="1"/>
    <col min="2" max="2" width="10.453125" style="1" hidden="1" customWidth="1"/>
    <col min="3" max="3" width="35.1796875" style="1" customWidth="1"/>
    <col min="4" max="4" width="14.36328125" style="1" customWidth="1"/>
    <col min="5" max="5" width="16.453125" style="1" customWidth="1"/>
    <col min="6" max="6" width="15.6328125" style="1" customWidth="1"/>
    <col min="7" max="7" width="12.6328125" style="1" customWidth="1"/>
    <col min="8" max="8" width="14.81640625" style="1" customWidth="1"/>
    <col min="9" max="16384" width="6" style="1"/>
  </cols>
  <sheetData>
    <row r="1" spans="1:8" ht="13.75" customHeight="1" x14ac:dyDescent="0.25">
      <c r="A1" s="373"/>
      <c r="B1" s="197" t="s">
        <v>190</v>
      </c>
      <c r="C1" s="312" t="s">
        <v>302</v>
      </c>
      <c r="D1" s="312"/>
      <c r="E1" s="312"/>
      <c r="F1" s="312"/>
      <c r="G1" s="312"/>
      <c r="H1" s="312"/>
    </row>
    <row r="2" spans="1:8" ht="13.75" customHeight="1" x14ac:dyDescent="0.25">
      <c r="A2" s="374"/>
      <c r="B2" s="198"/>
      <c r="C2" s="314"/>
      <c r="D2" s="314"/>
      <c r="E2" s="314"/>
      <c r="F2" s="314"/>
      <c r="G2" s="314"/>
      <c r="H2" s="314"/>
    </row>
    <row r="3" spans="1:8" ht="13.75" customHeight="1" x14ac:dyDescent="0.25">
      <c r="A3" s="37" t="s">
        <v>48</v>
      </c>
      <c r="B3" s="192"/>
      <c r="C3" s="208" t="str" cm="1">
        <f t="array" ref="C3:D3">'DESIGN FRONT SHEET'!B3:C3</f>
        <v>MCLAREN SEASON 3</v>
      </c>
      <c r="D3" s="255">
        <v>0</v>
      </c>
      <c r="E3" s="37" t="s">
        <v>49</v>
      </c>
      <c r="F3" s="247" t="str">
        <f>'DESIGN FRONT SHEET'!E3</f>
        <v>UNAVAILABLE</v>
      </c>
      <c r="G3" s="37" t="s">
        <v>50</v>
      </c>
      <c r="H3" s="248" t="str">
        <f>'DESIGN FRONT SHEET'!G3</f>
        <v>FRAN</v>
      </c>
    </row>
    <row r="4" spans="1:8" ht="13.75" customHeight="1" x14ac:dyDescent="0.25">
      <c r="A4" s="37" t="s">
        <v>51</v>
      </c>
      <c r="B4" s="192"/>
      <c r="C4" s="208" t="str" cm="1">
        <f t="array" ref="C4:D4">'DESIGN FRONT SHEET'!B4:C4</f>
        <v>DEXOR</v>
      </c>
      <c r="D4" s="207">
        <v>0</v>
      </c>
      <c r="E4" s="37" t="s">
        <v>52</v>
      </c>
      <c r="F4" s="247" t="str">
        <f>'DESIGN FRONT SHEET'!E4</f>
        <v>VIETNAM</v>
      </c>
      <c r="G4" s="37" t="s">
        <v>53</v>
      </c>
      <c r="H4" s="248" t="s">
        <v>359</v>
      </c>
    </row>
    <row r="5" spans="1:8" ht="13.75" customHeight="1" x14ac:dyDescent="0.25">
      <c r="A5" s="37" t="s">
        <v>54</v>
      </c>
      <c r="B5" s="192"/>
      <c r="C5" s="208" t="str" cm="1">
        <f t="array" ref="C5:D5">'DESIGN FRONT SHEET'!B5:C5</f>
        <v>SHORT SLEEVE CONTRST T-SHIRT</v>
      </c>
      <c r="D5" s="207">
        <v>0</v>
      </c>
      <c r="E5" s="37" t="s">
        <v>193</v>
      </c>
      <c r="F5" s="247" t="str">
        <f>'DESIGN FRONT SHEET'!E5</f>
        <v>PALACE SAMPLE - FACTORY REFERENCE</v>
      </c>
      <c r="G5" s="37" t="s">
        <v>56</v>
      </c>
      <c r="H5" s="277">
        <v>45902</v>
      </c>
    </row>
    <row r="6" spans="1:8" ht="13.75" customHeight="1" x14ac:dyDescent="0.25">
      <c r="A6" s="289" t="s">
        <v>109</v>
      </c>
      <c r="B6" s="290"/>
      <c r="C6" s="290"/>
      <c r="D6" s="290"/>
      <c r="E6" s="290"/>
      <c r="F6" s="290"/>
      <c r="G6" s="290"/>
      <c r="H6" s="375"/>
    </row>
    <row r="7" spans="1:8" ht="13.75" customHeight="1" thickBot="1" x14ac:dyDescent="0.3">
      <c r="A7" s="376" t="s">
        <v>110</v>
      </c>
      <c r="B7" s="377"/>
      <c r="C7" s="250" t="s">
        <v>199</v>
      </c>
      <c r="D7" s="253" t="s">
        <v>200</v>
      </c>
      <c r="E7" s="253" t="s">
        <v>201</v>
      </c>
      <c r="F7" s="250" t="s">
        <v>202</v>
      </c>
      <c r="G7" s="250" t="s">
        <v>203</v>
      </c>
      <c r="H7" s="13" t="s">
        <v>111</v>
      </c>
    </row>
    <row r="8" spans="1:8" ht="24.5" customHeight="1" x14ac:dyDescent="0.25">
      <c r="A8" s="370" t="s">
        <v>378</v>
      </c>
      <c r="B8" s="371"/>
      <c r="C8" s="371"/>
      <c r="D8" s="371"/>
      <c r="E8" s="371"/>
      <c r="F8" s="371"/>
      <c r="G8" s="372"/>
      <c r="H8" s="21"/>
    </row>
    <row r="9" spans="1:8" ht="21" x14ac:dyDescent="0.25">
      <c r="A9" s="361"/>
      <c r="B9" s="361"/>
      <c r="C9" s="249"/>
      <c r="D9" s="249" t="s">
        <v>355</v>
      </c>
      <c r="E9" s="249" t="s">
        <v>361</v>
      </c>
      <c r="F9" s="249" t="s">
        <v>362</v>
      </c>
      <c r="G9" s="249" t="s">
        <v>382</v>
      </c>
      <c r="H9" s="21"/>
    </row>
    <row r="10" spans="1:8" ht="21" x14ac:dyDescent="0.25">
      <c r="A10" s="361"/>
      <c r="B10" s="361"/>
      <c r="C10" s="249"/>
      <c r="D10" s="249" t="s">
        <v>355</v>
      </c>
      <c r="E10" s="249" t="s">
        <v>361</v>
      </c>
      <c r="F10" s="249" t="s">
        <v>362</v>
      </c>
      <c r="G10" s="249" t="s">
        <v>383</v>
      </c>
      <c r="H10" s="21"/>
    </row>
    <row r="11" spans="1:8" ht="10.5" x14ac:dyDescent="0.25">
      <c r="A11" s="361"/>
      <c r="B11" s="361"/>
      <c r="C11" s="249" t="s">
        <v>363</v>
      </c>
      <c r="D11" s="249" t="s">
        <v>364</v>
      </c>
      <c r="E11" s="249"/>
      <c r="F11" s="249" t="s">
        <v>373</v>
      </c>
      <c r="G11" s="249" t="s">
        <v>372</v>
      </c>
      <c r="H11" s="21"/>
    </row>
    <row r="12" spans="1:8" ht="21" x14ac:dyDescent="0.25">
      <c r="A12" s="361"/>
      <c r="B12" s="361"/>
      <c r="C12" s="249" t="s">
        <v>380</v>
      </c>
      <c r="D12" s="249" t="s">
        <v>364</v>
      </c>
      <c r="E12" s="249" t="s">
        <v>365</v>
      </c>
      <c r="F12" s="249" t="s">
        <v>369</v>
      </c>
      <c r="G12" s="280" t="s">
        <v>367</v>
      </c>
      <c r="H12" s="21"/>
    </row>
    <row r="13" spans="1:8" ht="21" x14ac:dyDescent="0.25">
      <c r="A13" s="361"/>
      <c r="B13" s="361"/>
      <c r="C13" s="249" t="s">
        <v>381</v>
      </c>
      <c r="D13" s="249" t="s">
        <v>364</v>
      </c>
      <c r="E13" s="249" t="s">
        <v>365</v>
      </c>
      <c r="F13" s="249" t="s">
        <v>369</v>
      </c>
      <c r="G13" s="280" t="s">
        <v>367</v>
      </c>
      <c r="H13" s="21"/>
    </row>
    <row r="14" spans="1:8" ht="21" x14ac:dyDescent="0.25">
      <c r="A14" s="361"/>
      <c r="B14" s="361"/>
      <c r="C14" s="249" t="s">
        <v>384</v>
      </c>
      <c r="D14" s="249" t="s">
        <v>364</v>
      </c>
      <c r="E14" s="249" t="s">
        <v>366</v>
      </c>
      <c r="F14" s="249" t="s">
        <v>370</v>
      </c>
      <c r="G14" s="249" t="s">
        <v>368</v>
      </c>
      <c r="H14" s="21"/>
    </row>
    <row r="15" spans="1:8" ht="21" x14ac:dyDescent="0.25">
      <c r="A15" s="361"/>
      <c r="B15" s="361"/>
      <c r="C15" s="249" t="s">
        <v>385</v>
      </c>
      <c r="D15" s="249" t="s">
        <v>364</v>
      </c>
      <c r="E15" s="249" t="s">
        <v>366</v>
      </c>
      <c r="F15" s="249" t="s">
        <v>371</v>
      </c>
      <c r="G15" s="249" t="s">
        <v>368</v>
      </c>
      <c r="H15" s="21"/>
    </row>
    <row r="16" spans="1:8" ht="21" x14ac:dyDescent="0.25">
      <c r="A16" s="361"/>
      <c r="B16" s="361"/>
      <c r="C16" s="249" t="s">
        <v>386</v>
      </c>
      <c r="D16" s="249" t="s">
        <v>364</v>
      </c>
      <c r="E16" s="249" t="s">
        <v>365</v>
      </c>
      <c r="F16" s="249" t="s">
        <v>370</v>
      </c>
      <c r="G16" s="280" t="s">
        <v>367</v>
      </c>
      <c r="H16" s="21"/>
    </row>
    <row r="17" spans="1:8" ht="24.5" customHeight="1" x14ac:dyDescent="0.25">
      <c r="A17" s="370" t="s">
        <v>379</v>
      </c>
      <c r="B17" s="371"/>
      <c r="C17" s="371"/>
      <c r="D17" s="371"/>
      <c r="E17" s="371"/>
      <c r="F17" s="371"/>
      <c r="G17" s="372"/>
      <c r="H17" s="21"/>
    </row>
    <row r="18" spans="1:8" ht="10.5" x14ac:dyDescent="0.25">
      <c r="A18" s="361"/>
      <c r="B18" s="361"/>
      <c r="C18" s="249"/>
      <c r="D18" s="249" t="s">
        <v>355</v>
      </c>
      <c r="E18" s="249" t="s">
        <v>361</v>
      </c>
      <c r="F18" s="249" t="s">
        <v>362</v>
      </c>
      <c r="G18" s="249" t="s">
        <v>374</v>
      </c>
      <c r="H18" s="21"/>
    </row>
    <row r="19" spans="1:8" ht="10.5" x14ac:dyDescent="0.25">
      <c r="A19" s="361"/>
      <c r="B19" s="361"/>
      <c r="C19" s="249"/>
      <c r="D19" s="249" t="s">
        <v>355</v>
      </c>
      <c r="E19" s="249" t="s">
        <v>361</v>
      </c>
      <c r="F19" s="249" t="s">
        <v>362</v>
      </c>
      <c r="G19" s="249" t="s">
        <v>375</v>
      </c>
      <c r="H19" s="21"/>
    </row>
    <row r="20" spans="1:8" ht="10.5" x14ac:dyDescent="0.25">
      <c r="A20" s="361"/>
      <c r="B20" s="361"/>
      <c r="C20" s="249" t="s">
        <v>363</v>
      </c>
      <c r="D20" s="249" t="s">
        <v>364</v>
      </c>
      <c r="E20" s="249"/>
      <c r="F20" s="249" t="s">
        <v>373</v>
      </c>
      <c r="G20" s="249" t="s">
        <v>372</v>
      </c>
      <c r="H20" s="21"/>
    </row>
    <row r="21" spans="1:8" ht="21" x14ac:dyDescent="0.25">
      <c r="A21" s="361"/>
      <c r="B21" s="361"/>
      <c r="C21" s="249" t="s">
        <v>380</v>
      </c>
      <c r="D21" s="249" t="s">
        <v>364</v>
      </c>
      <c r="E21" s="249" t="s">
        <v>365</v>
      </c>
      <c r="F21" s="249" t="s">
        <v>369</v>
      </c>
      <c r="G21" s="280" t="s">
        <v>367</v>
      </c>
      <c r="H21" s="21"/>
    </row>
    <row r="22" spans="1:8" ht="21" x14ac:dyDescent="0.25">
      <c r="A22" s="361"/>
      <c r="B22" s="361"/>
      <c r="C22" s="249" t="s">
        <v>381</v>
      </c>
      <c r="D22" s="249" t="s">
        <v>364</v>
      </c>
      <c r="E22" s="249" t="s">
        <v>365</v>
      </c>
      <c r="F22" s="249" t="s">
        <v>369</v>
      </c>
      <c r="G22" s="280" t="s">
        <v>367</v>
      </c>
      <c r="H22" s="21"/>
    </row>
    <row r="23" spans="1:8" ht="21" x14ac:dyDescent="0.25">
      <c r="A23" s="361"/>
      <c r="B23" s="361"/>
      <c r="C23" s="249" t="s">
        <v>384</v>
      </c>
      <c r="D23" s="249" t="s">
        <v>364</v>
      </c>
      <c r="E23" s="249" t="s">
        <v>366</v>
      </c>
      <c r="F23" s="249" t="s">
        <v>370</v>
      </c>
      <c r="G23" s="249" t="s">
        <v>368</v>
      </c>
      <c r="H23" s="21"/>
    </row>
    <row r="24" spans="1:8" ht="21" x14ac:dyDescent="0.25">
      <c r="A24" s="361"/>
      <c r="B24" s="361"/>
      <c r="C24" s="249" t="s">
        <v>385</v>
      </c>
      <c r="D24" s="249" t="s">
        <v>364</v>
      </c>
      <c r="E24" s="249" t="s">
        <v>366</v>
      </c>
      <c r="F24" s="249" t="s">
        <v>371</v>
      </c>
      <c r="G24" s="280" t="s">
        <v>382</v>
      </c>
      <c r="H24" s="21"/>
    </row>
    <row r="25" spans="1:8" ht="21" x14ac:dyDescent="0.25">
      <c r="A25" s="361"/>
      <c r="B25" s="361"/>
      <c r="C25" s="249" t="s">
        <v>387</v>
      </c>
      <c r="D25" s="249" t="s">
        <v>364</v>
      </c>
      <c r="E25" s="249" t="s">
        <v>366</v>
      </c>
      <c r="F25" s="249" t="s">
        <v>370</v>
      </c>
      <c r="G25" s="280" t="s">
        <v>367</v>
      </c>
      <c r="H25" s="21"/>
    </row>
    <row r="26" spans="1:8" ht="18" customHeight="1" x14ac:dyDescent="0.25">
      <c r="A26" s="369" t="s">
        <v>112</v>
      </c>
      <c r="B26" s="362"/>
      <c r="C26" s="362"/>
      <c r="D26" s="362"/>
      <c r="E26" s="362"/>
      <c r="F26" s="362"/>
      <c r="G26" s="362"/>
      <c r="H26" s="363"/>
    </row>
    <row r="27" spans="1:8" ht="44.5" customHeight="1" x14ac:dyDescent="0.25">
      <c r="A27" s="254" t="s">
        <v>113</v>
      </c>
      <c r="B27" s="367" t="s">
        <v>225</v>
      </c>
      <c r="C27" s="367"/>
      <c r="D27" s="360" t="e" vm="54">
        <f>_xlfn.XLOOKUP(B29,'DO NOT USE'!A57:A89,'DO NOT USE'!B57:B89)</f>
        <v>#VALUE!</v>
      </c>
      <c r="E27" s="360"/>
      <c r="F27" s="360"/>
      <c r="G27" s="360">
        <f>_xlfn.XLOOKUP(B28,'DO NOT USE'!A20:A55,'DO NOT USE'!B20:B55)</f>
        <v>0</v>
      </c>
      <c r="H27" s="360"/>
    </row>
    <row r="28" spans="1:8" ht="44.5" customHeight="1" x14ac:dyDescent="0.25">
      <c r="A28" s="254" t="s">
        <v>114</v>
      </c>
      <c r="B28" s="367" t="s">
        <v>388</v>
      </c>
      <c r="C28" s="367"/>
      <c r="D28" s="360"/>
      <c r="E28" s="360"/>
      <c r="F28" s="360"/>
      <c r="G28" s="360"/>
      <c r="H28" s="360"/>
    </row>
    <row r="29" spans="1:8" ht="44.5" customHeight="1" x14ac:dyDescent="0.25">
      <c r="A29" s="254" t="s">
        <v>115</v>
      </c>
      <c r="B29" s="367" t="s">
        <v>258</v>
      </c>
      <c r="C29" s="367"/>
      <c r="D29" s="360"/>
      <c r="E29" s="360"/>
      <c r="F29" s="360"/>
      <c r="G29" s="360"/>
      <c r="H29" s="360"/>
    </row>
    <row r="30" spans="1:8" ht="25.5" customHeight="1" x14ac:dyDescent="0.25">
      <c r="A30" s="254" t="s">
        <v>390</v>
      </c>
      <c r="B30" s="367" t="s">
        <v>391</v>
      </c>
      <c r="C30" s="367"/>
      <c r="D30" s="360"/>
      <c r="E30" s="360"/>
      <c r="F30" s="360"/>
      <c r="G30" s="360"/>
      <c r="H30" s="360"/>
    </row>
    <row r="31" spans="1:8" ht="22.5" customHeight="1" x14ac:dyDescent="0.25">
      <c r="A31" s="175" t="s">
        <v>62</v>
      </c>
      <c r="B31" s="368" t="s">
        <v>351</v>
      </c>
      <c r="C31" s="368"/>
      <c r="D31" s="360"/>
      <c r="E31" s="360"/>
      <c r="F31" s="360"/>
      <c r="G31" s="360" t="e" vm="55">
        <f>_xlfn.XLOOKUP(B27,'DO NOT USE'!A2:A13,'DO NOT USE'!B2:B13)</f>
        <v>#VALUE!</v>
      </c>
      <c r="H31" s="360"/>
    </row>
    <row r="32" spans="1:8" ht="44.5" customHeight="1" x14ac:dyDescent="0.25">
      <c r="A32" s="369"/>
      <c r="B32" s="362"/>
      <c r="C32" s="362"/>
      <c r="D32" s="360"/>
      <c r="E32" s="360"/>
      <c r="F32" s="360"/>
      <c r="G32" s="360"/>
      <c r="H32" s="360"/>
    </row>
    <row r="33" spans="1:8" ht="44.5" customHeight="1" x14ac:dyDescent="0.25">
      <c r="A33" s="364"/>
      <c r="B33" s="365"/>
      <c r="C33" s="366"/>
      <c r="D33" s="360"/>
      <c r="E33" s="360"/>
      <c r="F33" s="360"/>
      <c r="G33" s="360"/>
      <c r="H33" s="360"/>
    </row>
    <row r="34" spans="1:8" ht="44.5" customHeight="1" x14ac:dyDescent="0.25">
      <c r="A34" s="364"/>
      <c r="B34" s="365"/>
      <c r="C34" s="366"/>
      <c r="D34" s="360"/>
      <c r="E34" s="360"/>
      <c r="F34" s="360"/>
      <c r="G34" s="360"/>
      <c r="H34" s="360"/>
    </row>
  </sheetData>
  <mergeCells count="35">
    <mergeCell ref="A1:A2"/>
    <mergeCell ref="A26:C26"/>
    <mergeCell ref="A6:H6"/>
    <mergeCell ref="A7:B7"/>
    <mergeCell ref="A16:B16"/>
    <mergeCell ref="A9:B9"/>
    <mergeCell ref="A10:B10"/>
    <mergeCell ref="C1:H2"/>
    <mergeCell ref="A18:B18"/>
    <mergeCell ref="A19:B19"/>
    <mergeCell ref="A20:B20"/>
    <mergeCell ref="A21:B21"/>
    <mergeCell ref="A22:B22"/>
    <mergeCell ref="A8:G8"/>
    <mergeCell ref="A13:B13"/>
    <mergeCell ref="A11:B11"/>
    <mergeCell ref="A14:B14"/>
    <mergeCell ref="A15:B15"/>
    <mergeCell ref="A17:G17"/>
    <mergeCell ref="A12:B12"/>
    <mergeCell ref="A23:B23"/>
    <mergeCell ref="D27:F34"/>
    <mergeCell ref="G27:H30"/>
    <mergeCell ref="G31:H34"/>
    <mergeCell ref="A24:B24"/>
    <mergeCell ref="A25:B25"/>
    <mergeCell ref="D26:H26"/>
    <mergeCell ref="A34:C34"/>
    <mergeCell ref="B30:C30"/>
    <mergeCell ref="B31:C31"/>
    <mergeCell ref="A33:C33"/>
    <mergeCell ref="B27:C27"/>
    <mergeCell ref="B28:C28"/>
    <mergeCell ref="B29:C29"/>
    <mergeCell ref="A32:C32"/>
  </mergeCells>
  <conditionalFormatting sqref="A8:A34">
    <cfRule type="containsText" dxfId="28" priority="1" operator="containsText" text="QC">
      <formula>NOT(ISERROR(SEARCH("QC",A8)))</formula>
    </cfRule>
  </conditionalFormatting>
  <conditionalFormatting sqref="C9:E16">
    <cfRule type="containsText" dxfId="27" priority="4" operator="containsText" text="QC">
      <formula>NOT(ISERROR(SEARCH("QC",C9)))</formula>
    </cfRule>
  </conditionalFormatting>
  <conditionalFormatting sqref="C18:E25">
    <cfRule type="containsText" dxfId="26" priority="2" operator="containsText" text="QC">
      <formula>NOT(ISERROR(SEARCH("QC",C18)))</formula>
    </cfRule>
  </conditionalFormatting>
  <conditionalFormatting sqref="H8:H25">
    <cfRule type="containsText" dxfId="25" priority="22" operator="containsText" text="APPROVED">
      <formula>NOT(ISERROR(SEARCH("APPROVED",H8)))</formula>
    </cfRule>
    <cfRule type="containsText" dxfId="24" priority="23" operator="containsText" text="REJECTED">
      <formula>NOT(ISERROR(SEARCH("REJECTED",H8)))</formula>
    </cfRule>
    <cfRule type="containsText" dxfId="23" priority="24" operator="containsText" text="TBC">
      <formula>NOT(ISERROR(SEARCH("TBC",H8)))</formula>
    </cfRule>
  </conditionalFormatting>
  <printOptions horizontalCentered="1" gridLines="1"/>
  <pageMargins left="0.23622047244094491" right="0.23622047244094491" top="0.74803149606299213" bottom="0" header="0.31496062992125984" footer="0"/>
  <pageSetup paperSize="9" scale="78" orientation="portrait" r:id="rId1"/>
  <headerFooter>
    <oddHeader>&amp;CREISS</oddHeader>
  </headerFooter>
  <customProperties>
    <customPr name="layoutContexts" r:id="rId2"/>
    <customPr name="pages" r:id="rId3"/>
    <customPr name="screen" r:id="rId4"/>
  </customProperties>
  <drawing r:id="rId5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901B5177-C70F-478C-87F8-14B16E8751F0}">
          <x14:formula1>
            <xm:f>'DO NOT USE'!$A$2:$A$13</xm:f>
          </x14:formula1>
          <xm:sqref>B27:C27</xm:sqref>
        </x14:dataValidation>
        <x14:dataValidation type="list" allowBlank="1" showInputMessage="1" showErrorMessage="1" xr:uid="{0D3E6D6D-7116-4183-8A79-BFEABB65A8E2}">
          <x14:formula1>
            <xm:f>'DO NOT USE'!$A$20:$A$42</xm:f>
          </x14:formula1>
          <xm:sqref>B28:C28</xm:sqref>
        </x14:dataValidation>
        <x14:dataValidation type="list" allowBlank="1" showInputMessage="1" showErrorMessage="1" xr:uid="{D85323C5-43D6-43C9-A103-1F6E3640A596}">
          <x14:formula1>
            <xm:f>'DO NOT USE'!$A$57:$A$89</xm:f>
          </x14:formula1>
          <xm:sqref>B29:C29</xm:sqref>
        </x14:dataValidation>
        <x14:dataValidation type="list" allowBlank="1" showInputMessage="1" showErrorMessage="1" xr:uid="{C881A7A2-9F10-4443-B131-52DD92BA7070}">
          <x14:formula1>
            <xm:f>'DO NOT USE'!$A$118:$A$122</xm:f>
          </x14:formula1>
          <xm:sqref>B31:C31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7">
    <tabColor rgb="FF00B0F0"/>
  </sheetPr>
  <dimension ref="A1:N58"/>
  <sheetViews>
    <sheetView showZeros="0" view="pageBreakPreview" topLeftCell="C38" zoomScale="115" zoomScaleNormal="100" zoomScaleSheetLayoutView="115" workbookViewId="0">
      <selection activeCell="F7" sqref="F7:F46"/>
    </sheetView>
  </sheetViews>
  <sheetFormatPr defaultColWidth="6" defaultRowHeight="12.75" customHeight="1" x14ac:dyDescent="0.25"/>
  <cols>
    <col min="1" max="1" width="8.6328125" style="1" hidden="1" customWidth="1"/>
    <col min="2" max="2" width="9.81640625" style="1" customWidth="1"/>
    <col min="3" max="3" width="4.453125" style="1" customWidth="1"/>
    <col min="4" max="4" width="7.81640625" style="1" customWidth="1"/>
    <col min="5" max="5" width="16" style="1" customWidth="1"/>
    <col min="6" max="6" width="52.08984375" style="1" customWidth="1"/>
    <col min="7" max="7" width="7.81640625" style="1" customWidth="1"/>
    <col min="8" max="9" width="7" style="1" customWidth="1"/>
    <col min="10" max="10" width="7.6328125" style="1" bestFit="1" customWidth="1"/>
    <col min="11" max="11" width="7.81640625" style="1" customWidth="1"/>
    <col min="12" max="14" width="6.453125" style="1" customWidth="1"/>
    <col min="15" max="15" width="8.1796875" style="1" customWidth="1"/>
    <col min="16" max="16" width="6.453125" style="1" customWidth="1"/>
    <col min="17" max="16384" width="6" style="1"/>
  </cols>
  <sheetData>
    <row r="1" spans="1:14" ht="13.75" customHeight="1" x14ac:dyDescent="0.25">
      <c r="A1" s="296"/>
      <c r="B1" s="296"/>
      <c r="C1" s="296"/>
      <c r="D1" s="311" t="s">
        <v>303</v>
      </c>
      <c r="E1" s="312"/>
      <c r="F1" s="312"/>
      <c r="G1" s="312"/>
      <c r="H1" s="312"/>
      <c r="I1" s="312"/>
      <c r="J1" s="312"/>
      <c r="K1" s="312"/>
      <c r="L1" s="312"/>
      <c r="M1" s="312"/>
      <c r="N1" s="312"/>
    </row>
    <row r="2" spans="1:14" ht="13.75" customHeight="1" x14ac:dyDescent="0.25">
      <c r="A2" s="296"/>
      <c r="B2" s="296"/>
      <c r="C2" s="296"/>
      <c r="D2" s="313"/>
      <c r="E2" s="314"/>
      <c r="F2" s="314"/>
      <c r="G2" s="314"/>
      <c r="H2" s="314"/>
      <c r="I2" s="314"/>
      <c r="J2" s="314"/>
      <c r="K2" s="314"/>
      <c r="L2" s="314"/>
      <c r="M2" s="314"/>
      <c r="N2" s="314"/>
    </row>
    <row r="3" spans="1:14" ht="13.75" customHeight="1" x14ac:dyDescent="0.25">
      <c r="A3" s="382" t="s">
        <v>48</v>
      </c>
      <c r="B3" s="382"/>
      <c r="C3" s="385" t="str">
        <f>'DESIGN FRONT SHEET'!B3</f>
        <v>MCLAREN SEASON 3</v>
      </c>
      <c r="D3" s="386"/>
      <c r="E3" s="387"/>
      <c r="F3" s="281"/>
      <c r="G3" s="37" t="s">
        <v>49</v>
      </c>
      <c r="H3" s="381" t="str">
        <f>'DESIGN FRONT SHEET'!E3</f>
        <v>UNAVAILABLE</v>
      </c>
      <c r="I3" s="298"/>
      <c r="J3" s="298"/>
      <c r="K3" s="37" t="s">
        <v>50</v>
      </c>
      <c r="L3" s="306" t="str">
        <f>'DESIGN FRONT SHEET'!G3</f>
        <v>FRAN</v>
      </c>
      <c r="M3" s="306"/>
      <c r="N3" s="307"/>
    </row>
    <row r="4" spans="1:14" ht="13.75" customHeight="1" x14ac:dyDescent="0.25">
      <c r="A4" s="382" t="s">
        <v>51</v>
      </c>
      <c r="B4" s="382"/>
      <c r="C4" s="385" t="str">
        <f>'DESIGN FRONT SHEET'!B4</f>
        <v>DEXOR</v>
      </c>
      <c r="D4" s="386"/>
      <c r="E4" s="387"/>
      <c r="F4" s="281"/>
      <c r="G4" s="37" t="s">
        <v>52</v>
      </c>
      <c r="H4" s="381" t="str">
        <f>'DESIGN FRONT SHEET'!E4</f>
        <v>VIETNAM</v>
      </c>
      <c r="I4" s="298"/>
      <c r="J4" s="298"/>
      <c r="K4" s="37" t="s">
        <v>53</v>
      </c>
      <c r="L4" s="306" t="str">
        <f>'DESIGN FRONT SHEET'!G4</f>
        <v>CHARLOTTE</v>
      </c>
      <c r="M4" s="306"/>
      <c r="N4" s="307"/>
    </row>
    <row r="5" spans="1:14" ht="13.75" customHeight="1" x14ac:dyDescent="0.25">
      <c r="A5" s="382" t="s">
        <v>54</v>
      </c>
      <c r="B5" s="382" t="s">
        <v>54</v>
      </c>
      <c r="C5" s="385" t="str">
        <f>'DESIGN FRONT SHEET'!B5</f>
        <v>SHORT SLEEVE CONTRST T-SHIRT</v>
      </c>
      <c r="D5" s="386"/>
      <c r="E5" s="387"/>
      <c r="F5" s="281"/>
      <c r="G5" s="37" t="s">
        <v>193</v>
      </c>
      <c r="H5" s="381" t="str">
        <f>'DESIGN FRONT SHEET'!E5</f>
        <v>PALACE SAMPLE - FACTORY REFERENCE</v>
      </c>
      <c r="I5" s="298"/>
      <c r="J5" s="298"/>
      <c r="K5" s="37" t="s">
        <v>56</v>
      </c>
      <c r="L5" s="390">
        <v>45889</v>
      </c>
      <c r="M5" s="390"/>
      <c r="N5" s="391"/>
    </row>
    <row r="6" spans="1:14" ht="13.75" customHeight="1" x14ac:dyDescent="0.25">
      <c r="A6" s="383" t="s">
        <v>299</v>
      </c>
      <c r="B6" s="383"/>
      <c r="C6" s="383"/>
      <c r="D6" s="383"/>
      <c r="E6" s="383"/>
      <c r="F6" s="383"/>
      <c r="G6" s="383"/>
      <c r="H6" s="383"/>
      <c r="I6" s="383"/>
      <c r="J6" s="383"/>
      <c r="K6" s="383"/>
      <c r="L6" s="383"/>
      <c r="M6" s="383"/>
      <c r="N6" s="384"/>
    </row>
    <row r="7" spans="1:14" ht="27" customHeight="1" x14ac:dyDescent="0.25">
      <c r="A7" s="154" t="s">
        <v>120</v>
      </c>
      <c r="B7" s="408" t="s">
        <v>64</v>
      </c>
      <c r="C7" s="409"/>
      <c r="D7" s="409"/>
      <c r="E7" s="410"/>
      <c r="F7" s="282" t="s">
        <v>399</v>
      </c>
      <c r="G7" s="135" t="s">
        <v>198</v>
      </c>
      <c r="H7" s="135" t="s">
        <v>440</v>
      </c>
      <c r="I7" s="135" t="s">
        <v>67</v>
      </c>
      <c r="J7" s="136" t="s">
        <v>439</v>
      </c>
      <c r="K7" s="392" t="s">
        <v>69</v>
      </c>
      <c r="L7" s="393"/>
      <c r="M7" s="393"/>
      <c r="N7" s="394"/>
    </row>
    <row r="8" spans="1:14" s="210" customFormat="1" ht="13.5" customHeight="1" x14ac:dyDescent="0.35">
      <c r="A8" s="209" t="s">
        <v>188</v>
      </c>
      <c r="B8" s="378" t="s">
        <v>313</v>
      </c>
      <c r="C8" s="379"/>
      <c r="D8" s="379"/>
      <c r="E8" s="380"/>
      <c r="F8" s="260" t="s">
        <v>401</v>
      </c>
      <c r="G8" s="43"/>
      <c r="H8" s="214"/>
      <c r="I8" s="215">
        <f t="shared" ref="I8:I50" si="0">H8+(-G8)</f>
        <v>0</v>
      </c>
      <c r="J8" s="30"/>
      <c r="K8" s="389"/>
      <c r="L8" s="325"/>
      <c r="M8" s="325"/>
      <c r="N8" s="326"/>
    </row>
    <row r="9" spans="1:14" ht="12.75" customHeight="1" x14ac:dyDescent="0.35">
      <c r="A9" s="155" t="s">
        <v>189</v>
      </c>
      <c r="B9" s="378" t="s">
        <v>314</v>
      </c>
      <c r="C9" s="379"/>
      <c r="D9" s="379"/>
      <c r="E9" s="380"/>
      <c r="F9" s="260" t="s">
        <v>400</v>
      </c>
      <c r="G9" s="43"/>
      <c r="H9" s="214">
        <v>72</v>
      </c>
      <c r="I9" s="215">
        <f t="shared" si="0"/>
        <v>72</v>
      </c>
      <c r="J9" s="30">
        <v>72</v>
      </c>
      <c r="K9" s="389"/>
      <c r="L9" s="325"/>
      <c r="M9" s="325"/>
      <c r="N9" s="326"/>
    </row>
    <row r="10" spans="1:14" ht="12.75" customHeight="1" x14ac:dyDescent="0.35">
      <c r="A10" s="155"/>
      <c r="B10" s="378" t="s">
        <v>315</v>
      </c>
      <c r="C10" s="379"/>
      <c r="D10" s="379"/>
      <c r="E10" s="380"/>
      <c r="F10" s="260" t="s">
        <v>402</v>
      </c>
      <c r="G10" s="43"/>
      <c r="H10" s="246">
        <v>77</v>
      </c>
      <c r="I10" s="215">
        <f t="shared" si="0"/>
        <v>77</v>
      </c>
      <c r="J10" s="30">
        <v>77</v>
      </c>
      <c r="K10" s="388"/>
      <c r="L10" s="337"/>
      <c r="M10" s="337"/>
      <c r="N10" s="338"/>
    </row>
    <row r="11" spans="1:14" ht="12.75" customHeight="1" x14ac:dyDescent="0.35">
      <c r="A11" s="155"/>
      <c r="B11" s="378" t="s">
        <v>316</v>
      </c>
      <c r="C11" s="379"/>
      <c r="D11" s="379"/>
      <c r="E11" s="380"/>
      <c r="F11" s="260" t="s">
        <v>403</v>
      </c>
      <c r="G11" s="43"/>
      <c r="H11" s="214">
        <v>58</v>
      </c>
      <c r="I11" s="215">
        <f t="shared" si="0"/>
        <v>58</v>
      </c>
      <c r="J11" s="30">
        <v>58</v>
      </c>
      <c r="K11" s="388"/>
      <c r="L11" s="337"/>
      <c r="M11" s="337"/>
      <c r="N11" s="338"/>
    </row>
    <row r="12" spans="1:14" ht="12.75" customHeight="1" x14ac:dyDescent="0.35">
      <c r="A12" s="155"/>
      <c r="B12" s="378" t="s">
        <v>317</v>
      </c>
      <c r="C12" s="379"/>
      <c r="D12" s="379"/>
      <c r="E12" s="380"/>
      <c r="F12" s="260" t="s">
        <v>404</v>
      </c>
      <c r="G12" s="43"/>
      <c r="H12" s="246">
        <v>47</v>
      </c>
      <c r="I12" s="215">
        <f t="shared" si="0"/>
        <v>47</v>
      </c>
      <c r="J12" s="30">
        <v>47</v>
      </c>
      <c r="K12" s="389"/>
      <c r="L12" s="325"/>
      <c r="M12" s="325"/>
      <c r="N12" s="326"/>
    </row>
    <row r="13" spans="1:14" ht="12.75" customHeight="1" x14ac:dyDescent="0.35">
      <c r="A13" s="155"/>
      <c r="B13" s="378" t="s">
        <v>318</v>
      </c>
      <c r="C13" s="379"/>
      <c r="D13" s="379"/>
      <c r="E13" s="380"/>
      <c r="F13" s="260" t="s">
        <v>405</v>
      </c>
      <c r="G13" s="43"/>
      <c r="H13" s="214">
        <v>56.5</v>
      </c>
      <c r="I13" s="215">
        <f t="shared" si="0"/>
        <v>56.5</v>
      </c>
      <c r="J13" s="30">
        <v>56.5</v>
      </c>
      <c r="K13" s="389"/>
      <c r="L13" s="325"/>
      <c r="M13" s="325"/>
      <c r="N13" s="326"/>
    </row>
    <row r="14" spans="1:14" ht="12.75" customHeight="1" x14ac:dyDescent="0.35">
      <c r="A14" s="155"/>
      <c r="B14" s="378" t="s">
        <v>319</v>
      </c>
      <c r="C14" s="379"/>
      <c r="D14" s="379"/>
      <c r="E14" s="380"/>
      <c r="F14" s="260" t="s">
        <v>406</v>
      </c>
      <c r="G14" s="43"/>
      <c r="H14" s="246">
        <v>56.5</v>
      </c>
      <c r="I14" s="215">
        <f t="shared" si="0"/>
        <v>56.5</v>
      </c>
      <c r="J14" s="30">
        <v>56.5</v>
      </c>
      <c r="K14" s="389"/>
      <c r="L14" s="325"/>
      <c r="M14" s="325"/>
      <c r="N14" s="326"/>
    </row>
    <row r="15" spans="1:14" ht="12.75" customHeight="1" x14ac:dyDescent="0.35">
      <c r="A15" s="155"/>
      <c r="B15" s="378" t="s">
        <v>320</v>
      </c>
      <c r="C15" s="379"/>
      <c r="D15" s="379"/>
      <c r="E15" s="380"/>
      <c r="F15" s="260" t="s">
        <v>407</v>
      </c>
      <c r="G15" s="43"/>
      <c r="H15" s="214">
        <v>1.8</v>
      </c>
      <c r="I15" s="215">
        <f t="shared" si="0"/>
        <v>1.8</v>
      </c>
      <c r="J15" s="30">
        <v>2</v>
      </c>
      <c r="K15" s="389"/>
      <c r="L15" s="325"/>
      <c r="M15" s="325"/>
      <c r="N15" s="326"/>
    </row>
    <row r="16" spans="1:14" ht="12.75" customHeight="1" x14ac:dyDescent="0.35">
      <c r="A16" s="155"/>
      <c r="B16" s="378" t="s">
        <v>321</v>
      </c>
      <c r="C16" s="379"/>
      <c r="D16" s="379"/>
      <c r="E16" s="380"/>
      <c r="F16" s="260" t="s">
        <v>408</v>
      </c>
      <c r="G16" s="43"/>
      <c r="H16" s="246"/>
      <c r="I16" s="215">
        <f t="shared" si="0"/>
        <v>0</v>
      </c>
      <c r="J16" s="30"/>
      <c r="K16" s="389"/>
      <c r="L16" s="325"/>
      <c r="M16" s="325"/>
      <c r="N16" s="326"/>
    </row>
    <row r="17" spans="1:14" ht="12.75" customHeight="1" x14ac:dyDescent="0.25">
      <c r="A17" s="155"/>
      <c r="B17" s="401" t="s">
        <v>326</v>
      </c>
      <c r="C17" s="402"/>
      <c r="D17" s="402"/>
      <c r="E17" s="403"/>
      <c r="F17" s="266" t="s">
        <v>409</v>
      </c>
      <c r="G17" s="43"/>
      <c r="H17" s="246"/>
      <c r="I17" s="215">
        <f t="shared" si="0"/>
        <v>0</v>
      </c>
      <c r="J17" s="30"/>
      <c r="K17" s="389"/>
      <c r="L17" s="398"/>
      <c r="M17" s="398"/>
      <c r="N17" s="399"/>
    </row>
    <row r="18" spans="1:14" ht="12.75" customHeight="1" x14ac:dyDescent="0.35">
      <c r="A18" s="155"/>
      <c r="B18" s="378" t="s">
        <v>322</v>
      </c>
      <c r="C18" s="379"/>
      <c r="D18" s="379"/>
      <c r="E18" s="380"/>
      <c r="F18" s="260" t="s">
        <v>411</v>
      </c>
      <c r="G18" s="43"/>
      <c r="H18" s="214">
        <v>41</v>
      </c>
      <c r="I18" s="215">
        <f t="shared" si="0"/>
        <v>41</v>
      </c>
      <c r="J18" s="279">
        <v>37</v>
      </c>
      <c r="K18" s="395" t="s">
        <v>394</v>
      </c>
      <c r="L18" s="396"/>
      <c r="M18" s="396"/>
      <c r="N18" s="397"/>
    </row>
    <row r="19" spans="1:14" s="210" customFormat="1" ht="12.75" customHeight="1" x14ac:dyDescent="0.25">
      <c r="A19" s="209"/>
      <c r="B19" s="378" t="s">
        <v>395</v>
      </c>
      <c r="C19" s="379"/>
      <c r="D19" s="379"/>
      <c r="E19" s="380"/>
      <c r="F19" s="260" t="s">
        <v>410</v>
      </c>
      <c r="G19" s="43"/>
      <c r="H19" s="246">
        <v>39</v>
      </c>
      <c r="I19" s="215">
        <f t="shared" si="0"/>
        <v>39</v>
      </c>
      <c r="J19" s="30">
        <v>39</v>
      </c>
      <c r="K19" s="389"/>
      <c r="L19" s="398"/>
      <c r="M19" s="398"/>
      <c r="N19" s="399"/>
    </row>
    <row r="20" spans="1:14" ht="12.75" customHeight="1" x14ac:dyDescent="0.35">
      <c r="A20" s="155"/>
      <c r="B20" s="378" t="s">
        <v>323</v>
      </c>
      <c r="C20" s="379"/>
      <c r="D20" s="379"/>
      <c r="E20" s="380"/>
      <c r="F20" s="260" t="s">
        <v>412</v>
      </c>
      <c r="G20" s="43"/>
      <c r="H20" s="214">
        <v>19</v>
      </c>
      <c r="I20" s="215">
        <f t="shared" si="0"/>
        <v>19</v>
      </c>
      <c r="J20" s="30">
        <v>19</v>
      </c>
      <c r="K20" s="400"/>
      <c r="L20" s="330"/>
      <c r="M20" s="330"/>
      <c r="N20" s="330"/>
    </row>
    <row r="21" spans="1:14" ht="12.75" customHeight="1" x14ac:dyDescent="0.35">
      <c r="A21" s="155"/>
      <c r="B21" s="378" t="s">
        <v>324</v>
      </c>
      <c r="C21" s="379"/>
      <c r="D21" s="379"/>
      <c r="E21" s="380"/>
      <c r="F21" s="260" t="s">
        <v>413</v>
      </c>
      <c r="G21" s="43"/>
      <c r="H21" s="246">
        <v>9</v>
      </c>
      <c r="I21" s="215">
        <f t="shared" si="0"/>
        <v>9</v>
      </c>
      <c r="J21" s="279">
        <v>10.5</v>
      </c>
      <c r="K21" s="395" t="s">
        <v>394</v>
      </c>
      <c r="L21" s="396"/>
      <c r="M21" s="396"/>
      <c r="N21" s="397"/>
    </row>
    <row r="22" spans="1:14" ht="12.75" customHeight="1" x14ac:dyDescent="0.35">
      <c r="A22" s="155"/>
      <c r="B22" s="378" t="s">
        <v>325</v>
      </c>
      <c r="C22" s="379"/>
      <c r="D22" s="379"/>
      <c r="E22" s="380"/>
      <c r="F22" s="260" t="s">
        <v>414</v>
      </c>
      <c r="G22" s="43"/>
      <c r="H22" s="214">
        <v>2</v>
      </c>
      <c r="I22" s="215">
        <f t="shared" si="0"/>
        <v>2</v>
      </c>
      <c r="J22" s="30">
        <v>2</v>
      </c>
      <c r="K22" s="389"/>
      <c r="L22" s="325"/>
      <c r="M22" s="325"/>
      <c r="N22" s="326"/>
    </row>
    <row r="23" spans="1:14" ht="12.5" customHeight="1" x14ac:dyDescent="0.25">
      <c r="A23" s="155"/>
      <c r="B23" s="378" t="s">
        <v>348</v>
      </c>
      <c r="C23" s="379"/>
      <c r="D23" s="379"/>
      <c r="E23" s="380"/>
      <c r="F23" s="260" t="s">
        <v>415</v>
      </c>
      <c r="G23" s="43"/>
      <c r="H23" s="246">
        <v>2</v>
      </c>
      <c r="I23" s="215">
        <f t="shared" si="0"/>
        <v>2</v>
      </c>
      <c r="J23" s="30">
        <v>2</v>
      </c>
      <c r="K23" s="389"/>
      <c r="L23" s="398"/>
      <c r="M23" s="398"/>
      <c r="N23" s="399"/>
    </row>
    <row r="24" spans="1:14" ht="12.75" customHeight="1" x14ac:dyDescent="0.25">
      <c r="A24" s="155"/>
      <c r="B24" s="401" t="s">
        <v>332</v>
      </c>
      <c r="C24" s="402"/>
      <c r="D24" s="402"/>
      <c r="E24" s="403"/>
      <c r="F24" s="266" t="s">
        <v>416</v>
      </c>
      <c r="G24" s="43"/>
      <c r="H24" s="246">
        <v>31.5</v>
      </c>
      <c r="I24" s="215">
        <f t="shared" si="0"/>
        <v>31.5</v>
      </c>
      <c r="J24" s="279">
        <v>32.5</v>
      </c>
      <c r="K24" s="395" t="s">
        <v>394</v>
      </c>
      <c r="L24" s="404"/>
      <c r="M24" s="404"/>
      <c r="N24" s="405"/>
    </row>
    <row r="25" spans="1:14" ht="12.75" customHeight="1" x14ac:dyDescent="0.25">
      <c r="A25" s="155"/>
      <c r="B25" s="401" t="s">
        <v>333</v>
      </c>
      <c r="C25" s="402"/>
      <c r="D25" s="402"/>
      <c r="E25" s="403"/>
      <c r="F25" s="266" t="s">
        <v>417</v>
      </c>
      <c r="G25" s="43"/>
      <c r="H25" s="246">
        <v>35</v>
      </c>
      <c r="I25" s="215">
        <f t="shared" si="0"/>
        <v>35</v>
      </c>
      <c r="J25" s="279">
        <v>36</v>
      </c>
      <c r="K25" s="395" t="s">
        <v>394</v>
      </c>
      <c r="L25" s="404"/>
      <c r="M25" s="404"/>
      <c r="N25" s="405"/>
    </row>
    <row r="26" spans="1:14" ht="12.75" customHeight="1" x14ac:dyDescent="0.25">
      <c r="A26" s="155"/>
      <c r="B26" s="401" t="s">
        <v>334</v>
      </c>
      <c r="C26" s="402"/>
      <c r="D26" s="402"/>
      <c r="E26" s="403"/>
      <c r="F26" s="266" t="s">
        <v>418</v>
      </c>
      <c r="G26" s="43"/>
      <c r="H26" s="246">
        <v>42.5</v>
      </c>
      <c r="I26" s="215">
        <f t="shared" si="0"/>
        <v>42.5</v>
      </c>
      <c r="J26" s="279">
        <v>44</v>
      </c>
      <c r="K26" s="395" t="s">
        <v>394</v>
      </c>
      <c r="L26" s="404"/>
      <c r="M26" s="404"/>
      <c r="N26" s="405"/>
    </row>
    <row r="27" spans="1:14" ht="12.75" customHeight="1" x14ac:dyDescent="0.25">
      <c r="A27" s="155"/>
      <c r="B27" s="264" t="s">
        <v>335</v>
      </c>
      <c r="C27" s="265"/>
      <c r="D27" s="265"/>
      <c r="E27" s="266"/>
      <c r="F27" s="266" t="s">
        <v>419</v>
      </c>
      <c r="G27" s="43"/>
      <c r="H27" s="246"/>
      <c r="I27" s="215">
        <f t="shared" si="0"/>
        <v>0</v>
      </c>
      <c r="J27" s="30"/>
      <c r="K27" s="389"/>
      <c r="L27" s="398"/>
      <c r="M27" s="398"/>
      <c r="N27" s="399"/>
    </row>
    <row r="28" spans="1:14" s="210" customFormat="1" ht="12.5" customHeight="1" x14ac:dyDescent="0.35">
      <c r="A28" s="209"/>
      <c r="B28" s="378" t="s">
        <v>336</v>
      </c>
      <c r="C28" s="379"/>
      <c r="D28" s="379"/>
      <c r="E28" s="380"/>
      <c r="F28" s="260" t="s">
        <v>420</v>
      </c>
      <c r="G28" s="43"/>
      <c r="H28" s="246">
        <v>16</v>
      </c>
      <c r="I28" s="215">
        <f t="shared" si="0"/>
        <v>16</v>
      </c>
      <c r="J28" s="279">
        <v>18</v>
      </c>
      <c r="K28" s="395" t="s">
        <v>394</v>
      </c>
      <c r="L28" s="396"/>
      <c r="M28" s="396"/>
      <c r="N28" s="397"/>
    </row>
    <row r="29" spans="1:14" ht="12.75" customHeight="1" x14ac:dyDescent="0.35">
      <c r="A29" s="155"/>
      <c r="B29" s="378" t="s">
        <v>337</v>
      </c>
      <c r="C29" s="379"/>
      <c r="D29" s="379"/>
      <c r="E29" s="380"/>
      <c r="F29" s="260" t="s">
        <v>421</v>
      </c>
      <c r="G29" s="43"/>
      <c r="H29" s="214">
        <v>21.5</v>
      </c>
      <c r="I29" s="215">
        <f t="shared" si="0"/>
        <v>21.5</v>
      </c>
      <c r="J29" s="30">
        <v>21.5</v>
      </c>
      <c r="K29" s="389"/>
      <c r="L29" s="325"/>
      <c r="M29" s="325"/>
      <c r="N29" s="326"/>
    </row>
    <row r="30" spans="1:14" ht="12.75" customHeight="1" x14ac:dyDescent="0.35">
      <c r="A30" s="155"/>
      <c r="B30" s="378" t="s">
        <v>338</v>
      </c>
      <c r="C30" s="379"/>
      <c r="D30" s="379"/>
      <c r="E30" s="380"/>
      <c r="F30" s="260" t="s">
        <v>422</v>
      </c>
      <c r="G30" s="43"/>
      <c r="H30" s="246"/>
      <c r="I30" s="215">
        <f t="shared" si="0"/>
        <v>0</v>
      </c>
      <c r="J30" s="30"/>
      <c r="K30" s="389"/>
      <c r="L30" s="325"/>
      <c r="M30" s="325"/>
      <c r="N30" s="326"/>
    </row>
    <row r="31" spans="1:14" ht="12.75" customHeight="1" x14ac:dyDescent="0.25">
      <c r="A31" s="155"/>
      <c r="B31" s="378" t="s">
        <v>339</v>
      </c>
      <c r="C31" s="379"/>
      <c r="D31" s="379"/>
      <c r="E31" s="380"/>
      <c r="F31" s="260" t="s">
        <v>423</v>
      </c>
      <c r="G31" s="43"/>
      <c r="H31" s="246">
        <v>19</v>
      </c>
      <c r="I31" s="215">
        <f t="shared" si="0"/>
        <v>19</v>
      </c>
      <c r="J31" s="30">
        <v>19</v>
      </c>
      <c r="K31" s="389"/>
      <c r="L31" s="398"/>
      <c r="M31" s="398"/>
      <c r="N31" s="399"/>
    </row>
    <row r="32" spans="1:14" ht="12.75" customHeight="1" x14ac:dyDescent="0.25">
      <c r="A32" s="155"/>
      <c r="B32" s="378" t="s">
        <v>340</v>
      </c>
      <c r="C32" s="379"/>
      <c r="D32" s="379"/>
      <c r="E32" s="380"/>
      <c r="F32" s="260" t="s">
        <v>424</v>
      </c>
      <c r="G32" s="43"/>
      <c r="H32" s="246"/>
      <c r="I32" s="215">
        <f t="shared" si="0"/>
        <v>0</v>
      </c>
      <c r="J32" s="30"/>
      <c r="K32" s="389"/>
      <c r="L32" s="398"/>
      <c r="M32" s="398"/>
      <c r="N32" s="399"/>
    </row>
    <row r="33" spans="1:14" ht="12.75" customHeight="1" x14ac:dyDescent="0.25">
      <c r="A33" s="155"/>
      <c r="B33" s="378" t="s">
        <v>341</v>
      </c>
      <c r="C33" s="379"/>
      <c r="D33" s="379"/>
      <c r="E33" s="380"/>
      <c r="F33" s="260" t="s">
        <v>425</v>
      </c>
      <c r="G33" s="43"/>
      <c r="H33" s="246">
        <v>2</v>
      </c>
      <c r="I33" s="215">
        <f t="shared" si="0"/>
        <v>2</v>
      </c>
      <c r="J33" s="30">
        <v>2</v>
      </c>
      <c r="K33" s="389"/>
      <c r="L33" s="398"/>
      <c r="M33" s="398"/>
      <c r="N33" s="399"/>
    </row>
    <row r="34" spans="1:14" ht="12.75" customHeight="1" x14ac:dyDescent="0.25">
      <c r="A34" s="155"/>
      <c r="B34" s="264" t="s">
        <v>342</v>
      </c>
      <c r="C34" s="259"/>
      <c r="D34" s="259"/>
      <c r="E34" s="260"/>
      <c r="F34" s="260" t="s">
        <v>426</v>
      </c>
      <c r="G34" s="43"/>
      <c r="H34" s="246">
        <v>5</v>
      </c>
      <c r="I34" s="215">
        <f t="shared" si="0"/>
        <v>5</v>
      </c>
      <c r="J34" s="279">
        <v>7</v>
      </c>
      <c r="K34" s="395" t="s">
        <v>394</v>
      </c>
      <c r="L34" s="404"/>
      <c r="M34" s="404"/>
      <c r="N34" s="405"/>
    </row>
    <row r="35" spans="1:14" ht="12.75" customHeight="1" x14ac:dyDescent="0.25">
      <c r="A35" s="155"/>
      <c r="B35" s="264" t="s">
        <v>343</v>
      </c>
      <c r="C35" s="259"/>
      <c r="D35" s="259"/>
      <c r="E35" s="260"/>
      <c r="F35" s="260" t="s">
        <v>427</v>
      </c>
      <c r="G35" s="43"/>
      <c r="H35" s="246">
        <v>4</v>
      </c>
      <c r="I35" s="215">
        <f t="shared" si="0"/>
        <v>4</v>
      </c>
      <c r="J35" s="30">
        <v>4</v>
      </c>
      <c r="K35" s="389"/>
      <c r="L35" s="398"/>
      <c r="M35" s="398"/>
      <c r="N35" s="399"/>
    </row>
    <row r="36" spans="1:14" ht="12.75" customHeight="1" x14ac:dyDescent="0.25">
      <c r="A36" s="155"/>
      <c r="B36" s="264" t="s">
        <v>344</v>
      </c>
      <c r="C36" s="259"/>
      <c r="D36" s="259"/>
      <c r="E36" s="260"/>
      <c r="F36" s="260" t="s">
        <v>428</v>
      </c>
      <c r="G36" s="43"/>
      <c r="H36" s="246">
        <v>13.5</v>
      </c>
      <c r="I36" s="215">
        <f t="shared" si="0"/>
        <v>13.5</v>
      </c>
      <c r="J36" s="30">
        <v>13.5</v>
      </c>
      <c r="K36" s="389"/>
      <c r="L36" s="398"/>
      <c r="M36" s="398"/>
      <c r="N36" s="399"/>
    </row>
    <row r="37" spans="1:14" ht="12.75" customHeight="1" x14ac:dyDescent="0.25">
      <c r="A37" s="155"/>
      <c r="B37" s="378" t="s">
        <v>345</v>
      </c>
      <c r="C37" s="379"/>
      <c r="D37" s="379"/>
      <c r="E37" s="380"/>
      <c r="F37" s="260" t="s">
        <v>429</v>
      </c>
      <c r="G37" s="43"/>
      <c r="H37" s="246"/>
      <c r="I37" s="215">
        <f t="shared" si="0"/>
        <v>0</v>
      </c>
      <c r="J37" s="30"/>
      <c r="K37" s="389"/>
      <c r="L37" s="398"/>
      <c r="M37" s="398"/>
      <c r="N37" s="399"/>
    </row>
    <row r="38" spans="1:14" ht="12.75" customHeight="1" x14ac:dyDescent="0.25">
      <c r="A38" s="155"/>
      <c r="B38" s="378" t="s">
        <v>346</v>
      </c>
      <c r="C38" s="379"/>
      <c r="D38" s="379"/>
      <c r="E38" s="380"/>
      <c r="F38" s="260" t="s">
        <v>430</v>
      </c>
      <c r="G38" s="43"/>
      <c r="H38" s="246"/>
      <c r="I38" s="215">
        <f t="shared" si="0"/>
        <v>0</v>
      </c>
      <c r="J38" s="30"/>
      <c r="K38" s="389"/>
      <c r="L38" s="398"/>
      <c r="M38" s="398"/>
      <c r="N38" s="399"/>
    </row>
    <row r="39" spans="1:14" ht="12.75" customHeight="1" x14ac:dyDescent="0.25">
      <c r="A39" s="155"/>
      <c r="B39" s="378" t="s">
        <v>327</v>
      </c>
      <c r="C39" s="379"/>
      <c r="D39" s="379"/>
      <c r="E39" s="380"/>
      <c r="F39" s="260" t="s">
        <v>431</v>
      </c>
      <c r="G39" s="43"/>
      <c r="H39" s="246"/>
      <c r="I39" s="215">
        <f t="shared" si="0"/>
        <v>0</v>
      </c>
      <c r="J39" s="30"/>
      <c r="K39" s="389"/>
      <c r="L39" s="398"/>
      <c r="M39" s="398"/>
      <c r="N39" s="399"/>
    </row>
    <row r="40" spans="1:14" ht="12.75" customHeight="1" x14ac:dyDescent="0.25">
      <c r="A40" s="155"/>
      <c r="B40" s="378" t="s">
        <v>347</v>
      </c>
      <c r="C40" s="379"/>
      <c r="D40" s="379"/>
      <c r="E40" s="380"/>
      <c r="F40" s="260" t="s">
        <v>432</v>
      </c>
      <c r="G40" s="43"/>
      <c r="H40" s="214"/>
      <c r="I40" s="215">
        <f t="shared" si="0"/>
        <v>0</v>
      </c>
      <c r="J40" s="30"/>
      <c r="K40" s="389"/>
      <c r="L40" s="398"/>
      <c r="M40" s="398"/>
      <c r="N40" s="399"/>
    </row>
    <row r="41" spans="1:14" ht="12.75" customHeight="1" x14ac:dyDescent="0.25">
      <c r="A41" s="267"/>
      <c r="B41" s="411" t="s">
        <v>350</v>
      </c>
      <c r="C41" s="411"/>
      <c r="D41" s="411"/>
      <c r="E41" s="411"/>
      <c r="F41" s="283" t="s">
        <v>433</v>
      </c>
      <c r="G41" s="32"/>
      <c r="H41" s="214">
        <v>33</v>
      </c>
      <c r="I41" s="215">
        <f t="shared" si="0"/>
        <v>33</v>
      </c>
      <c r="J41" s="268">
        <v>33</v>
      </c>
      <c r="K41" s="400"/>
      <c r="L41" s="400"/>
      <c r="M41" s="400"/>
      <c r="N41" s="400"/>
    </row>
    <row r="42" spans="1:14" ht="12.75" customHeight="1" x14ac:dyDescent="0.25">
      <c r="A42" s="83"/>
      <c r="B42" s="81" t="s">
        <v>108</v>
      </c>
      <c r="C42" s="81"/>
      <c r="D42" s="81"/>
      <c r="E42" s="81"/>
      <c r="F42" s="81" t="s">
        <v>434</v>
      </c>
      <c r="G42" s="81"/>
      <c r="H42" s="81"/>
      <c r="I42" s="81"/>
      <c r="J42" s="81"/>
      <c r="K42" s="81"/>
      <c r="L42" s="81"/>
      <c r="M42" s="81"/>
      <c r="N42" s="82"/>
    </row>
    <row r="43" spans="1:14" ht="12.75" customHeight="1" x14ac:dyDescent="0.35">
      <c r="A43" s="155"/>
      <c r="B43" s="378" t="s">
        <v>376</v>
      </c>
      <c r="C43" s="379"/>
      <c r="D43" s="379"/>
      <c r="E43" s="380"/>
      <c r="F43" s="260" t="s">
        <v>435</v>
      </c>
      <c r="G43" s="32"/>
      <c r="H43" s="4">
        <v>21</v>
      </c>
      <c r="I43" s="34">
        <f t="shared" si="0"/>
        <v>21</v>
      </c>
      <c r="J43" s="30">
        <v>21</v>
      </c>
      <c r="K43" s="324"/>
      <c r="L43" s="406"/>
      <c r="M43" s="406"/>
      <c r="N43" s="407"/>
    </row>
    <row r="44" spans="1:14" ht="12.75" customHeight="1" x14ac:dyDescent="0.35">
      <c r="A44" s="155"/>
      <c r="B44" s="378" t="s">
        <v>398</v>
      </c>
      <c r="C44" s="379"/>
      <c r="D44" s="379"/>
      <c r="E44" s="380"/>
      <c r="F44" s="260" t="s">
        <v>436</v>
      </c>
      <c r="G44" s="32"/>
      <c r="H44" s="4"/>
      <c r="I44" s="34">
        <f t="shared" si="0"/>
        <v>0</v>
      </c>
      <c r="J44" s="30"/>
      <c r="K44" s="324"/>
      <c r="L44" s="406"/>
      <c r="M44" s="406"/>
      <c r="N44" s="407"/>
    </row>
    <row r="45" spans="1:14" ht="12.75" customHeight="1" x14ac:dyDescent="0.35">
      <c r="A45" s="155"/>
      <c r="B45" s="278" t="s">
        <v>396</v>
      </c>
      <c r="C45" s="259"/>
      <c r="D45" s="259"/>
      <c r="E45" s="260"/>
      <c r="F45" s="260" t="s">
        <v>437</v>
      </c>
      <c r="G45" s="32"/>
      <c r="H45" s="4">
        <v>3</v>
      </c>
      <c r="I45" s="34">
        <f t="shared" si="0"/>
        <v>3</v>
      </c>
      <c r="J45" s="30">
        <v>3</v>
      </c>
      <c r="K45" s="324"/>
      <c r="L45" s="406"/>
      <c r="M45" s="406"/>
      <c r="N45" s="407"/>
    </row>
    <row r="46" spans="1:14" ht="12.75" customHeight="1" x14ac:dyDescent="0.35">
      <c r="B46" s="378" t="s">
        <v>397</v>
      </c>
      <c r="C46" s="379"/>
      <c r="D46" s="379"/>
      <c r="E46" s="380"/>
      <c r="F46" s="260" t="s">
        <v>438</v>
      </c>
      <c r="G46" s="32"/>
      <c r="H46" s="4"/>
      <c r="I46" s="34">
        <f t="shared" ref="I46" si="1">H46+(-G46)</f>
        <v>0</v>
      </c>
      <c r="J46" s="30">
        <v>18</v>
      </c>
      <c r="K46" s="324"/>
      <c r="L46" s="406"/>
      <c r="M46" s="406"/>
      <c r="N46" s="407"/>
    </row>
    <row r="47" spans="1:14" ht="12.75" customHeight="1" x14ac:dyDescent="0.35">
      <c r="A47" s="155"/>
      <c r="B47" s="378"/>
      <c r="C47" s="379"/>
      <c r="D47" s="379"/>
      <c r="E47" s="380"/>
      <c r="F47" s="260"/>
      <c r="G47" s="32"/>
      <c r="H47" s="4"/>
      <c r="I47" s="34">
        <f t="shared" si="0"/>
        <v>0</v>
      </c>
      <c r="J47" s="30"/>
      <c r="K47" s="324"/>
      <c r="L47" s="406"/>
      <c r="M47" s="406"/>
      <c r="N47" s="407"/>
    </row>
    <row r="48" spans="1:14" ht="12.75" customHeight="1" x14ac:dyDescent="0.35">
      <c r="A48" s="155"/>
      <c r="B48" s="378"/>
      <c r="C48" s="379"/>
      <c r="D48" s="379"/>
      <c r="E48" s="380"/>
      <c r="F48" s="260"/>
      <c r="G48" s="32"/>
      <c r="H48" s="4"/>
      <c r="I48" s="34">
        <f t="shared" si="0"/>
        <v>0</v>
      </c>
      <c r="J48" s="30"/>
      <c r="K48" s="324"/>
      <c r="L48" s="406"/>
      <c r="M48" s="406"/>
      <c r="N48" s="407"/>
    </row>
    <row r="49" spans="1:14" ht="12.75" customHeight="1" x14ac:dyDescent="0.35">
      <c r="A49" s="155"/>
      <c r="B49" s="378"/>
      <c r="C49" s="379"/>
      <c r="D49" s="379"/>
      <c r="E49" s="380"/>
      <c r="F49" s="260"/>
      <c r="G49" s="32"/>
      <c r="H49" s="4"/>
      <c r="I49" s="34">
        <f t="shared" si="0"/>
        <v>0</v>
      </c>
      <c r="J49" s="30"/>
      <c r="K49" s="324"/>
      <c r="L49" s="406"/>
      <c r="M49" s="406"/>
      <c r="N49" s="407"/>
    </row>
    <row r="50" spans="1:14" ht="12.75" customHeight="1" x14ac:dyDescent="0.35">
      <c r="A50" s="155"/>
      <c r="B50" s="378"/>
      <c r="C50" s="379"/>
      <c r="D50" s="379"/>
      <c r="E50" s="380"/>
      <c r="F50" s="260"/>
      <c r="G50" s="32"/>
      <c r="H50" s="4"/>
      <c r="I50" s="34">
        <f t="shared" si="0"/>
        <v>0</v>
      </c>
      <c r="J50" s="30"/>
      <c r="K50" s="324"/>
      <c r="L50" s="406"/>
      <c r="M50" s="406"/>
      <c r="N50" s="407"/>
    </row>
    <row r="51" spans="1:14" ht="12.75" customHeight="1" x14ac:dyDescent="0.35">
      <c r="A51" s="155"/>
      <c r="B51" s="378"/>
      <c r="C51" s="379"/>
      <c r="D51" s="379"/>
      <c r="E51" s="380"/>
      <c r="F51" s="260"/>
      <c r="G51" s="32"/>
      <c r="H51" s="4"/>
      <c r="I51" s="34">
        <f t="shared" ref="I51:I58" si="2">H51+(-G51)</f>
        <v>0</v>
      </c>
      <c r="J51" s="30"/>
      <c r="K51" s="324"/>
      <c r="L51" s="406"/>
      <c r="M51" s="406"/>
      <c r="N51" s="407"/>
    </row>
    <row r="52" spans="1:14" ht="12.75" customHeight="1" x14ac:dyDescent="0.35">
      <c r="A52" s="155"/>
      <c r="B52" s="378"/>
      <c r="C52" s="379"/>
      <c r="D52" s="379"/>
      <c r="E52" s="380"/>
      <c r="F52" s="260"/>
      <c r="G52" s="32"/>
      <c r="H52" s="4"/>
      <c r="I52" s="34">
        <f t="shared" si="2"/>
        <v>0</v>
      </c>
      <c r="J52" s="30"/>
      <c r="K52" s="324"/>
      <c r="L52" s="406"/>
      <c r="M52" s="406"/>
      <c r="N52" s="407"/>
    </row>
    <row r="53" spans="1:14" ht="12.75" customHeight="1" x14ac:dyDescent="0.35">
      <c r="A53" s="155"/>
      <c r="B53" s="378"/>
      <c r="C53" s="379"/>
      <c r="D53" s="379"/>
      <c r="E53" s="380"/>
      <c r="F53" s="260"/>
      <c r="G53" s="32"/>
      <c r="H53" s="4"/>
      <c r="I53" s="34">
        <f t="shared" si="2"/>
        <v>0</v>
      </c>
      <c r="J53" s="30"/>
      <c r="K53" s="324"/>
      <c r="L53" s="406"/>
      <c r="M53" s="406"/>
      <c r="N53" s="407"/>
    </row>
    <row r="54" spans="1:14" ht="12.75" customHeight="1" x14ac:dyDescent="0.35">
      <c r="A54" s="155"/>
      <c r="B54" s="378"/>
      <c r="C54" s="379"/>
      <c r="D54" s="379"/>
      <c r="E54" s="380"/>
      <c r="F54" s="260"/>
      <c r="G54" s="32"/>
      <c r="H54" s="4"/>
      <c r="I54" s="34">
        <f t="shared" si="2"/>
        <v>0</v>
      </c>
      <c r="J54" s="30"/>
      <c r="K54" s="324"/>
      <c r="L54" s="406"/>
      <c r="M54" s="406"/>
      <c r="N54" s="407"/>
    </row>
    <row r="55" spans="1:14" ht="12.75" customHeight="1" x14ac:dyDescent="0.35">
      <c r="A55" s="155"/>
      <c r="B55" s="378"/>
      <c r="C55" s="379"/>
      <c r="D55" s="379"/>
      <c r="E55" s="380"/>
      <c r="F55" s="260"/>
      <c r="G55" s="32"/>
      <c r="H55" s="4"/>
      <c r="I55" s="34">
        <f t="shared" si="2"/>
        <v>0</v>
      </c>
      <c r="J55" s="30"/>
      <c r="K55" s="324"/>
      <c r="L55" s="406"/>
      <c r="M55" s="406"/>
      <c r="N55" s="407"/>
    </row>
    <row r="56" spans="1:14" ht="12.75" customHeight="1" x14ac:dyDescent="0.35">
      <c r="A56" s="155"/>
      <c r="B56" s="378"/>
      <c r="C56" s="379"/>
      <c r="D56" s="379"/>
      <c r="E56" s="380"/>
      <c r="F56" s="260"/>
      <c r="G56" s="32"/>
      <c r="H56" s="4"/>
      <c r="I56" s="34">
        <f t="shared" si="2"/>
        <v>0</v>
      </c>
      <c r="J56" s="30"/>
      <c r="K56" s="324"/>
      <c r="L56" s="406"/>
      <c r="M56" s="406"/>
      <c r="N56" s="407"/>
    </row>
    <row r="57" spans="1:14" ht="12.75" customHeight="1" x14ac:dyDescent="0.35">
      <c r="A57" s="155"/>
      <c r="B57" s="378"/>
      <c r="C57" s="379"/>
      <c r="D57" s="379"/>
      <c r="E57" s="380"/>
      <c r="F57" s="260"/>
      <c r="G57" s="32"/>
      <c r="H57" s="4"/>
      <c r="I57" s="34">
        <f t="shared" si="2"/>
        <v>0</v>
      </c>
      <c r="J57" s="30"/>
      <c r="K57" s="324"/>
      <c r="L57" s="406"/>
      <c r="M57" s="406"/>
      <c r="N57" s="407"/>
    </row>
    <row r="58" spans="1:14" ht="12.75" customHeight="1" x14ac:dyDescent="0.35">
      <c r="A58" s="155"/>
      <c r="B58" s="378"/>
      <c r="C58" s="379"/>
      <c r="D58" s="379"/>
      <c r="E58" s="380"/>
      <c r="F58" s="260"/>
      <c r="G58" s="32"/>
      <c r="H58" s="4"/>
      <c r="I58" s="34">
        <f t="shared" si="2"/>
        <v>0</v>
      </c>
      <c r="J58" s="30"/>
      <c r="K58" s="324"/>
      <c r="L58" s="406"/>
      <c r="M58" s="406"/>
      <c r="N58" s="407"/>
    </row>
  </sheetData>
  <mergeCells count="112">
    <mergeCell ref="B47:E47"/>
    <mergeCell ref="K47:N47"/>
    <mergeCell ref="B37:E37"/>
    <mergeCell ref="B38:E38"/>
    <mergeCell ref="B39:E39"/>
    <mergeCell ref="K37:N37"/>
    <mergeCell ref="K38:N38"/>
    <mergeCell ref="K39:N39"/>
    <mergeCell ref="B41:E41"/>
    <mergeCell ref="K41:N41"/>
    <mergeCell ref="K40:N40"/>
    <mergeCell ref="A1:C2"/>
    <mergeCell ref="D1:N2"/>
    <mergeCell ref="B7:E7"/>
    <mergeCell ref="B52:E52"/>
    <mergeCell ref="K52:N52"/>
    <mergeCell ref="B49:E49"/>
    <mergeCell ref="K49:N49"/>
    <mergeCell ref="B50:E50"/>
    <mergeCell ref="K50:N50"/>
    <mergeCell ref="B51:E51"/>
    <mergeCell ref="K51:N51"/>
    <mergeCell ref="B44:E44"/>
    <mergeCell ref="K44:N44"/>
    <mergeCell ref="K29:N29"/>
    <mergeCell ref="K22:N22"/>
    <mergeCell ref="B22:E22"/>
    <mergeCell ref="B30:E30"/>
    <mergeCell ref="B40:E40"/>
    <mergeCell ref="K30:N30"/>
    <mergeCell ref="B28:E28"/>
    <mergeCell ref="B29:E29"/>
    <mergeCell ref="B48:E48"/>
    <mergeCell ref="K48:N48"/>
    <mergeCell ref="K28:N28"/>
    <mergeCell ref="K21:N21"/>
    <mergeCell ref="B21:E21"/>
    <mergeCell ref="K24:N24"/>
    <mergeCell ref="K25:N25"/>
    <mergeCell ref="K26:N26"/>
    <mergeCell ref="K34:N34"/>
    <mergeCell ref="K35:N35"/>
    <mergeCell ref="B58:E58"/>
    <mergeCell ref="K58:N58"/>
    <mergeCell ref="B53:E53"/>
    <mergeCell ref="K53:N53"/>
    <mergeCell ref="B54:E54"/>
    <mergeCell ref="K54:N54"/>
    <mergeCell ref="B55:E55"/>
    <mergeCell ref="K55:N55"/>
    <mergeCell ref="B56:E56"/>
    <mergeCell ref="K56:N56"/>
    <mergeCell ref="B57:E57"/>
    <mergeCell ref="K57:N57"/>
    <mergeCell ref="B43:E43"/>
    <mergeCell ref="K43:N43"/>
    <mergeCell ref="K45:N45"/>
    <mergeCell ref="B46:E46"/>
    <mergeCell ref="K46:N46"/>
    <mergeCell ref="K36:N36"/>
    <mergeCell ref="B24:E24"/>
    <mergeCell ref="B25:E25"/>
    <mergeCell ref="B26:E26"/>
    <mergeCell ref="K27:N27"/>
    <mergeCell ref="K23:N23"/>
    <mergeCell ref="B23:E23"/>
    <mergeCell ref="K32:N32"/>
    <mergeCell ref="B33:E33"/>
    <mergeCell ref="K33:N33"/>
    <mergeCell ref="B32:E32"/>
    <mergeCell ref="K31:N31"/>
    <mergeCell ref="B31:E31"/>
    <mergeCell ref="K15:N15"/>
    <mergeCell ref="K16:N16"/>
    <mergeCell ref="K13:N13"/>
    <mergeCell ref="B16:E16"/>
    <mergeCell ref="B18:E18"/>
    <mergeCell ref="K14:N14"/>
    <mergeCell ref="K18:N18"/>
    <mergeCell ref="B13:E13"/>
    <mergeCell ref="B20:E20"/>
    <mergeCell ref="B15:E15"/>
    <mergeCell ref="B14:E14"/>
    <mergeCell ref="B19:E19"/>
    <mergeCell ref="K19:N19"/>
    <mergeCell ref="K20:N20"/>
    <mergeCell ref="K17:N17"/>
    <mergeCell ref="B17:E17"/>
    <mergeCell ref="B12:E12"/>
    <mergeCell ref="H3:J3"/>
    <mergeCell ref="H4:J4"/>
    <mergeCell ref="H5:J5"/>
    <mergeCell ref="A3:B3"/>
    <mergeCell ref="A4:B4"/>
    <mergeCell ref="A5:B5"/>
    <mergeCell ref="A6:N6"/>
    <mergeCell ref="L3:N3"/>
    <mergeCell ref="C4:E4"/>
    <mergeCell ref="L4:N4"/>
    <mergeCell ref="C3:E3"/>
    <mergeCell ref="K11:N11"/>
    <mergeCell ref="K12:N12"/>
    <mergeCell ref="L5:N5"/>
    <mergeCell ref="B10:E10"/>
    <mergeCell ref="C5:E5"/>
    <mergeCell ref="B11:E11"/>
    <mergeCell ref="K8:N8"/>
    <mergeCell ref="K7:N7"/>
    <mergeCell ref="K10:N10"/>
    <mergeCell ref="B9:E9"/>
    <mergeCell ref="K9:N9"/>
    <mergeCell ref="B8:E8"/>
  </mergeCells>
  <phoneticPr fontId="7" type="noConversion"/>
  <conditionalFormatting sqref="M5:N5">
    <cfRule type="containsText" dxfId="22" priority="3" operator="containsText" text=" ">
      <formula>NOT(ISERROR(SEARCH(" ",M5)))</formula>
    </cfRule>
  </conditionalFormatting>
  <printOptions horizontalCentered="1" gridLines="1"/>
  <pageMargins left="0.23622047244094491" right="0.23622047244094491" top="0.74803149606299213" bottom="0" header="0.31496062992125984" footer="0"/>
  <pageSetup paperSize="9" scale="68" orientation="portrait" verticalDpi="300" r:id="rId1"/>
  <headerFooter>
    <oddHeader>&amp;CREISS</oddHeader>
  </headerFooter>
  <customProperties>
    <customPr name="layoutContexts" r:id="rId2"/>
    <customPr name="pages" r:id="rId3"/>
    <customPr name="screen" r:id="rId4"/>
  </customProperties>
  <drawing r:id="rId5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13B043-B2C5-487C-AA1E-D27802649CA5}">
  <sheetPr codeName="Sheet8">
    <tabColor rgb="FF00B0F0"/>
  </sheetPr>
  <dimension ref="A1:K306"/>
  <sheetViews>
    <sheetView view="pageBreakPreview" topLeftCell="A56" zoomScale="115" zoomScaleNormal="100" zoomScaleSheetLayoutView="115" workbookViewId="0">
      <selection activeCell="M64" sqref="M64"/>
    </sheetView>
  </sheetViews>
  <sheetFormatPr defaultColWidth="8.81640625" defaultRowHeight="15" customHeight="1" x14ac:dyDescent="0.35"/>
  <cols>
    <col min="1" max="1" width="7.453125" style="1" customWidth="1"/>
    <col min="2" max="3" width="7.1796875" style="1" customWidth="1"/>
    <col min="4" max="4" width="12.453125" style="1" customWidth="1"/>
    <col min="5" max="6" width="6.453125" style="1" customWidth="1"/>
    <col min="7" max="7" width="5.1796875" style="1" customWidth="1"/>
    <col min="8" max="8" width="15.453125" style="1" customWidth="1"/>
    <col min="9" max="9" width="9.453125" style="1" customWidth="1"/>
    <col min="10" max="10" width="5" style="1" customWidth="1"/>
    <col min="11" max="11" width="6.81640625" style="1" customWidth="1"/>
  </cols>
  <sheetData>
    <row r="1" spans="1:11" s="1" customFormat="1" ht="13.75" customHeight="1" x14ac:dyDescent="0.25">
      <c r="A1" s="296"/>
      <c r="B1" s="296"/>
      <c r="C1" s="311" t="s">
        <v>303</v>
      </c>
      <c r="D1" s="312"/>
      <c r="E1" s="312"/>
      <c r="F1" s="312"/>
      <c r="G1" s="312"/>
      <c r="H1" s="312"/>
      <c r="I1" s="312"/>
      <c r="J1" s="312"/>
      <c r="K1" s="312"/>
    </row>
    <row r="2" spans="1:11" s="1" customFormat="1" ht="13.75" customHeight="1" x14ac:dyDescent="0.25">
      <c r="A2" s="296"/>
      <c r="B2" s="296"/>
      <c r="C2" s="313"/>
      <c r="D2" s="314"/>
      <c r="E2" s="314"/>
      <c r="F2" s="314"/>
      <c r="G2" s="314"/>
      <c r="H2" s="314"/>
      <c r="I2" s="314"/>
      <c r="J2" s="314"/>
      <c r="K2" s="314"/>
    </row>
    <row r="3" spans="1:11" s="1" customFormat="1" ht="13.75" customHeight="1" x14ac:dyDescent="0.25">
      <c r="A3" s="382" t="s">
        <v>48</v>
      </c>
      <c r="B3" s="382"/>
      <c r="C3" s="424" t="str">
        <f>'DESIGN FRONT SHEET'!B3</f>
        <v>MCLAREN SEASON 3</v>
      </c>
      <c r="D3" s="425"/>
      <c r="E3" s="158" t="s">
        <v>49</v>
      </c>
      <c r="F3" s="424" t="str">
        <f>'DESIGN FRONT SHEET'!E3</f>
        <v>UNAVAILABLE</v>
      </c>
      <c r="G3" s="426"/>
      <c r="H3" s="426"/>
      <c r="I3" s="158" t="s">
        <v>50</v>
      </c>
      <c r="J3" s="426" t="str">
        <f>'DESIGN FRONT SHEET'!G3</f>
        <v>FRAN</v>
      </c>
      <c r="K3" s="426"/>
    </row>
    <row r="4" spans="1:11" s="1" customFormat="1" ht="13.75" customHeight="1" x14ac:dyDescent="0.25">
      <c r="A4" s="382" t="s">
        <v>51</v>
      </c>
      <c r="B4" s="382"/>
      <c r="C4" s="424" t="str">
        <f>'DESIGN FRONT SHEET'!B4</f>
        <v>DEXOR</v>
      </c>
      <c r="D4" s="425"/>
      <c r="E4" s="158" t="s">
        <v>52</v>
      </c>
      <c r="F4" s="424" t="str">
        <f>'DESIGN FRONT SHEET'!E4</f>
        <v>VIETNAM</v>
      </c>
      <c r="G4" s="426"/>
      <c r="H4" s="426"/>
      <c r="I4" s="158" t="s">
        <v>53</v>
      </c>
      <c r="J4" s="426" t="str">
        <f>'DESIGN FRONT SHEET'!G4</f>
        <v>CHARLOTTE</v>
      </c>
      <c r="K4" s="426"/>
    </row>
    <row r="5" spans="1:11" s="1" customFormat="1" ht="13.75" customHeight="1" x14ac:dyDescent="0.25">
      <c r="A5" s="382" t="s">
        <v>54</v>
      </c>
      <c r="B5" s="382" t="s">
        <v>54</v>
      </c>
      <c r="C5" s="424" t="str">
        <f>'DESIGN FRONT SHEET'!B5</f>
        <v>SHORT SLEEVE CONTRST T-SHIRT</v>
      </c>
      <c r="D5" s="425"/>
      <c r="E5" s="37" t="s">
        <v>193</v>
      </c>
      <c r="F5" s="424" t="str">
        <f>'DESIGN FRONT SHEET'!E5</f>
        <v>PALACE SAMPLE - FACTORY REFERENCE</v>
      </c>
      <c r="G5" s="426"/>
      <c r="H5" s="426"/>
      <c r="I5" s="158" t="s">
        <v>130</v>
      </c>
      <c r="J5" s="390">
        <v>45905</v>
      </c>
      <c r="K5" s="390"/>
    </row>
    <row r="6" spans="1:11" ht="13.75" customHeight="1" x14ac:dyDescent="0.35">
      <c r="A6" s="427" t="s">
        <v>131</v>
      </c>
      <c r="B6" s="383"/>
      <c r="C6" s="383"/>
      <c r="D6" s="383"/>
      <c r="E6" s="383"/>
      <c r="F6" s="383"/>
      <c r="G6" s="383"/>
      <c r="H6" s="383"/>
      <c r="I6" s="383"/>
      <c r="J6" s="383"/>
      <c r="K6" s="384"/>
    </row>
    <row r="7" spans="1:11" ht="13.75" customHeight="1" x14ac:dyDescent="0.35">
      <c r="A7" s="419" t="s">
        <v>117</v>
      </c>
      <c r="B7" s="419"/>
      <c r="C7" s="428" t="s">
        <v>285</v>
      </c>
      <c r="D7" s="428"/>
      <c r="E7" s="428"/>
      <c r="F7" s="428"/>
      <c r="G7" s="428"/>
      <c r="H7" s="428"/>
      <c r="I7" s="428"/>
      <c r="J7" s="428"/>
      <c r="K7" s="428"/>
    </row>
    <row r="8" spans="1:11" ht="13.75" customHeight="1" x14ac:dyDescent="0.35">
      <c r="A8" s="419" t="s">
        <v>132</v>
      </c>
      <c r="B8" s="419"/>
      <c r="C8" s="432">
        <v>45897</v>
      </c>
      <c r="D8" s="420"/>
      <c r="E8" s="420"/>
      <c r="F8" s="420"/>
      <c r="G8" s="420"/>
      <c r="H8" s="420"/>
      <c r="I8" s="420"/>
      <c r="J8" s="420"/>
      <c r="K8" s="420"/>
    </row>
    <row r="9" spans="1:11" ht="13.75" customHeight="1" x14ac:dyDescent="0.35">
      <c r="A9" s="419" t="s">
        <v>133</v>
      </c>
      <c r="B9" s="419"/>
      <c r="C9" s="420" t="s">
        <v>392</v>
      </c>
      <c r="D9" s="420"/>
      <c r="E9" s="420"/>
      <c r="F9" s="420"/>
      <c r="G9" s="420"/>
      <c r="H9" s="420"/>
      <c r="I9" s="420"/>
      <c r="J9" s="420"/>
      <c r="K9" s="420"/>
    </row>
    <row r="10" spans="1:11" ht="13.75" customHeight="1" x14ac:dyDescent="0.35">
      <c r="A10" s="419" t="s">
        <v>118</v>
      </c>
      <c r="B10" s="419"/>
      <c r="C10" s="420" t="s">
        <v>393</v>
      </c>
      <c r="D10" s="420"/>
      <c r="E10" s="420"/>
      <c r="F10" s="420"/>
      <c r="G10" s="420"/>
      <c r="H10" s="420"/>
      <c r="I10" s="420"/>
      <c r="J10" s="420"/>
      <c r="K10" s="420"/>
    </row>
    <row r="11" spans="1:11" ht="269.5" customHeight="1" x14ac:dyDescent="0.35">
      <c r="A11" s="429"/>
      <c r="B11" s="430"/>
      <c r="C11" s="430"/>
      <c r="D11" s="430"/>
      <c r="E11" s="430"/>
      <c r="F11" s="430"/>
      <c r="G11" s="430"/>
      <c r="H11" s="430"/>
      <c r="I11" s="430"/>
      <c r="J11" s="430"/>
      <c r="K11" s="431"/>
    </row>
    <row r="12" spans="1:11" ht="14.5" x14ac:dyDescent="0.35">
      <c r="A12" s="421"/>
      <c r="B12" s="422"/>
      <c r="C12" s="422"/>
      <c r="D12" s="422"/>
      <c r="E12" s="422"/>
      <c r="F12" s="422"/>
      <c r="G12" s="422"/>
      <c r="H12" s="422"/>
      <c r="I12" s="422"/>
      <c r="J12" s="422"/>
      <c r="K12" s="423"/>
    </row>
    <row r="13" spans="1:11" ht="14.5" x14ac:dyDescent="0.35">
      <c r="A13" s="412"/>
      <c r="B13" s="417"/>
      <c r="C13" s="417"/>
      <c r="D13" s="417"/>
      <c r="E13" s="417"/>
      <c r="F13" s="417"/>
      <c r="G13" s="417"/>
      <c r="H13" s="417"/>
      <c r="I13" s="417"/>
      <c r="J13" s="417"/>
      <c r="K13" s="418"/>
    </row>
    <row r="14" spans="1:11" ht="14.5" x14ac:dyDescent="0.35">
      <c r="A14" s="412"/>
      <c r="B14" s="417"/>
      <c r="C14" s="417"/>
      <c r="D14" s="417"/>
      <c r="E14" s="417"/>
      <c r="F14" s="417"/>
      <c r="G14" s="417"/>
      <c r="H14" s="417"/>
      <c r="I14" s="417"/>
      <c r="J14" s="417"/>
      <c r="K14" s="418"/>
    </row>
    <row r="15" spans="1:11" ht="14.5" x14ac:dyDescent="0.35">
      <c r="A15" s="412"/>
      <c r="B15" s="417"/>
      <c r="C15" s="417"/>
      <c r="D15" s="417"/>
      <c r="E15" s="417"/>
      <c r="F15" s="417"/>
      <c r="G15" s="417"/>
      <c r="H15" s="417"/>
      <c r="I15" s="417"/>
      <c r="J15" s="417"/>
      <c r="K15" s="418"/>
    </row>
    <row r="16" spans="1:11" ht="14.5" x14ac:dyDescent="0.35">
      <c r="A16" s="412"/>
      <c r="B16" s="417"/>
      <c r="C16" s="417"/>
      <c r="D16" s="417"/>
      <c r="E16" s="417"/>
      <c r="F16" s="417"/>
      <c r="G16" s="417"/>
      <c r="H16" s="417"/>
      <c r="I16" s="417"/>
      <c r="J16" s="417"/>
      <c r="K16" s="418"/>
    </row>
    <row r="17" spans="1:11" ht="14.5" x14ac:dyDescent="0.35">
      <c r="A17" s="412"/>
      <c r="B17" s="417"/>
      <c r="C17" s="417"/>
      <c r="D17" s="417"/>
      <c r="E17" s="417"/>
      <c r="F17" s="417"/>
      <c r="G17" s="417"/>
      <c r="H17" s="417"/>
      <c r="I17" s="417"/>
      <c r="J17" s="417"/>
      <c r="K17" s="418"/>
    </row>
    <row r="18" spans="1:11" ht="14.5" x14ac:dyDescent="0.35">
      <c r="A18" s="412"/>
      <c r="B18" s="417"/>
      <c r="C18" s="417"/>
      <c r="D18" s="417"/>
      <c r="E18" s="417"/>
      <c r="F18" s="417"/>
      <c r="G18" s="417"/>
      <c r="H18" s="417"/>
      <c r="I18" s="417"/>
      <c r="J18" s="417"/>
      <c r="K18" s="418"/>
    </row>
    <row r="19" spans="1:11" ht="14.5" x14ac:dyDescent="0.35">
      <c r="A19" s="412"/>
      <c r="B19" s="417"/>
      <c r="C19" s="417"/>
      <c r="D19" s="417"/>
      <c r="E19" s="417"/>
      <c r="F19" s="417"/>
      <c r="G19" s="417"/>
      <c r="H19" s="417"/>
      <c r="I19" s="417"/>
      <c r="J19" s="417"/>
      <c r="K19" s="418"/>
    </row>
    <row r="20" spans="1:11" ht="14.5" x14ac:dyDescent="0.35">
      <c r="A20" s="412"/>
      <c r="B20" s="417"/>
      <c r="C20" s="417"/>
      <c r="D20" s="417"/>
      <c r="E20" s="417"/>
      <c r="F20" s="417"/>
      <c r="G20" s="417"/>
      <c r="H20" s="417"/>
      <c r="I20" s="417"/>
      <c r="J20" s="417"/>
      <c r="K20" s="418"/>
    </row>
    <row r="21" spans="1:11" ht="14.5" x14ac:dyDescent="0.35">
      <c r="A21" s="412"/>
      <c r="B21" s="417"/>
      <c r="C21" s="417"/>
      <c r="D21" s="417"/>
      <c r="E21" s="417"/>
      <c r="F21" s="417"/>
      <c r="G21" s="417"/>
      <c r="H21" s="417"/>
      <c r="I21" s="417"/>
      <c r="J21" s="417"/>
      <c r="K21" s="418"/>
    </row>
    <row r="22" spans="1:11" ht="14.5" x14ac:dyDescent="0.35">
      <c r="A22" s="412"/>
      <c r="B22" s="417"/>
      <c r="C22" s="417"/>
      <c r="D22" s="417"/>
      <c r="E22" s="417"/>
      <c r="F22" s="417"/>
      <c r="G22" s="417"/>
      <c r="H22" s="417"/>
      <c r="I22" s="417"/>
      <c r="J22" s="417"/>
      <c r="K22" s="418"/>
    </row>
    <row r="23" spans="1:11" ht="14.5" x14ac:dyDescent="0.35">
      <c r="A23" s="412"/>
      <c r="B23" s="417"/>
      <c r="C23" s="417"/>
      <c r="D23" s="417"/>
      <c r="E23" s="417"/>
      <c r="F23" s="417"/>
      <c r="G23" s="417"/>
      <c r="H23" s="417"/>
      <c r="I23" s="417"/>
      <c r="J23" s="417"/>
      <c r="K23" s="418"/>
    </row>
    <row r="24" spans="1:11" ht="14.5" x14ac:dyDescent="0.35">
      <c r="A24" s="412"/>
      <c r="B24" s="417"/>
      <c r="C24" s="417"/>
      <c r="D24" s="417"/>
      <c r="E24" s="417"/>
      <c r="F24" s="417"/>
      <c r="G24" s="417"/>
      <c r="H24" s="417"/>
      <c r="I24" s="417"/>
      <c r="J24" s="417"/>
      <c r="K24" s="418"/>
    </row>
    <row r="25" spans="1:11" ht="14.5" x14ac:dyDescent="0.35">
      <c r="A25" s="412"/>
      <c r="B25" s="417"/>
      <c r="C25" s="417"/>
      <c r="D25" s="417"/>
      <c r="E25" s="417"/>
      <c r="F25" s="417"/>
      <c r="G25" s="417"/>
      <c r="H25" s="417"/>
      <c r="I25" s="417"/>
      <c r="J25" s="417"/>
      <c r="K25" s="418"/>
    </row>
    <row r="26" spans="1:11" ht="14.5" x14ac:dyDescent="0.35">
      <c r="A26" s="412"/>
      <c r="B26" s="417"/>
      <c r="C26" s="417"/>
      <c r="D26" s="417"/>
      <c r="E26" s="417"/>
      <c r="F26" s="417"/>
      <c r="G26" s="417"/>
      <c r="H26" s="417"/>
      <c r="I26" s="417"/>
      <c r="J26" s="417"/>
      <c r="K26" s="418"/>
    </row>
    <row r="27" spans="1:11" ht="14.5" x14ac:dyDescent="0.35">
      <c r="A27" s="412"/>
      <c r="B27" s="417"/>
      <c r="C27" s="417"/>
      <c r="D27" s="417"/>
      <c r="E27" s="417"/>
      <c r="F27" s="417"/>
      <c r="G27" s="417"/>
      <c r="H27" s="417"/>
      <c r="I27" s="417"/>
      <c r="J27" s="417"/>
      <c r="K27" s="418"/>
    </row>
    <row r="28" spans="1:11" ht="14.5" x14ac:dyDescent="0.35">
      <c r="A28" s="412"/>
      <c r="B28" s="417"/>
      <c r="C28" s="417"/>
      <c r="D28" s="417"/>
      <c r="E28" s="417"/>
      <c r="F28" s="417"/>
      <c r="G28" s="417"/>
      <c r="H28" s="417"/>
      <c r="I28" s="417"/>
      <c r="J28" s="417"/>
      <c r="K28" s="418"/>
    </row>
    <row r="29" spans="1:11" ht="14.5" x14ac:dyDescent="0.35">
      <c r="A29" s="412"/>
      <c r="B29" s="417"/>
      <c r="C29" s="417"/>
      <c r="D29" s="417"/>
      <c r="E29" s="417"/>
      <c r="F29" s="417"/>
      <c r="G29" s="417"/>
      <c r="H29" s="417"/>
      <c r="I29" s="417"/>
      <c r="J29" s="417"/>
      <c r="K29" s="418"/>
    </row>
    <row r="30" spans="1:11" ht="14.5" x14ac:dyDescent="0.35">
      <c r="A30" s="412"/>
      <c r="B30" s="417"/>
      <c r="C30" s="417"/>
      <c r="D30" s="417"/>
      <c r="E30" s="417"/>
      <c r="F30" s="417"/>
      <c r="G30" s="417"/>
      <c r="H30" s="417"/>
      <c r="I30" s="417"/>
      <c r="J30" s="417"/>
      <c r="K30" s="418"/>
    </row>
    <row r="31" spans="1:11" ht="14.5" x14ac:dyDescent="0.35">
      <c r="A31" s="412"/>
      <c r="B31" s="417"/>
      <c r="C31" s="417"/>
      <c r="D31" s="417"/>
      <c r="E31" s="417"/>
      <c r="F31" s="417"/>
      <c r="G31" s="417"/>
      <c r="H31" s="417"/>
      <c r="I31" s="417"/>
      <c r="J31" s="417"/>
      <c r="K31" s="418"/>
    </row>
    <row r="32" spans="1:11" ht="14.5" x14ac:dyDescent="0.35">
      <c r="A32" s="412"/>
      <c r="B32" s="417"/>
      <c r="C32" s="417"/>
      <c r="D32" s="417"/>
      <c r="E32" s="417"/>
      <c r="F32" s="417"/>
      <c r="G32" s="417"/>
      <c r="H32" s="417"/>
      <c r="I32" s="417"/>
      <c r="J32" s="417"/>
      <c r="K32" s="418"/>
    </row>
    <row r="33" spans="1:11" ht="14.5" x14ac:dyDescent="0.35">
      <c r="A33" s="412"/>
      <c r="B33" s="415"/>
      <c r="C33" s="415"/>
      <c r="D33" s="415"/>
      <c r="E33" s="415"/>
      <c r="F33" s="415"/>
      <c r="G33" s="415"/>
      <c r="H33" s="415"/>
      <c r="I33" s="415"/>
      <c r="J33" s="415"/>
      <c r="K33" s="416"/>
    </row>
    <row r="34" spans="1:11" ht="14.5" x14ac:dyDescent="0.35">
      <c r="A34" s="412"/>
      <c r="B34" s="415"/>
      <c r="C34" s="415"/>
      <c r="D34" s="415"/>
      <c r="E34" s="415"/>
      <c r="F34" s="415"/>
      <c r="G34" s="415"/>
      <c r="H34" s="415"/>
      <c r="I34" s="415"/>
      <c r="J34" s="415"/>
      <c r="K34" s="416"/>
    </row>
    <row r="35" spans="1:11" ht="14.5" x14ac:dyDescent="0.35">
      <c r="A35" s="412"/>
      <c r="B35" s="415"/>
      <c r="C35" s="415"/>
      <c r="D35" s="415"/>
      <c r="E35" s="415"/>
      <c r="F35" s="415"/>
      <c r="G35" s="415"/>
      <c r="H35" s="415"/>
      <c r="I35" s="415"/>
      <c r="J35" s="415"/>
      <c r="K35" s="416"/>
    </row>
    <row r="36" spans="1:11" ht="14.5" x14ac:dyDescent="0.35">
      <c r="A36" s="412"/>
      <c r="B36" s="415"/>
      <c r="C36" s="415"/>
      <c r="D36" s="415"/>
      <c r="E36" s="415"/>
      <c r="F36" s="415"/>
      <c r="G36" s="415"/>
      <c r="H36" s="415"/>
      <c r="I36" s="415"/>
      <c r="J36" s="415"/>
      <c r="K36" s="416"/>
    </row>
    <row r="37" spans="1:11" ht="14.5" x14ac:dyDescent="0.35">
      <c r="A37" s="412"/>
      <c r="B37" s="415"/>
      <c r="C37" s="415"/>
      <c r="D37" s="415"/>
      <c r="E37" s="415"/>
      <c r="F37" s="415"/>
      <c r="G37" s="415"/>
      <c r="H37" s="415"/>
      <c r="I37" s="415"/>
      <c r="J37" s="415"/>
      <c r="K37" s="416"/>
    </row>
    <row r="38" spans="1:11" ht="14.5" x14ac:dyDescent="0.35">
      <c r="A38" s="412"/>
      <c r="B38" s="415"/>
      <c r="C38" s="415"/>
      <c r="D38" s="415"/>
      <c r="E38" s="415"/>
      <c r="F38" s="415"/>
      <c r="G38" s="415"/>
      <c r="H38" s="415"/>
      <c r="I38" s="415"/>
      <c r="J38" s="415"/>
      <c r="K38" s="416"/>
    </row>
    <row r="39" spans="1:11" ht="14.5" x14ac:dyDescent="0.35">
      <c r="A39" s="412"/>
      <c r="B39" s="415"/>
      <c r="C39" s="415"/>
      <c r="D39" s="415"/>
      <c r="E39" s="415"/>
      <c r="F39" s="415"/>
      <c r="G39" s="415"/>
      <c r="H39" s="415"/>
      <c r="I39" s="415"/>
      <c r="J39" s="415"/>
      <c r="K39" s="416"/>
    </row>
    <row r="40" spans="1:11" ht="14.5" x14ac:dyDescent="0.35">
      <c r="A40" s="412"/>
      <c r="B40" s="415"/>
      <c r="C40" s="415"/>
      <c r="D40" s="415"/>
      <c r="E40" s="415"/>
      <c r="F40" s="415"/>
      <c r="G40" s="415"/>
      <c r="H40" s="415"/>
      <c r="I40" s="415"/>
      <c r="J40" s="415"/>
      <c r="K40" s="416"/>
    </row>
    <row r="41" spans="1:11" ht="14.5" x14ac:dyDescent="0.35">
      <c r="A41" s="412"/>
      <c r="B41" s="415"/>
      <c r="C41" s="415"/>
      <c r="D41" s="415"/>
      <c r="E41" s="415"/>
      <c r="F41" s="415"/>
      <c r="G41" s="415"/>
      <c r="H41" s="415"/>
      <c r="I41" s="415"/>
      <c r="J41" s="415"/>
      <c r="K41" s="416"/>
    </row>
    <row r="42" spans="1:11" ht="14.5" x14ac:dyDescent="0.35">
      <c r="A42" s="412"/>
      <c r="B42" s="415"/>
      <c r="C42" s="415"/>
      <c r="D42" s="415"/>
      <c r="E42" s="415"/>
      <c r="F42" s="415"/>
      <c r="G42" s="415"/>
      <c r="H42" s="415"/>
      <c r="I42" s="415"/>
      <c r="J42" s="415"/>
      <c r="K42" s="416"/>
    </row>
    <row r="43" spans="1:11" ht="14.5" x14ac:dyDescent="0.35">
      <c r="A43" s="412"/>
      <c r="B43" s="415"/>
      <c r="C43" s="415"/>
      <c r="D43" s="415"/>
      <c r="E43" s="415"/>
      <c r="F43" s="415"/>
      <c r="G43" s="415"/>
      <c r="H43" s="415"/>
      <c r="I43" s="415"/>
      <c r="J43" s="415"/>
      <c r="K43" s="416"/>
    </row>
    <row r="44" spans="1:11" ht="14.5" x14ac:dyDescent="0.35">
      <c r="A44" s="412"/>
      <c r="B44" s="415"/>
      <c r="C44" s="415"/>
      <c r="D44" s="415"/>
      <c r="E44" s="415"/>
      <c r="F44" s="415"/>
      <c r="G44" s="415"/>
      <c r="H44" s="415"/>
      <c r="I44" s="415"/>
      <c r="J44" s="415"/>
      <c r="K44" s="416"/>
    </row>
    <row r="45" spans="1:11" ht="14.5" x14ac:dyDescent="0.35">
      <c r="A45" s="412"/>
      <c r="B45" s="415"/>
      <c r="C45" s="415"/>
      <c r="D45" s="415"/>
      <c r="E45" s="415"/>
      <c r="F45" s="415"/>
      <c r="G45" s="415"/>
      <c r="H45" s="415"/>
      <c r="I45" s="415"/>
      <c r="J45" s="415"/>
      <c r="K45" s="416"/>
    </row>
    <row r="46" spans="1:11" ht="14.5" x14ac:dyDescent="0.35">
      <c r="A46" s="412"/>
      <c r="B46" s="415"/>
      <c r="C46" s="415"/>
      <c r="D46" s="415"/>
      <c r="E46" s="415"/>
      <c r="F46" s="415"/>
      <c r="G46" s="415"/>
      <c r="H46" s="415"/>
      <c r="I46" s="415"/>
      <c r="J46" s="415"/>
      <c r="K46" s="416"/>
    </row>
    <row r="47" spans="1:11" ht="14.5" x14ac:dyDescent="0.35">
      <c r="A47" s="412"/>
      <c r="B47" s="415"/>
      <c r="C47" s="415"/>
      <c r="D47" s="415"/>
      <c r="E47" s="415"/>
      <c r="F47" s="415"/>
      <c r="G47" s="415"/>
      <c r="H47" s="415"/>
      <c r="I47" s="415"/>
      <c r="J47" s="415"/>
      <c r="K47" s="416"/>
    </row>
    <row r="48" spans="1:11" ht="14.5" x14ac:dyDescent="0.35">
      <c r="A48" s="412"/>
      <c r="B48" s="415"/>
      <c r="C48" s="415"/>
      <c r="D48" s="415"/>
      <c r="E48" s="415"/>
      <c r="F48" s="415"/>
      <c r="G48" s="415"/>
      <c r="H48" s="415"/>
      <c r="I48" s="415"/>
      <c r="J48" s="415"/>
      <c r="K48" s="416"/>
    </row>
    <row r="49" spans="1:11" ht="14.5" x14ac:dyDescent="0.35">
      <c r="A49" s="412"/>
      <c r="B49" s="415"/>
      <c r="C49" s="415"/>
      <c r="D49" s="415"/>
      <c r="E49" s="415"/>
      <c r="F49" s="415"/>
      <c r="G49" s="415"/>
      <c r="H49" s="415"/>
      <c r="I49" s="415"/>
      <c r="J49" s="415"/>
      <c r="K49" s="416"/>
    </row>
    <row r="50" spans="1:11" ht="14.5" x14ac:dyDescent="0.35">
      <c r="A50" s="412"/>
      <c r="B50" s="415"/>
      <c r="C50" s="415"/>
      <c r="D50" s="415"/>
      <c r="E50" s="415"/>
      <c r="F50" s="415"/>
      <c r="G50" s="415"/>
      <c r="H50" s="415"/>
      <c r="I50" s="415"/>
      <c r="J50" s="415"/>
      <c r="K50" s="416"/>
    </row>
    <row r="51" spans="1:11" ht="14.5" x14ac:dyDescent="0.35">
      <c r="A51" s="412"/>
      <c r="B51" s="415"/>
      <c r="C51" s="415"/>
      <c r="D51" s="415"/>
      <c r="E51" s="415"/>
      <c r="F51" s="415"/>
      <c r="G51" s="415"/>
      <c r="H51" s="415"/>
      <c r="I51" s="415"/>
      <c r="J51" s="415"/>
      <c r="K51" s="416"/>
    </row>
    <row r="52" spans="1:11" ht="14.5" x14ac:dyDescent="0.35">
      <c r="A52" s="412"/>
      <c r="B52" s="415"/>
      <c r="C52" s="415"/>
      <c r="D52" s="415"/>
      <c r="E52" s="415"/>
      <c r="F52" s="415"/>
      <c r="G52" s="415"/>
      <c r="H52" s="415"/>
      <c r="I52" s="415"/>
      <c r="J52" s="415"/>
      <c r="K52" s="416"/>
    </row>
    <row r="53" spans="1:11" ht="14.5" x14ac:dyDescent="0.35">
      <c r="A53" s="412"/>
      <c r="B53" s="413"/>
      <c r="C53" s="413"/>
      <c r="D53" s="413"/>
      <c r="E53" s="413"/>
      <c r="F53" s="413"/>
      <c r="G53" s="413"/>
      <c r="H53" s="413"/>
      <c r="I53" s="413"/>
      <c r="J53" s="413"/>
      <c r="K53" s="414"/>
    </row>
    <row r="54" spans="1:11" ht="14.5" x14ac:dyDescent="0.35">
      <c r="A54" s="412"/>
      <c r="B54" s="413"/>
      <c r="C54" s="413"/>
      <c r="D54" s="413"/>
      <c r="E54" s="413"/>
      <c r="F54" s="413"/>
      <c r="G54" s="413"/>
      <c r="H54" s="413"/>
      <c r="I54" s="413"/>
      <c r="J54" s="413"/>
      <c r="K54" s="414"/>
    </row>
    <row r="55" spans="1:11" ht="14.5" x14ac:dyDescent="0.35">
      <c r="A55" s="412"/>
      <c r="B55" s="413"/>
      <c r="C55" s="413"/>
      <c r="D55" s="413"/>
      <c r="E55" s="413"/>
      <c r="F55" s="413"/>
      <c r="G55" s="413"/>
      <c r="H55" s="413"/>
      <c r="I55" s="413"/>
      <c r="J55" s="413"/>
      <c r="K55" s="414"/>
    </row>
    <row r="56" spans="1:11" ht="14.5" x14ac:dyDescent="0.35">
      <c r="A56" s="412"/>
      <c r="B56" s="413"/>
      <c r="C56" s="413"/>
      <c r="D56" s="413"/>
      <c r="E56" s="413"/>
      <c r="F56" s="413"/>
      <c r="G56" s="413"/>
      <c r="H56" s="413"/>
      <c r="I56" s="413"/>
      <c r="J56" s="413"/>
      <c r="K56" s="414"/>
    </row>
    <row r="57" spans="1:11" ht="18.5" x14ac:dyDescent="0.35">
      <c r="A57" s="146"/>
      <c r="B57" s="147"/>
      <c r="C57" s="147"/>
      <c r="D57" s="147"/>
      <c r="E57" s="147"/>
      <c r="F57" s="147"/>
      <c r="G57" s="147"/>
      <c r="H57" s="147"/>
      <c r="I57" s="147"/>
      <c r="J57" s="147"/>
      <c r="K57" s="148"/>
    </row>
    <row r="58" spans="1:11" ht="18.5" x14ac:dyDescent="0.35">
      <c r="A58" s="146"/>
      <c r="B58" s="147"/>
      <c r="C58" s="147"/>
      <c r="D58" s="147"/>
      <c r="E58" s="147"/>
      <c r="F58" s="147"/>
      <c r="G58" s="147"/>
      <c r="H58" s="147"/>
      <c r="I58" s="147"/>
      <c r="J58" s="147"/>
      <c r="K58" s="148"/>
    </row>
    <row r="59" spans="1:11" ht="18.5" x14ac:dyDescent="0.35">
      <c r="A59" s="146"/>
      <c r="B59" s="147"/>
      <c r="C59" s="147"/>
      <c r="D59" s="147"/>
      <c r="E59" s="147"/>
      <c r="F59" s="147"/>
      <c r="G59" s="147"/>
      <c r="H59" s="147"/>
      <c r="I59" s="147"/>
      <c r="J59" s="147"/>
      <c r="K59" s="148"/>
    </row>
    <row r="60" spans="1:11" ht="18.5" x14ac:dyDescent="0.35">
      <c r="A60" s="146"/>
      <c r="B60" s="147"/>
      <c r="C60" s="147"/>
      <c r="D60" s="147"/>
      <c r="E60" s="147"/>
      <c r="F60" s="147"/>
      <c r="G60" s="147"/>
      <c r="H60" s="147"/>
      <c r="I60" s="147"/>
      <c r="J60" s="147"/>
      <c r="K60" s="148"/>
    </row>
    <row r="61" spans="1:11" ht="18.5" x14ac:dyDescent="0.35">
      <c r="A61" s="146"/>
      <c r="B61" s="147"/>
      <c r="C61" s="147"/>
      <c r="D61" s="147"/>
      <c r="E61" s="147"/>
      <c r="F61" s="147"/>
      <c r="G61" s="147"/>
      <c r="H61" s="147"/>
      <c r="I61" s="147"/>
      <c r="J61" s="147"/>
      <c r="K61" s="148"/>
    </row>
    <row r="62" spans="1:11" ht="18.5" x14ac:dyDescent="0.35">
      <c r="A62" s="146"/>
      <c r="B62" s="147"/>
      <c r="C62" s="147"/>
      <c r="D62" s="147"/>
      <c r="E62" s="147"/>
      <c r="F62" s="147"/>
      <c r="G62" s="147"/>
      <c r="H62" s="147"/>
      <c r="I62" s="147"/>
      <c r="J62" s="147"/>
      <c r="K62" s="148"/>
    </row>
    <row r="63" spans="1:11" ht="18.5" x14ac:dyDescent="0.35">
      <c r="A63" s="146"/>
      <c r="B63" s="147"/>
      <c r="C63" s="147"/>
      <c r="D63" s="147"/>
      <c r="E63" s="147"/>
      <c r="F63" s="147"/>
      <c r="G63" s="147"/>
      <c r="H63" s="147"/>
      <c r="I63" s="147"/>
      <c r="J63" s="147"/>
      <c r="K63" s="148"/>
    </row>
    <row r="64" spans="1:11" ht="18.5" x14ac:dyDescent="0.35">
      <c r="A64" s="146"/>
      <c r="B64" s="147"/>
      <c r="C64" s="147"/>
      <c r="D64" s="147"/>
      <c r="E64" s="147"/>
      <c r="F64" s="147"/>
      <c r="G64" s="147"/>
      <c r="H64" s="147"/>
      <c r="I64" s="147"/>
      <c r="J64" s="147"/>
      <c r="K64" s="148"/>
    </row>
    <row r="65" spans="1:11" ht="18.5" x14ac:dyDescent="0.35">
      <c r="A65" s="146"/>
      <c r="B65" s="147"/>
      <c r="C65" s="147"/>
      <c r="D65" s="147"/>
      <c r="E65" s="147"/>
      <c r="F65" s="147"/>
      <c r="G65" s="147"/>
      <c r="H65" s="147"/>
      <c r="I65" s="147"/>
      <c r="J65" s="147"/>
      <c r="K65" s="148"/>
    </row>
    <row r="66" spans="1:11" ht="18.5" x14ac:dyDescent="0.35">
      <c r="A66" s="146"/>
      <c r="B66" s="147"/>
      <c r="C66" s="147"/>
      <c r="D66" s="147"/>
      <c r="E66" s="147"/>
      <c r="F66" s="147"/>
      <c r="G66" s="147"/>
      <c r="H66" s="147"/>
      <c r="I66" s="147"/>
      <c r="J66" s="147"/>
      <c r="K66" s="148"/>
    </row>
    <row r="67" spans="1:11" ht="18.5" x14ac:dyDescent="0.35">
      <c r="A67" s="146"/>
      <c r="B67" s="147"/>
      <c r="C67" s="147"/>
      <c r="D67" s="147"/>
      <c r="E67" s="147"/>
      <c r="F67" s="147"/>
      <c r="G67" s="147"/>
      <c r="H67" s="147"/>
      <c r="I67" s="147"/>
      <c r="J67" s="147"/>
      <c r="K67" s="148"/>
    </row>
    <row r="68" spans="1:11" ht="18.5" x14ac:dyDescent="0.35">
      <c r="A68" s="146"/>
      <c r="B68" s="147"/>
      <c r="C68" s="147"/>
      <c r="D68" s="147"/>
      <c r="E68" s="147"/>
      <c r="F68" s="147"/>
      <c r="G68" s="147"/>
      <c r="H68" s="147"/>
      <c r="I68" s="147"/>
      <c r="J68" s="147"/>
      <c r="K68" s="148"/>
    </row>
    <row r="69" spans="1:11" ht="14.5" x14ac:dyDescent="0.35">
      <c r="A69" s="412"/>
      <c r="B69" s="413"/>
      <c r="C69" s="413"/>
      <c r="D69" s="413"/>
      <c r="E69" s="413"/>
      <c r="F69" s="413"/>
      <c r="G69" s="413"/>
      <c r="H69" s="413"/>
      <c r="I69" s="413"/>
      <c r="J69" s="413"/>
      <c r="K69" s="414"/>
    </row>
    <row r="70" spans="1:11" ht="14.5" x14ac:dyDescent="0.35">
      <c r="A70" s="412"/>
      <c r="B70" s="413"/>
      <c r="C70" s="413"/>
      <c r="D70" s="413"/>
      <c r="E70" s="413"/>
      <c r="F70" s="413"/>
      <c r="G70" s="413"/>
      <c r="H70" s="413"/>
      <c r="I70" s="413"/>
      <c r="J70" s="413"/>
      <c r="K70" s="414"/>
    </row>
    <row r="71" spans="1:11" ht="18.5" x14ac:dyDescent="0.35">
      <c r="A71" s="146"/>
      <c r="B71" s="147"/>
      <c r="C71" s="147"/>
      <c r="D71" s="147"/>
      <c r="E71" s="147"/>
      <c r="F71" s="147"/>
      <c r="G71" s="147"/>
      <c r="H71" s="147"/>
      <c r="I71" s="147"/>
      <c r="J71" s="147"/>
      <c r="K71" s="148"/>
    </row>
    <row r="72" spans="1:11" ht="18.5" x14ac:dyDescent="0.35">
      <c r="A72" s="146"/>
      <c r="B72" s="147"/>
      <c r="C72" s="147"/>
      <c r="D72" s="147"/>
      <c r="E72" s="147"/>
      <c r="F72" s="147"/>
      <c r="G72" s="147"/>
      <c r="H72" s="147"/>
      <c r="I72" s="147"/>
      <c r="J72" s="147"/>
      <c r="K72" s="148"/>
    </row>
    <row r="73" spans="1:11" ht="18.5" x14ac:dyDescent="0.35">
      <c r="A73" s="146"/>
      <c r="B73" s="147"/>
      <c r="C73" s="147"/>
      <c r="D73" s="147"/>
      <c r="E73" s="147"/>
      <c r="F73" s="147"/>
      <c r="G73" s="147"/>
      <c r="H73" s="147"/>
      <c r="I73" s="147"/>
      <c r="J73" s="147"/>
      <c r="K73" s="148"/>
    </row>
    <row r="74" spans="1:11" ht="18.5" x14ac:dyDescent="0.35">
      <c r="A74" s="146"/>
      <c r="B74" s="147"/>
      <c r="C74" s="147"/>
      <c r="D74" s="147"/>
      <c r="E74" s="147"/>
      <c r="F74" s="147"/>
      <c r="G74" s="147"/>
      <c r="H74" s="147"/>
      <c r="I74" s="147"/>
      <c r="J74" s="147"/>
      <c r="K74" s="148"/>
    </row>
    <row r="75" spans="1:11" ht="18.5" x14ac:dyDescent="0.35">
      <c r="A75" s="146"/>
      <c r="B75" s="147"/>
      <c r="C75" s="147"/>
      <c r="D75" s="147"/>
      <c r="E75" s="147"/>
      <c r="F75" s="147"/>
      <c r="G75" s="147"/>
      <c r="H75" s="147"/>
      <c r="I75" s="147"/>
      <c r="J75" s="147"/>
      <c r="K75" s="148"/>
    </row>
    <row r="76" spans="1:11" ht="18.5" x14ac:dyDescent="0.35">
      <c r="A76" s="146"/>
      <c r="B76" s="147"/>
      <c r="C76" s="147"/>
      <c r="D76" s="147"/>
      <c r="E76" s="147"/>
      <c r="F76" s="147"/>
      <c r="G76" s="147"/>
      <c r="H76" s="147"/>
      <c r="I76" s="147"/>
      <c r="J76" s="147"/>
      <c r="K76" s="148"/>
    </row>
    <row r="77" spans="1:11" ht="18.5" x14ac:dyDescent="0.35">
      <c r="A77" s="146"/>
      <c r="B77" s="147"/>
      <c r="C77" s="147"/>
      <c r="D77" s="147"/>
      <c r="E77" s="147"/>
      <c r="F77" s="147"/>
      <c r="G77" s="147"/>
      <c r="H77" s="147"/>
      <c r="I77" s="147"/>
      <c r="J77" s="147"/>
      <c r="K77" s="148"/>
    </row>
    <row r="78" spans="1:11" ht="18.5" x14ac:dyDescent="0.35">
      <c r="A78" s="146"/>
      <c r="B78" s="147"/>
      <c r="C78" s="147"/>
      <c r="D78" s="147"/>
      <c r="E78" s="147"/>
      <c r="F78" s="147"/>
      <c r="G78" s="147"/>
      <c r="H78" s="147"/>
      <c r="I78" s="147"/>
      <c r="J78" s="147"/>
      <c r="K78" s="148"/>
    </row>
    <row r="79" spans="1:11" ht="18.5" x14ac:dyDescent="0.35">
      <c r="A79" s="146"/>
      <c r="B79" s="147"/>
      <c r="C79" s="147"/>
      <c r="D79" s="147"/>
      <c r="E79" s="147"/>
      <c r="F79" s="147"/>
      <c r="G79" s="147"/>
      <c r="H79" s="147"/>
      <c r="I79" s="147"/>
      <c r="J79" s="147"/>
      <c r="K79" s="148"/>
    </row>
    <row r="80" spans="1:11" ht="18.5" x14ac:dyDescent="0.35">
      <c r="A80" s="146"/>
      <c r="B80" s="147"/>
      <c r="C80" s="147"/>
      <c r="D80" s="147"/>
      <c r="E80" s="147"/>
      <c r="F80" s="147"/>
      <c r="G80" s="147"/>
      <c r="H80" s="147"/>
      <c r="I80" s="147"/>
      <c r="J80" s="147"/>
      <c r="K80" s="148"/>
    </row>
    <row r="81" spans="1:11" ht="18.5" x14ac:dyDescent="0.35">
      <c r="A81" s="146"/>
      <c r="B81" s="147"/>
      <c r="C81" s="147"/>
      <c r="D81" s="147"/>
      <c r="E81" s="147"/>
      <c r="F81" s="147"/>
      <c r="G81" s="147"/>
      <c r="H81" s="147"/>
      <c r="I81" s="147"/>
      <c r="J81" s="147"/>
      <c r="K81" s="148"/>
    </row>
    <row r="82" spans="1:11" ht="18.5" x14ac:dyDescent="0.35">
      <c r="A82" s="146"/>
      <c r="B82" s="147"/>
      <c r="C82" s="147"/>
      <c r="D82" s="147"/>
      <c r="E82" s="147"/>
      <c r="F82" s="147"/>
      <c r="G82" s="147"/>
      <c r="H82" s="147"/>
      <c r="I82" s="147"/>
      <c r="J82" s="147"/>
      <c r="K82" s="148"/>
    </row>
    <row r="83" spans="1:11" ht="18.5" x14ac:dyDescent="0.35">
      <c r="A83" s="146"/>
      <c r="B83" s="147"/>
      <c r="C83" s="147"/>
      <c r="D83" s="147"/>
      <c r="E83" s="147"/>
      <c r="F83" s="147"/>
      <c r="G83" s="147"/>
      <c r="H83" s="147"/>
      <c r="I83" s="147"/>
      <c r="J83" s="147"/>
      <c r="K83" s="148"/>
    </row>
    <row r="84" spans="1:11" ht="18.5" x14ac:dyDescent="0.35">
      <c r="A84" s="146"/>
      <c r="B84" s="147"/>
      <c r="C84" s="147"/>
      <c r="D84" s="147"/>
      <c r="E84" s="147"/>
      <c r="F84" s="147"/>
      <c r="G84" s="147"/>
      <c r="H84" s="147"/>
      <c r="I84" s="147"/>
      <c r="J84" s="147"/>
      <c r="K84" s="148"/>
    </row>
    <row r="85" spans="1:11" ht="18.5" x14ac:dyDescent="0.35">
      <c r="A85" s="146"/>
      <c r="B85" s="147"/>
      <c r="C85" s="147"/>
      <c r="D85" s="147"/>
      <c r="E85" s="147"/>
      <c r="F85" s="147"/>
      <c r="G85" s="147"/>
      <c r="H85" s="147"/>
      <c r="I85" s="147"/>
      <c r="J85" s="147"/>
      <c r="K85" s="148"/>
    </row>
    <row r="86" spans="1:11" ht="18.5" x14ac:dyDescent="0.35">
      <c r="A86" s="146"/>
      <c r="B86" s="147"/>
      <c r="C86" s="147"/>
      <c r="D86" s="147"/>
      <c r="E86" s="147"/>
      <c r="F86" s="147"/>
      <c r="G86" s="147"/>
      <c r="H86" s="147"/>
      <c r="I86" s="147"/>
      <c r="J86" s="147"/>
      <c r="K86" s="148"/>
    </row>
    <row r="87" spans="1:11" ht="18.5" x14ac:dyDescent="0.35">
      <c r="A87" s="146"/>
      <c r="B87" s="147"/>
      <c r="C87" s="147"/>
      <c r="D87" s="147"/>
      <c r="E87" s="147"/>
      <c r="F87" s="147"/>
      <c r="G87" s="147"/>
      <c r="H87" s="147"/>
      <c r="I87" s="147"/>
      <c r="J87" s="147"/>
      <c r="K87" s="148"/>
    </row>
    <row r="88" spans="1:11" ht="18.5" x14ac:dyDescent="0.35">
      <c r="A88" s="146"/>
      <c r="B88" s="147"/>
      <c r="C88" s="147"/>
      <c r="D88" s="147"/>
      <c r="E88" s="147"/>
      <c r="F88" s="147"/>
      <c r="G88" s="147"/>
      <c r="H88" s="147"/>
      <c r="I88" s="147"/>
      <c r="J88" s="147"/>
      <c r="K88" s="148"/>
    </row>
    <row r="89" spans="1:11" ht="18.5" x14ac:dyDescent="0.35">
      <c r="A89" s="146"/>
      <c r="B89" s="147"/>
      <c r="C89" s="147"/>
      <c r="D89" s="147"/>
      <c r="E89" s="147"/>
      <c r="F89" s="147"/>
      <c r="G89" s="147"/>
      <c r="H89" s="147"/>
      <c r="I89" s="147"/>
      <c r="J89" s="147"/>
      <c r="K89" s="148"/>
    </row>
    <row r="90" spans="1:11" ht="18.5" x14ac:dyDescent="0.35">
      <c r="A90" s="146"/>
      <c r="B90" s="147"/>
      <c r="C90" s="147"/>
      <c r="D90" s="147"/>
      <c r="E90" s="147"/>
      <c r="F90" s="147"/>
      <c r="G90" s="147"/>
      <c r="H90" s="147"/>
      <c r="I90" s="147"/>
      <c r="J90" s="147"/>
      <c r="K90" s="148"/>
    </row>
    <row r="91" spans="1:11" ht="18.5" x14ac:dyDescent="0.35">
      <c r="A91" s="146"/>
      <c r="B91" s="147"/>
      <c r="C91" s="147"/>
      <c r="D91" s="147"/>
      <c r="E91" s="147"/>
      <c r="F91" s="147"/>
      <c r="G91" s="147"/>
      <c r="H91" s="147"/>
      <c r="I91" s="147"/>
      <c r="J91" s="147"/>
      <c r="K91" s="148"/>
    </row>
    <row r="92" spans="1:11" ht="18.5" x14ac:dyDescent="0.35">
      <c r="A92" s="146"/>
      <c r="B92" s="147"/>
      <c r="C92" s="147"/>
      <c r="D92" s="147"/>
      <c r="E92" s="147"/>
      <c r="F92" s="147"/>
      <c r="G92" s="147"/>
      <c r="H92" s="147"/>
      <c r="I92" s="147"/>
      <c r="J92" s="147"/>
      <c r="K92" s="148"/>
    </row>
    <row r="93" spans="1:11" ht="18.5" x14ac:dyDescent="0.35">
      <c r="A93" s="146"/>
      <c r="B93" s="147"/>
      <c r="C93" s="147"/>
      <c r="D93" s="147"/>
      <c r="E93" s="147"/>
      <c r="F93" s="147"/>
      <c r="G93" s="147"/>
      <c r="H93" s="147"/>
      <c r="I93" s="147"/>
      <c r="J93" s="147"/>
      <c r="K93" s="148"/>
    </row>
    <row r="94" spans="1:11" ht="18.5" x14ac:dyDescent="0.35">
      <c r="A94" s="146"/>
      <c r="B94" s="147"/>
      <c r="C94" s="147"/>
      <c r="D94" s="147"/>
      <c r="E94" s="147"/>
      <c r="F94" s="147"/>
      <c r="G94" s="147"/>
      <c r="H94" s="147"/>
      <c r="I94" s="147"/>
      <c r="J94" s="147"/>
      <c r="K94" s="148"/>
    </row>
    <row r="95" spans="1:11" ht="18.5" x14ac:dyDescent="0.35">
      <c r="A95" s="146"/>
      <c r="B95" s="147"/>
      <c r="C95" s="147"/>
      <c r="D95" s="147"/>
      <c r="E95" s="147"/>
      <c r="F95" s="147"/>
      <c r="G95" s="147"/>
      <c r="H95" s="147"/>
      <c r="I95" s="147"/>
      <c r="J95" s="147"/>
      <c r="K95" s="148"/>
    </row>
    <row r="96" spans="1:11" ht="18.5" x14ac:dyDescent="0.35">
      <c r="A96" s="146"/>
      <c r="B96" s="147"/>
      <c r="C96" s="147"/>
      <c r="D96" s="147"/>
      <c r="E96" s="147"/>
      <c r="F96" s="147"/>
      <c r="G96" s="147"/>
      <c r="H96" s="147"/>
      <c r="I96" s="147"/>
      <c r="J96" s="147"/>
      <c r="K96" s="148"/>
    </row>
    <row r="97" spans="1:11" ht="18.5" x14ac:dyDescent="0.35">
      <c r="A97" s="146"/>
      <c r="B97" s="147"/>
      <c r="C97" s="147"/>
      <c r="D97" s="147"/>
      <c r="E97" s="147"/>
      <c r="F97" s="147"/>
      <c r="G97" s="147"/>
      <c r="H97" s="147"/>
      <c r="I97" s="147"/>
      <c r="J97" s="147"/>
      <c r="K97" s="148"/>
    </row>
    <row r="98" spans="1:11" ht="18.5" x14ac:dyDescent="0.35">
      <c r="A98" s="146"/>
      <c r="B98" s="147"/>
      <c r="C98" s="147"/>
      <c r="D98" s="147"/>
      <c r="E98" s="147"/>
      <c r="F98" s="147"/>
      <c r="G98" s="147"/>
      <c r="H98" s="147"/>
      <c r="I98" s="147"/>
      <c r="J98" s="147"/>
      <c r="K98" s="148"/>
    </row>
    <row r="99" spans="1:11" ht="18.5" x14ac:dyDescent="0.35">
      <c r="A99" s="146"/>
      <c r="B99" s="147"/>
      <c r="C99" s="147"/>
      <c r="D99" s="147"/>
      <c r="E99" s="147"/>
      <c r="F99" s="147"/>
      <c r="G99" s="147"/>
      <c r="H99" s="147"/>
      <c r="I99" s="147"/>
      <c r="J99" s="147"/>
      <c r="K99" s="148"/>
    </row>
    <row r="100" spans="1:11" ht="18.5" x14ac:dyDescent="0.35">
      <c r="A100" s="146"/>
      <c r="B100" s="147"/>
      <c r="C100" s="147"/>
      <c r="D100" s="147"/>
      <c r="E100" s="147"/>
      <c r="F100" s="147"/>
      <c r="G100" s="147"/>
      <c r="H100" s="147"/>
      <c r="I100" s="147"/>
      <c r="J100" s="147"/>
      <c r="K100" s="148"/>
    </row>
    <row r="101" spans="1:11" ht="18.5" x14ac:dyDescent="0.35">
      <c r="A101" s="146"/>
      <c r="B101" s="147"/>
      <c r="C101" s="147"/>
      <c r="D101" s="147"/>
      <c r="E101" s="147"/>
      <c r="F101" s="147"/>
      <c r="G101" s="147"/>
      <c r="H101" s="147"/>
      <c r="I101" s="147"/>
      <c r="J101" s="147"/>
      <c r="K101" s="148"/>
    </row>
    <row r="102" spans="1:11" ht="18.5" x14ac:dyDescent="0.35">
      <c r="A102" s="146"/>
      <c r="B102" s="147"/>
      <c r="C102" s="147"/>
      <c r="D102" s="147"/>
      <c r="E102" s="147"/>
      <c r="F102" s="147"/>
      <c r="G102" s="147"/>
      <c r="H102" s="147"/>
      <c r="I102" s="147"/>
      <c r="J102" s="147"/>
      <c r="K102" s="148"/>
    </row>
    <row r="103" spans="1:11" ht="18.5" x14ac:dyDescent="0.35">
      <c r="A103" s="146"/>
      <c r="B103" s="147"/>
      <c r="C103" s="147"/>
      <c r="D103" s="147"/>
      <c r="E103" s="147"/>
      <c r="F103" s="147"/>
      <c r="G103" s="147"/>
      <c r="H103" s="147"/>
      <c r="I103" s="147"/>
      <c r="J103" s="147"/>
      <c r="K103" s="148"/>
    </row>
    <row r="104" spans="1:11" ht="18.5" x14ac:dyDescent="0.35">
      <c r="A104" s="146"/>
      <c r="B104" s="147"/>
      <c r="C104" s="147"/>
      <c r="D104" s="147"/>
      <c r="E104" s="147"/>
      <c r="F104" s="147"/>
      <c r="G104" s="147"/>
      <c r="H104" s="147"/>
      <c r="I104" s="147"/>
      <c r="J104" s="147"/>
      <c r="K104" s="148"/>
    </row>
    <row r="105" spans="1:11" ht="18.5" x14ac:dyDescent="0.35">
      <c r="A105" s="146"/>
      <c r="B105" s="147"/>
      <c r="C105" s="147"/>
      <c r="D105" s="147"/>
      <c r="E105" s="147"/>
      <c r="F105" s="147"/>
      <c r="G105" s="147"/>
      <c r="H105" s="147"/>
      <c r="I105" s="147"/>
      <c r="J105" s="147"/>
      <c r="K105" s="148"/>
    </row>
    <row r="106" spans="1:11" ht="18.5" x14ac:dyDescent="0.35">
      <c r="A106" s="146"/>
      <c r="B106" s="147"/>
      <c r="C106" s="147"/>
      <c r="D106" s="147"/>
      <c r="E106" s="147"/>
      <c r="F106" s="147"/>
      <c r="G106" s="147"/>
      <c r="H106" s="147"/>
      <c r="I106" s="147"/>
      <c r="J106" s="147"/>
      <c r="K106" s="148"/>
    </row>
    <row r="107" spans="1:11" ht="18.5" x14ac:dyDescent="0.35">
      <c r="A107" s="146"/>
      <c r="B107" s="147"/>
      <c r="C107" s="147"/>
      <c r="D107" s="147"/>
      <c r="E107" s="147"/>
      <c r="F107" s="147"/>
      <c r="G107" s="147"/>
      <c r="H107" s="147"/>
      <c r="I107" s="147"/>
      <c r="J107" s="147"/>
      <c r="K107" s="148"/>
    </row>
    <row r="108" spans="1:11" ht="18.5" x14ac:dyDescent="0.35">
      <c r="A108" s="146"/>
      <c r="B108" s="147"/>
      <c r="C108" s="147"/>
      <c r="D108" s="147"/>
      <c r="E108" s="147"/>
      <c r="F108" s="147"/>
      <c r="G108" s="147"/>
      <c r="H108" s="147"/>
      <c r="I108" s="147"/>
      <c r="J108" s="147"/>
      <c r="K108" s="148"/>
    </row>
    <row r="109" spans="1:11" ht="18.5" x14ac:dyDescent="0.35">
      <c r="A109" s="146"/>
      <c r="B109" s="147"/>
      <c r="C109" s="147"/>
      <c r="D109" s="147"/>
      <c r="E109" s="147"/>
      <c r="F109" s="147"/>
      <c r="G109" s="147"/>
      <c r="H109" s="147"/>
      <c r="I109" s="147"/>
      <c r="J109" s="147"/>
      <c r="K109" s="148"/>
    </row>
    <row r="110" spans="1:11" ht="18.5" x14ac:dyDescent="0.35">
      <c r="A110" s="146"/>
      <c r="B110" s="147"/>
      <c r="C110" s="147"/>
      <c r="D110" s="147"/>
      <c r="E110" s="147"/>
      <c r="F110" s="147"/>
      <c r="G110" s="147"/>
      <c r="H110" s="147"/>
      <c r="I110" s="147"/>
      <c r="J110" s="147"/>
      <c r="K110" s="148"/>
    </row>
    <row r="111" spans="1:11" ht="18.5" x14ac:dyDescent="0.35">
      <c r="A111" s="146"/>
      <c r="B111" s="147"/>
      <c r="C111" s="147"/>
      <c r="D111" s="147"/>
      <c r="E111" s="147"/>
      <c r="F111" s="147"/>
      <c r="G111" s="147"/>
      <c r="H111" s="147"/>
      <c r="I111" s="147"/>
      <c r="J111" s="147"/>
      <c r="K111" s="148"/>
    </row>
    <row r="112" spans="1:11" ht="18.5" x14ac:dyDescent="0.35">
      <c r="A112" s="146"/>
      <c r="B112" s="147"/>
      <c r="C112" s="147"/>
      <c r="D112" s="147"/>
      <c r="E112" s="147"/>
      <c r="F112" s="147"/>
      <c r="G112" s="147"/>
      <c r="H112" s="147"/>
      <c r="I112" s="147"/>
      <c r="J112" s="147"/>
      <c r="K112" s="148"/>
    </row>
    <row r="113" spans="1:11" ht="18.5" x14ac:dyDescent="0.35">
      <c r="A113" s="146"/>
      <c r="B113" s="147"/>
      <c r="C113" s="147"/>
      <c r="D113" s="147"/>
      <c r="E113" s="147"/>
      <c r="F113" s="147"/>
      <c r="G113" s="147"/>
      <c r="H113" s="147"/>
      <c r="I113" s="147"/>
      <c r="J113" s="147"/>
      <c r="K113" s="148"/>
    </row>
    <row r="114" spans="1:11" ht="18.5" x14ac:dyDescent="0.35">
      <c r="A114" s="146"/>
      <c r="B114" s="147"/>
      <c r="C114" s="147"/>
      <c r="D114" s="147"/>
      <c r="E114" s="147"/>
      <c r="F114" s="147"/>
      <c r="G114" s="147"/>
      <c r="H114" s="147"/>
      <c r="I114" s="147"/>
      <c r="J114" s="147"/>
      <c r="K114" s="148"/>
    </row>
    <row r="115" spans="1:11" ht="18.5" x14ac:dyDescent="0.35">
      <c r="A115" s="146"/>
      <c r="B115" s="147"/>
      <c r="C115" s="147"/>
      <c r="D115" s="147"/>
      <c r="E115" s="147"/>
      <c r="F115" s="147"/>
      <c r="G115" s="147"/>
      <c r="H115" s="147"/>
      <c r="I115" s="147"/>
      <c r="J115" s="147"/>
      <c r="K115" s="148"/>
    </row>
    <row r="116" spans="1:11" ht="18.5" x14ac:dyDescent="0.35">
      <c r="A116" s="146"/>
      <c r="B116" s="147"/>
      <c r="C116" s="147"/>
      <c r="D116" s="147"/>
      <c r="E116" s="147"/>
      <c r="F116" s="147"/>
      <c r="G116" s="147"/>
      <c r="H116" s="147"/>
      <c r="I116" s="147"/>
      <c r="J116" s="147"/>
      <c r="K116" s="148"/>
    </row>
    <row r="117" spans="1:11" ht="18.5" x14ac:dyDescent="0.35">
      <c r="A117" s="146"/>
      <c r="B117" s="147"/>
      <c r="C117" s="147"/>
      <c r="D117" s="147"/>
      <c r="E117" s="147"/>
      <c r="F117" s="147"/>
      <c r="G117" s="147"/>
      <c r="H117" s="147"/>
      <c r="I117" s="147"/>
      <c r="J117" s="147"/>
      <c r="K117" s="148"/>
    </row>
    <row r="118" spans="1:11" ht="18.5" x14ac:dyDescent="0.35">
      <c r="A118" s="146"/>
      <c r="B118" s="147"/>
      <c r="C118" s="147"/>
      <c r="D118" s="147"/>
      <c r="E118" s="147"/>
      <c r="F118" s="147"/>
      <c r="G118" s="147"/>
      <c r="H118" s="147"/>
      <c r="I118" s="147"/>
      <c r="J118" s="147"/>
      <c r="K118" s="148"/>
    </row>
    <row r="119" spans="1:11" ht="18.5" x14ac:dyDescent="0.35">
      <c r="A119" s="146"/>
      <c r="B119" s="147"/>
      <c r="C119" s="147"/>
      <c r="D119" s="147"/>
      <c r="E119" s="147"/>
      <c r="F119" s="147"/>
      <c r="G119" s="147"/>
      <c r="H119" s="147"/>
      <c r="I119" s="147"/>
      <c r="J119" s="147"/>
      <c r="K119" s="148"/>
    </row>
    <row r="120" spans="1:11" ht="18.5" x14ac:dyDescent="0.35">
      <c r="A120" s="146"/>
      <c r="B120" s="147"/>
      <c r="C120" s="147"/>
      <c r="D120" s="147"/>
      <c r="E120" s="147"/>
      <c r="F120" s="147"/>
      <c r="G120" s="147"/>
      <c r="H120" s="147"/>
      <c r="I120" s="147"/>
      <c r="J120" s="147"/>
      <c r="K120" s="148"/>
    </row>
    <row r="121" spans="1:11" ht="18.5" x14ac:dyDescent="0.35">
      <c r="A121" s="146"/>
      <c r="B121" s="147"/>
      <c r="C121" s="147"/>
      <c r="D121" s="147"/>
      <c r="E121" s="147"/>
      <c r="F121" s="147"/>
      <c r="G121" s="147"/>
      <c r="H121" s="147"/>
      <c r="I121" s="147"/>
      <c r="J121" s="147"/>
      <c r="K121" s="148"/>
    </row>
    <row r="122" spans="1:11" ht="18.5" x14ac:dyDescent="0.35">
      <c r="A122" s="146"/>
      <c r="B122" s="147"/>
      <c r="C122" s="147"/>
      <c r="D122" s="147"/>
      <c r="E122" s="147"/>
      <c r="F122" s="147"/>
      <c r="G122" s="147"/>
      <c r="H122" s="147"/>
      <c r="I122" s="147"/>
      <c r="J122" s="147"/>
      <c r="K122" s="148"/>
    </row>
    <row r="123" spans="1:11" ht="18.5" x14ac:dyDescent="0.35">
      <c r="A123" s="146"/>
      <c r="B123" s="147"/>
      <c r="C123" s="147"/>
      <c r="D123" s="147"/>
      <c r="E123" s="147"/>
      <c r="F123" s="147"/>
      <c r="G123" s="147"/>
      <c r="H123" s="147"/>
      <c r="I123" s="147"/>
      <c r="J123" s="147"/>
      <c r="K123" s="148"/>
    </row>
    <row r="124" spans="1:11" ht="18.5" x14ac:dyDescent="0.35">
      <c r="A124" s="146"/>
      <c r="B124" s="147"/>
      <c r="C124" s="147"/>
      <c r="D124" s="147"/>
      <c r="E124" s="147"/>
      <c r="F124" s="147"/>
      <c r="G124" s="147"/>
      <c r="H124" s="147"/>
      <c r="I124" s="147"/>
      <c r="J124" s="147"/>
      <c r="K124" s="148"/>
    </row>
    <row r="125" spans="1:11" ht="18.5" x14ac:dyDescent="0.35">
      <c r="A125" s="146"/>
      <c r="B125" s="147"/>
      <c r="C125" s="147"/>
      <c r="D125" s="147"/>
      <c r="E125" s="147"/>
      <c r="F125" s="147"/>
      <c r="G125" s="147"/>
      <c r="H125" s="147"/>
      <c r="I125" s="147"/>
      <c r="J125" s="147"/>
      <c r="K125" s="148"/>
    </row>
    <row r="126" spans="1:11" ht="18.5" x14ac:dyDescent="0.35">
      <c r="A126" s="146"/>
      <c r="B126" s="147"/>
      <c r="C126" s="147"/>
      <c r="D126" s="147"/>
      <c r="E126" s="147"/>
      <c r="F126" s="147"/>
      <c r="G126" s="147"/>
      <c r="H126" s="147"/>
      <c r="I126" s="147"/>
      <c r="J126" s="147"/>
      <c r="K126" s="148"/>
    </row>
    <row r="127" spans="1:11" ht="18.5" x14ac:dyDescent="0.35">
      <c r="A127" s="146"/>
      <c r="B127" s="147"/>
      <c r="C127" s="147"/>
      <c r="D127" s="147"/>
      <c r="E127" s="147"/>
      <c r="F127" s="147"/>
      <c r="G127" s="147"/>
      <c r="H127" s="147"/>
      <c r="I127" s="147"/>
      <c r="J127" s="147"/>
      <c r="K127" s="148"/>
    </row>
    <row r="128" spans="1:11" ht="18.5" x14ac:dyDescent="0.35">
      <c r="A128" s="146"/>
      <c r="B128" s="147"/>
      <c r="C128" s="147"/>
      <c r="D128" s="147"/>
      <c r="E128" s="147"/>
      <c r="F128" s="147"/>
      <c r="G128" s="147"/>
      <c r="H128" s="147"/>
      <c r="I128" s="147"/>
      <c r="J128" s="147"/>
      <c r="K128" s="148"/>
    </row>
    <row r="129" spans="1:11" ht="18.5" x14ac:dyDescent="0.35">
      <c r="A129" s="146"/>
      <c r="B129" s="147"/>
      <c r="C129" s="147"/>
      <c r="D129" s="147"/>
      <c r="E129" s="147"/>
      <c r="F129" s="147"/>
      <c r="G129" s="147"/>
      <c r="H129" s="147"/>
      <c r="I129" s="147"/>
      <c r="J129" s="147"/>
      <c r="K129" s="148"/>
    </row>
    <row r="130" spans="1:11" ht="14.5" x14ac:dyDescent="0.35">
      <c r="A130" s="149"/>
      <c r="B130" s="140"/>
      <c r="C130" s="140"/>
      <c r="D130" s="140"/>
      <c r="E130" s="140"/>
      <c r="F130" s="140"/>
      <c r="G130" s="140"/>
      <c r="H130" s="140"/>
      <c r="I130" s="140"/>
      <c r="J130" s="140"/>
      <c r="K130" s="150"/>
    </row>
    <row r="131" spans="1:11" ht="14.5" x14ac:dyDescent="0.35">
      <c r="A131" s="149"/>
      <c r="B131" s="140"/>
      <c r="C131" s="140"/>
      <c r="D131" s="140"/>
      <c r="E131" s="140"/>
      <c r="F131" s="140"/>
      <c r="G131" s="140"/>
      <c r="H131" s="140"/>
      <c r="I131" s="140"/>
      <c r="J131" s="140"/>
      <c r="K131" s="150"/>
    </row>
    <row r="132" spans="1:11" ht="14.5" x14ac:dyDescent="0.35">
      <c r="A132" s="149"/>
      <c r="B132" s="140"/>
      <c r="C132" s="140"/>
      <c r="D132" s="140"/>
      <c r="E132" s="140"/>
      <c r="F132" s="140"/>
      <c r="G132" s="140"/>
      <c r="H132" s="140"/>
      <c r="I132" s="140"/>
      <c r="J132" s="140"/>
      <c r="K132" s="150"/>
    </row>
    <row r="133" spans="1:11" ht="14.5" x14ac:dyDescent="0.35">
      <c r="A133" s="149"/>
      <c r="B133" s="140"/>
      <c r="C133" s="140"/>
      <c r="D133" s="140"/>
      <c r="E133" s="140"/>
      <c r="F133" s="140"/>
      <c r="G133" s="140"/>
      <c r="H133" s="140"/>
      <c r="I133" s="140"/>
      <c r="J133" s="140"/>
      <c r="K133" s="150"/>
    </row>
    <row r="134" spans="1:11" ht="14.5" x14ac:dyDescent="0.35">
      <c r="A134" s="149"/>
      <c r="B134" s="140"/>
      <c r="C134" s="140"/>
      <c r="D134" s="140"/>
      <c r="E134" s="140"/>
      <c r="F134" s="140"/>
      <c r="G134" s="140"/>
      <c r="H134" s="140"/>
      <c r="I134" s="140"/>
      <c r="J134" s="140"/>
      <c r="K134" s="150"/>
    </row>
    <row r="135" spans="1:11" ht="14.5" x14ac:dyDescent="0.35">
      <c r="A135" s="149"/>
      <c r="B135" s="140"/>
      <c r="C135" s="140"/>
      <c r="D135" s="140"/>
      <c r="E135" s="140"/>
      <c r="F135" s="140"/>
      <c r="G135" s="140"/>
      <c r="H135" s="140"/>
      <c r="I135" s="140"/>
      <c r="J135" s="140"/>
      <c r="K135" s="150"/>
    </row>
    <row r="136" spans="1:11" ht="14.5" x14ac:dyDescent="0.35">
      <c r="A136" s="149"/>
      <c r="B136" s="140"/>
      <c r="C136" s="140"/>
      <c r="D136" s="140"/>
      <c r="E136" s="140"/>
      <c r="F136" s="140"/>
      <c r="G136" s="140"/>
      <c r="H136" s="140"/>
      <c r="I136" s="140"/>
      <c r="J136" s="140"/>
      <c r="K136" s="150"/>
    </row>
    <row r="137" spans="1:11" ht="14.5" x14ac:dyDescent="0.35">
      <c r="A137" s="149"/>
      <c r="B137" s="140"/>
      <c r="C137" s="140"/>
      <c r="D137" s="140"/>
      <c r="E137" s="140"/>
      <c r="F137" s="140"/>
      <c r="G137" s="140"/>
      <c r="H137" s="140"/>
      <c r="I137" s="140"/>
      <c r="J137" s="140"/>
      <c r="K137" s="150"/>
    </row>
    <row r="138" spans="1:11" ht="14.5" x14ac:dyDescent="0.35">
      <c r="A138" s="140"/>
      <c r="B138" s="140"/>
      <c r="C138" s="140"/>
      <c r="D138" s="140"/>
      <c r="E138" s="140"/>
      <c r="F138" s="140"/>
      <c r="G138" s="140"/>
      <c r="H138" s="140"/>
      <c r="I138" s="140"/>
      <c r="J138" s="140"/>
      <c r="K138" s="140"/>
    </row>
    <row r="139" spans="1:11" ht="14.5" x14ac:dyDescent="0.35">
      <c r="A139" s="140"/>
      <c r="B139" s="140"/>
      <c r="C139" s="140"/>
      <c r="D139" s="140"/>
      <c r="E139" s="140"/>
      <c r="F139" s="140"/>
      <c r="G139" s="140"/>
      <c r="H139" s="140"/>
      <c r="I139" s="140"/>
      <c r="J139" s="140"/>
      <c r="K139" s="140"/>
    </row>
    <row r="140" spans="1:11" ht="14.5" x14ac:dyDescent="0.35">
      <c r="A140" s="140"/>
      <c r="B140" s="140"/>
      <c r="C140" s="140"/>
      <c r="D140" s="140"/>
      <c r="E140" s="140"/>
      <c r="F140" s="140"/>
      <c r="G140" s="140"/>
      <c r="H140" s="140"/>
      <c r="I140" s="140"/>
      <c r="J140" s="140"/>
      <c r="K140" s="140"/>
    </row>
    <row r="141" spans="1:11" ht="14.5" x14ac:dyDescent="0.35">
      <c r="A141" s="140"/>
      <c r="B141" s="140"/>
      <c r="C141" s="140"/>
      <c r="D141" s="140"/>
      <c r="E141" s="140"/>
      <c r="F141" s="140"/>
      <c r="G141" s="140"/>
      <c r="H141" s="140"/>
      <c r="I141" s="140"/>
      <c r="J141" s="140"/>
      <c r="K141" s="140"/>
    </row>
    <row r="142" spans="1:11" ht="14.5" x14ac:dyDescent="0.35">
      <c r="A142" s="140"/>
      <c r="B142" s="140"/>
      <c r="C142" s="140"/>
      <c r="D142" s="140"/>
      <c r="E142" s="140"/>
      <c r="F142" s="140"/>
      <c r="G142" s="140"/>
      <c r="H142" s="140"/>
      <c r="I142" s="140"/>
      <c r="J142" s="140"/>
      <c r="K142" s="140"/>
    </row>
    <row r="143" spans="1:11" ht="14.5" x14ac:dyDescent="0.35">
      <c r="A143" s="140"/>
      <c r="B143" s="140"/>
      <c r="C143" s="140"/>
      <c r="D143" s="140"/>
      <c r="E143" s="140"/>
      <c r="F143" s="140"/>
      <c r="G143" s="140"/>
      <c r="H143" s="140"/>
      <c r="I143" s="140"/>
      <c r="J143" s="140"/>
      <c r="K143" s="140"/>
    </row>
    <row r="144" spans="1:11" ht="14.5" x14ac:dyDescent="0.35">
      <c r="A144" s="140"/>
      <c r="B144" s="140"/>
      <c r="C144" s="140"/>
      <c r="D144" s="140"/>
      <c r="E144" s="140"/>
      <c r="F144" s="140"/>
      <c r="G144" s="140"/>
      <c r="H144" s="140"/>
      <c r="I144" s="140"/>
      <c r="J144" s="140"/>
      <c r="K144" s="140"/>
    </row>
    <row r="145" spans="1:11" ht="14.5" x14ac:dyDescent="0.35">
      <c r="A145" s="140"/>
      <c r="B145" s="140"/>
      <c r="C145" s="140"/>
      <c r="D145" s="140"/>
      <c r="E145" s="140"/>
      <c r="F145" s="140"/>
      <c r="G145" s="140"/>
      <c r="H145" s="140"/>
      <c r="I145" s="140"/>
      <c r="J145" s="140"/>
      <c r="K145" s="140"/>
    </row>
    <row r="146" spans="1:11" ht="14.5" x14ac:dyDescent="0.35">
      <c r="A146" s="140"/>
      <c r="B146" s="140"/>
      <c r="C146" s="140"/>
      <c r="D146" s="140"/>
      <c r="E146" s="140"/>
      <c r="F146" s="140"/>
      <c r="G146" s="140"/>
      <c r="H146" s="140"/>
      <c r="I146" s="140"/>
      <c r="J146" s="140"/>
      <c r="K146" s="140"/>
    </row>
    <row r="147" spans="1:11" ht="14.5" x14ac:dyDescent="0.35">
      <c r="A147" s="140"/>
      <c r="B147" s="140"/>
      <c r="C147" s="140"/>
      <c r="D147" s="140"/>
      <c r="E147" s="140"/>
      <c r="F147" s="140"/>
      <c r="G147" s="140"/>
      <c r="H147" s="140"/>
      <c r="I147" s="140"/>
      <c r="J147" s="140"/>
      <c r="K147" s="140"/>
    </row>
    <row r="148" spans="1:11" ht="14.5" x14ac:dyDescent="0.35">
      <c r="A148" s="140"/>
      <c r="B148" s="140"/>
      <c r="C148" s="140"/>
      <c r="D148" s="140"/>
      <c r="E148" s="140"/>
      <c r="F148" s="140"/>
      <c r="G148" s="140"/>
      <c r="H148" s="140"/>
      <c r="I148" s="140"/>
      <c r="J148" s="140"/>
      <c r="K148" s="140"/>
    </row>
    <row r="149" spans="1:11" ht="14.5" x14ac:dyDescent="0.35">
      <c r="A149" s="140"/>
      <c r="B149" s="140"/>
      <c r="C149" s="140"/>
      <c r="D149" s="140"/>
      <c r="E149" s="140"/>
      <c r="F149" s="140"/>
      <c r="G149" s="140"/>
      <c r="H149" s="140"/>
      <c r="I149" s="140"/>
      <c r="J149" s="140"/>
      <c r="K149" s="140"/>
    </row>
    <row r="150" spans="1:11" ht="14.5" x14ac:dyDescent="0.35">
      <c r="A150" s="140"/>
      <c r="B150" s="140"/>
      <c r="C150" s="140"/>
      <c r="D150" s="140"/>
      <c r="E150" s="140"/>
      <c r="F150" s="140"/>
      <c r="G150" s="140"/>
      <c r="H150" s="140"/>
      <c r="I150" s="140"/>
      <c r="J150" s="140"/>
      <c r="K150" s="140"/>
    </row>
    <row r="151" spans="1:11" ht="14.5" x14ac:dyDescent="0.35">
      <c r="A151" s="140"/>
      <c r="B151" s="140"/>
      <c r="C151" s="140"/>
      <c r="D151" s="140"/>
      <c r="E151" s="140"/>
      <c r="F151" s="140"/>
      <c r="G151" s="140"/>
      <c r="H151" s="140"/>
      <c r="I151" s="140"/>
      <c r="J151" s="140"/>
      <c r="K151" s="140"/>
    </row>
    <row r="152" spans="1:11" ht="14.5" x14ac:dyDescent="0.35">
      <c r="A152" s="140"/>
      <c r="B152" s="140"/>
      <c r="C152" s="140"/>
      <c r="D152" s="140"/>
      <c r="E152" s="140"/>
      <c r="F152" s="140"/>
      <c r="G152" s="140"/>
      <c r="H152" s="140"/>
      <c r="I152" s="140"/>
      <c r="J152" s="140"/>
      <c r="K152" s="140"/>
    </row>
    <row r="153" spans="1:11" ht="14.5" x14ac:dyDescent="0.35">
      <c r="A153" s="140"/>
      <c r="B153" s="140"/>
      <c r="C153" s="140"/>
      <c r="D153" s="140"/>
      <c r="E153" s="140"/>
      <c r="F153" s="140"/>
      <c r="G153" s="140"/>
      <c r="H153" s="140"/>
      <c r="I153" s="140"/>
      <c r="J153" s="140"/>
      <c r="K153" s="140"/>
    </row>
    <row r="154" spans="1:11" ht="14.5" x14ac:dyDescent="0.35">
      <c r="A154" s="140"/>
      <c r="B154" s="140"/>
      <c r="C154" s="140"/>
      <c r="D154" s="140"/>
      <c r="E154" s="140"/>
      <c r="F154" s="140"/>
      <c r="G154" s="140"/>
      <c r="H154" s="140"/>
      <c r="I154" s="140"/>
      <c r="J154" s="140"/>
      <c r="K154" s="140"/>
    </row>
    <row r="155" spans="1:11" ht="14.5" x14ac:dyDescent="0.35">
      <c r="A155" s="140"/>
      <c r="B155" s="140"/>
      <c r="C155" s="140"/>
      <c r="D155" s="140"/>
      <c r="E155" s="140"/>
      <c r="F155" s="140"/>
      <c r="G155" s="140"/>
      <c r="H155" s="140"/>
      <c r="I155" s="140"/>
      <c r="J155" s="140"/>
      <c r="K155" s="140"/>
    </row>
    <row r="156" spans="1:11" ht="14.5" x14ac:dyDescent="0.35">
      <c r="A156" s="140"/>
      <c r="B156" s="140"/>
      <c r="C156" s="140"/>
      <c r="D156" s="140"/>
      <c r="E156" s="140"/>
      <c r="F156" s="140"/>
      <c r="G156" s="140"/>
      <c r="H156" s="140"/>
      <c r="I156" s="140"/>
      <c r="J156" s="140"/>
      <c r="K156" s="140"/>
    </row>
    <row r="157" spans="1:11" ht="14.5" x14ac:dyDescent="0.35">
      <c r="A157" s="140"/>
      <c r="B157" s="140"/>
      <c r="C157" s="140"/>
      <c r="D157" s="140"/>
      <c r="E157" s="140"/>
      <c r="F157" s="140"/>
      <c r="G157" s="140"/>
      <c r="H157" s="140"/>
      <c r="I157" s="140"/>
      <c r="J157" s="140"/>
      <c r="K157" s="140"/>
    </row>
    <row r="158" spans="1:11" ht="14.5" x14ac:dyDescent="0.35">
      <c r="A158" s="140"/>
      <c r="B158" s="140"/>
      <c r="C158" s="140"/>
      <c r="D158" s="140"/>
      <c r="E158" s="140"/>
      <c r="F158" s="140"/>
      <c r="G158" s="140"/>
      <c r="H158" s="140"/>
      <c r="I158" s="140"/>
      <c r="J158" s="140"/>
      <c r="K158" s="140"/>
    </row>
    <row r="159" spans="1:11" ht="14.5" x14ac:dyDescent="0.35">
      <c r="A159" s="140"/>
      <c r="B159" s="140"/>
      <c r="C159" s="140"/>
      <c r="D159" s="140"/>
      <c r="E159" s="140"/>
      <c r="F159" s="140"/>
      <c r="G159" s="140"/>
      <c r="H159" s="140"/>
      <c r="I159" s="140"/>
      <c r="J159" s="140"/>
      <c r="K159" s="140"/>
    </row>
    <row r="160" spans="1:11" ht="14.5" x14ac:dyDescent="0.35">
      <c r="A160" s="140"/>
      <c r="B160" s="140"/>
      <c r="C160" s="140"/>
      <c r="D160" s="140"/>
      <c r="E160" s="140"/>
      <c r="F160" s="140"/>
      <c r="G160" s="140"/>
      <c r="H160" s="140"/>
      <c r="I160" s="140"/>
      <c r="J160" s="140"/>
      <c r="K160" s="140"/>
    </row>
    <row r="161" spans="1:11" ht="14.5" x14ac:dyDescent="0.35">
      <c r="A161" s="140"/>
      <c r="B161" s="140"/>
      <c r="C161" s="140"/>
      <c r="D161" s="140"/>
      <c r="E161" s="140"/>
      <c r="F161" s="140"/>
      <c r="G161" s="140"/>
      <c r="H161" s="140"/>
      <c r="I161" s="140"/>
      <c r="J161" s="140"/>
      <c r="K161" s="140"/>
    </row>
    <row r="162" spans="1:11" ht="14.5" x14ac:dyDescent="0.35">
      <c r="A162" s="140"/>
      <c r="B162" s="140"/>
      <c r="C162" s="140"/>
      <c r="D162" s="140"/>
      <c r="E162" s="140"/>
      <c r="F162" s="140"/>
      <c r="G162" s="140"/>
      <c r="H162" s="140"/>
      <c r="I162" s="140"/>
      <c r="J162" s="140"/>
      <c r="K162" s="140"/>
    </row>
    <row r="163" spans="1:11" ht="14.5" x14ac:dyDescent="0.35">
      <c r="A163" s="140"/>
      <c r="B163" s="140"/>
      <c r="C163" s="140"/>
      <c r="D163" s="140"/>
      <c r="E163" s="140"/>
      <c r="F163" s="140"/>
      <c r="G163" s="140"/>
      <c r="H163" s="140"/>
      <c r="I163" s="140"/>
      <c r="J163" s="140"/>
      <c r="K163" s="140"/>
    </row>
    <row r="164" spans="1:11" ht="14.5" x14ac:dyDescent="0.35">
      <c r="A164" s="140"/>
      <c r="B164" s="140"/>
      <c r="C164" s="140"/>
      <c r="D164" s="140"/>
      <c r="E164" s="140"/>
      <c r="F164" s="140"/>
      <c r="G164" s="140"/>
      <c r="H164" s="140"/>
      <c r="I164" s="140"/>
      <c r="J164" s="140"/>
      <c r="K164" s="140"/>
    </row>
    <row r="165" spans="1:11" ht="14.5" x14ac:dyDescent="0.35">
      <c r="A165" s="140"/>
      <c r="B165" s="140"/>
      <c r="C165" s="140"/>
      <c r="D165" s="140"/>
      <c r="E165" s="140"/>
      <c r="F165" s="140"/>
      <c r="G165" s="140"/>
      <c r="H165" s="140"/>
      <c r="I165" s="140"/>
      <c r="J165" s="140"/>
      <c r="K165" s="140"/>
    </row>
    <row r="166" spans="1:11" ht="14.5" x14ac:dyDescent="0.35">
      <c r="A166" s="140"/>
      <c r="B166" s="140"/>
      <c r="C166" s="140"/>
      <c r="D166" s="140"/>
      <c r="E166" s="140"/>
      <c r="F166" s="140"/>
      <c r="G166" s="140"/>
      <c r="H166" s="140"/>
      <c r="I166" s="140"/>
      <c r="J166" s="140"/>
      <c r="K166" s="140"/>
    </row>
    <row r="167" spans="1:11" ht="14.5" x14ac:dyDescent="0.35">
      <c r="A167" s="140"/>
      <c r="B167" s="140"/>
      <c r="C167" s="140"/>
      <c r="D167" s="140"/>
      <c r="E167" s="140"/>
      <c r="F167" s="140"/>
      <c r="G167" s="140"/>
      <c r="H167" s="140"/>
      <c r="I167" s="140"/>
      <c r="J167" s="140"/>
      <c r="K167" s="140"/>
    </row>
    <row r="168" spans="1:11" ht="14.5" x14ac:dyDescent="0.35">
      <c r="A168" s="140"/>
      <c r="B168" s="140"/>
      <c r="C168" s="140"/>
      <c r="D168" s="140"/>
      <c r="E168" s="140"/>
      <c r="F168" s="140"/>
      <c r="G168" s="140"/>
      <c r="H168" s="140"/>
      <c r="I168" s="140"/>
      <c r="J168" s="140"/>
      <c r="K168" s="140"/>
    </row>
    <row r="169" spans="1:11" ht="14.5" x14ac:dyDescent="0.35">
      <c r="A169" s="140"/>
      <c r="B169" s="140"/>
      <c r="C169" s="140"/>
      <c r="D169" s="140"/>
      <c r="E169" s="140"/>
      <c r="F169" s="140"/>
      <c r="G169" s="140"/>
      <c r="H169" s="140"/>
      <c r="I169" s="140"/>
      <c r="J169" s="140"/>
      <c r="K169" s="140"/>
    </row>
    <row r="170" spans="1:11" ht="14.5" x14ac:dyDescent="0.35">
      <c r="A170" s="140"/>
      <c r="B170" s="140"/>
      <c r="C170" s="140"/>
      <c r="D170" s="140"/>
      <c r="E170" s="140"/>
      <c r="F170" s="140"/>
      <c r="G170" s="140"/>
      <c r="H170" s="140"/>
      <c r="I170" s="140"/>
      <c r="J170" s="140"/>
      <c r="K170" s="140"/>
    </row>
    <row r="171" spans="1:11" ht="14.5" x14ac:dyDescent="0.35">
      <c r="A171" s="140"/>
      <c r="B171" s="140"/>
      <c r="C171" s="140"/>
      <c r="D171" s="140"/>
      <c r="E171" s="140"/>
      <c r="F171" s="140"/>
      <c r="G171" s="140"/>
      <c r="H171" s="140"/>
      <c r="I171" s="140"/>
      <c r="J171" s="140"/>
      <c r="K171" s="140"/>
    </row>
    <row r="172" spans="1:11" ht="14.5" x14ac:dyDescent="0.35">
      <c r="A172" s="140"/>
      <c r="B172" s="140"/>
      <c r="C172" s="140"/>
      <c r="D172" s="140"/>
      <c r="E172" s="140"/>
      <c r="F172" s="140"/>
      <c r="G172" s="140"/>
      <c r="H172" s="140"/>
      <c r="I172" s="140"/>
      <c r="J172" s="140"/>
      <c r="K172" s="140"/>
    </row>
    <row r="173" spans="1:11" ht="14.5" x14ac:dyDescent="0.35">
      <c r="A173" s="140"/>
      <c r="B173" s="140"/>
      <c r="C173" s="140"/>
      <c r="D173" s="140"/>
      <c r="E173" s="140"/>
      <c r="F173" s="140"/>
      <c r="G173" s="140"/>
      <c r="H173" s="140"/>
      <c r="I173" s="140"/>
      <c r="J173" s="140"/>
      <c r="K173" s="140"/>
    </row>
    <row r="174" spans="1:11" ht="14.5" x14ac:dyDescent="0.35">
      <c r="A174" s="140"/>
      <c r="B174" s="140"/>
      <c r="C174" s="140"/>
      <c r="D174" s="140"/>
      <c r="E174" s="140"/>
      <c r="F174" s="140"/>
      <c r="G174" s="140"/>
      <c r="H174" s="140"/>
      <c r="I174" s="140"/>
      <c r="J174" s="140"/>
      <c r="K174" s="140"/>
    </row>
    <row r="175" spans="1:11" ht="14.5" x14ac:dyDescent="0.35">
      <c r="A175" s="140"/>
      <c r="B175" s="140"/>
      <c r="C175" s="140"/>
      <c r="D175" s="140"/>
      <c r="E175" s="140"/>
      <c r="F175" s="140"/>
      <c r="G175" s="140"/>
      <c r="H175" s="140"/>
      <c r="I175" s="140"/>
      <c r="J175" s="140"/>
      <c r="K175" s="140"/>
    </row>
    <row r="176" spans="1:11" ht="14.5" x14ac:dyDescent="0.35">
      <c r="A176" s="140"/>
      <c r="B176" s="140"/>
      <c r="C176" s="140"/>
      <c r="D176" s="140"/>
      <c r="E176" s="140"/>
      <c r="F176" s="140"/>
      <c r="G176" s="140"/>
      <c r="H176" s="140"/>
      <c r="I176" s="140"/>
      <c r="J176" s="140"/>
      <c r="K176" s="140"/>
    </row>
    <row r="177" spans="1:11" ht="14.5" x14ac:dyDescent="0.35">
      <c r="A177" s="140"/>
      <c r="B177" s="140"/>
      <c r="C177" s="140"/>
      <c r="D177" s="140"/>
      <c r="E177" s="140"/>
      <c r="F177" s="140"/>
      <c r="G177" s="140"/>
      <c r="H177" s="140"/>
      <c r="I177" s="140"/>
      <c r="J177" s="140"/>
      <c r="K177" s="140"/>
    </row>
    <row r="178" spans="1:11" ht="14.5" x14ac:dyDescent="0.35">
      <c r="A178" s="140"/>
      <c r="B178" s="140"/>
      <c r="C178" s="140"/>
      <c r="D178" s="140"/>
      <c r="E178" s="140"/>
      <c r="F178" s="140"/>
      <c r="G178" s="140"/>
      <c r="H178" s="140"/>
      <c r="I178" s="140"/>
      <c r="J178" s="140"/>
      <c r="K178" s="140"/>
    </row>
    <row r="179" spans="1:11" ht="14.5" x14ac:dyDescent="0.35">
      <c r="A179" s="140"/>
      <c r="B179" s="140"/>
      <c r="C179" s="140"/>
      <c r="D179" s="140"/>
      <c r="E179" s="140"/>
      <c r="F179" s="140"/>
      <c r="G179" s="140"/>
      <c r="H179" s="140"/>
      <c r="I179" s="140"/>
      <c r="J179" s="140"/>
      <c r="K179" s="140"/>
    </row>
    <row r="180" spans="1:11" ht="14.5" x14ac:dyDescent="0.35">
      <c r="A180" s="140"/>
      <c r="B180" s="140"/>
      <c r="C180" s="140"/>
      <c r="D180" s="140"/>
      <c r="E180" s="140"/>
      <c r="F180" s="140"/>
      <c r="G180" s="140"/>
      <c r="H180" s="140"/>
      <c r="I180" s="140"/>
      <c r="J180" s="140"/>
      <c r="K180" s="140"/>
    </row>
    <row r="181" spans="1:11" ht="14.5" x14ac:dyDescent="0.35">
      <c r="A181" s="140"/>
      <c r="B181" s="140"/>
      <c r="C181" s="140"/>
      <c r="D181" s="140"/>
      <c r="E181" s="140"/>
      <c r="F181" s="140"/>
      <c r="G181" s="140"/>
      <c r="H181" s="140"/>
      <c r="I181" s="140"/>
      <c r="J181" s="140"/>
      <c r="K181" s="140"/>
    </row>
    <row r="182" spans="1:11" ht="14.5" x14ac:dyDescent="0.35">
      <c r="A182" s="140"/>
      <c r="B182" s="140"/>
      <c r="C182" s="140"/>
      <c r="D182" s="140"/>
      <c r="E182" s="140"/>
      <c r="F182" s="140"/>
      <c r="G182" s="140"/>
      <c r="H182" s="140"/>
      <c r="I182" s="140"/>
      <c r="J182" s="140"/>
      <c r="K182" s="140"/>
    </row>
    <row r="183" spans="1:11" ht="14.5" x14ac:dyDescent="0.35">
      <c r="A183" s="140"/>
      <c r="B183" s="140"/>
      <c r="C183" s="140"/>
      <c r="D183" s="140"/>
      <c r="E183" s="140"/>
      <c r="F183" s="140"/>
      <c r="G183" s="140"/>
      <c r="H183" s="140"/>
      <c r="I183" s="140"/>
      <c r="J183" s="140"/>
      <c r="K183" s="140"/>
    </row>
    <row r="184" spans="1:11" ht="14.5" x14ac:dyDescent="0.35">
      <c r="A184" s="140"/>
      <c r="B184" s="140"/>
      <c r="C184" s="140"/>
      <c r="D184" s="140"/>
      <c r="E184" s="140"/>
      <c r="F184" s="140"/>
      <c r="G184" s="140"/>
      <c r="H184" s="140"/>
      <c r="I184" s="140"/>
      <c r="J184" s="140"/>
      <c r="K184" s="140"/>
    </row>
    <row r="185" spans="1:11" ht="14.5" x14ac:dyDescent="0.35">
      <c r="A185" s="140"/>
      <c r="B185" s="140"/>
      <c r="C185" s="140"/>
      <c r="D185" s="140"/>
      <c r="E185" s="140"/>
      <c r="F185" s="140"/>
      <c r="G185" s="140"/>
      <c r="H185" s="140"/>
      <c r="I185" s="140"/>
      <c r="J185" s="140"/>
      <c r="K185" s="140"/>
    </row>
    <row r="186" spans="1:11" ht="14.5" x14ac:dyDescent="0.35">
      <c r="A186" s="140"/>
      <c r="B186" s="140"/>
      <c r="C186" s="140"/>
      <c r="D186" s="140"/>
      <c r="E186" s="140"/>
      <c r="F186" s="140"/>
      <c r="G186" s="140"/>
      <c r="H186" s="140"/>
      <c r="I186" s="140"/>
      <c r="J186" s="140"/>
      <c r="K186" s="140"/>
    </row>
    <row r="187" spans="1:11" ht="14.5" x14ac:dyDescent="0.35">
      <c r="A187" s="140"/>
      <c r="B187" s="140"/>
      <c r="C187" s="140"/>
      <c r="D187" s="140"/>
      <c r="E187" s="140"/>
      <c r="F187" s="140"/>
      <c r="G187" s="140"/>
      <c r="H187" s="140"/>
      <c r="I187" s="140"/>
      <c r="J187" s="140"/>
      <c r="K187" s="140"/>
    </row>
    <row r="188" spans="1:11" ht="14.5" x14ac:dyDescent="0.35">
      <c r="A188" s="140"/>
      <c r="B188" s="140"/>
      <c r="C188" s="140"/>
      <c r="D188" s="140"/>
      <c r="E188" s="140"/>
      <c r="F188" s="140"/>
      <c r="G188" s="140"/>
      <c r="H188" s="140"/>
      <c r="I188" s="140"/>
      <c r="J188" s="140"/>
      <c r="K188" s="140"/>
    </row>
    <row r="189" spans="1:11" ht="14.5" x14ac:dyDescent="0.35">
      <c r="A189" s="140"/>
      <c r="B189" s="140"/>
      <c r="C189" s="140"/>
      <c r="D189" s="140"/>
      <c r="E189" s="140"/>
      <c r="F189" s="140"/>
      <c r="G189" s="140"/>
      <c r="H189" s="140"/>
      <c r="I189" s="140"/>
      <c r="J189" s="140"/>
      <c r="K189" s="140"/>
    </row>
    <row r="190" spans="1:11" ht="14.5" x14ac:dyDescent="0.35">
      <c r="A190" s="140"/>
      <c r="B190" s="140"/>
      <c r="C190" s="140"/>
      <c r="D190" s="140"/>
      <c r="E190" s="140"/>
      <c r="F190" s="140"/>
      <c r="G190" s="140"/>
      <c r="H190" s="140"/>
      <c r="I190" s="140"/>
      <c r="J190" s="140"/>
      <c r="K190" s="140"/>
    </row>
    <row r="191" spans="1:11" ht="14.5" x14ac:dyDescent="0.35">
      <c r="A191" s="140"/>
      <c r="B191" s="140"/>
      <c r="C191" s="140"/>
      <c r="D191" s="140"/>
      <c r="E191" s="140"/>
      <c r="F191" s="140"/>
      <c r="G191" s="140"/>
      <c r="H191" s="140"/>
      <c r="I191" s="140"/>
      <c r="J191" s="140"/>
      <c r="K191" s="140"/>
    </row>
    <row r="192" spans="1:11" ht="14.5" x14ac:dyDescent="0.35">
      <c r="A192" s="140"/>
      <c r="B192" s="140"/>
      <c r="C192" s="140"/>
      <c r="D192" s="140"/>
      <c r="E192" s="140"/>
      <c r="F192" s="140"/>
      <c r="G192" s="140"/>
      <c r="H192" s="140"/>
      <c r="I192" s="140"/>
      <c r="J192" s="140"/>
      <c r="K192" s="140"/>
    </row>
    <row r="193" spans="1:11" ht="14.5" x14ac:dyDescent="0.35">
      <c r="A193" s="140"/>
      <c r="B193" s="140"/>
      <c r="C193" s="140"/>
      <c r="D193" s="140"/>
      <c r="E193" s="140"/>
      <c r="F193" s="140"/>
      <c r="G193" s="140"/>
      <c r="H193" s="140"/>
      <c r="I193" s="140"/>
      <c r="J193" s="140"/>
      <c r="K193" s="140"/>
    </row>
    <row r="194" spans="1:11" ht="14.5" x14ac:dyDescent="0.35">
      <c r="A194" s="140"/>
      <c r="B194" s="140"/>
      <c r="C194" s="140"/>
      <c r="D194" s="140"/>
      <c r="E194" s="140"/>
      <c r="F194" s="140"/>
      <c r="G194" s="140"/>
      <c r="H194" s="140"/>
      <c r="I194" s="140"/>
      <c r="J194" s="140"/>
      <c r="K194" s="140"/>
    </row>
    <row r="195" spans="1:11" ht="14.5" x14ac:dyDescent="0.35">
      <c r="A195" s="140"/>
      <c r="B195" s="140"/>
      <c r="C195" s="140"/>
      <c r="D195" s="140"/>
      <c r="E195" s="140"/>
      <c r="F195" s="140"/>
      <c r="G195" s="140"/>
      <c r="H195" s="140"/>
      <c r="I195" s="140"/>
      <c r="J195" s="140"/>
      <c r="K195" s="140"/>
    </row>
    <row r="196" spans="1:11" ht="14.5" x14ac:dyDescent="0.35">
      <c r="A196" s="140"/>
      <c r="B196" s="140"/>
      <c r="C196" s="140"/>
      <c r="D196" s="140"/>
      <c r="E196" s="140"/>
      <c r="F196" s="140"/>
      <c r="G196" s="140"/>
      <c r="H196" s="140"/>
      <c r="I196" s="140"/>
      <c r="J196" s="140"/>
      <c r="K196" s="140"/>
    </row>
    <row r="197" spans="1:11" ht="14.5" x14ac:dyDescent="0.35">
      <c r="A197" s="140"/>
      <c r="B197" s="140"/>
      <c r="C197" s="140"/>
      <c r="D197" s="140"/>
      <c r="E197" s="140"/>
      <c r="F197" s="140"/>
      <c r="G197" s="140"/>
      <c r="H197" s="140"/>
      <c r="I197" s="140"/>
      <c r="J197" s="140"/>
      <c r="K197" s="140"/>
    </row>
    <row r="198" spans="1:11" ht="14.5" x14ac:dyDescent="0.35">
      <c r="A198" s="140"/>
      <c r="B198" s="140"/>
      <c r="C198" s="140"/>
      <c r="D198" s="140"/>
      <c r="E198" s="140"/>
      <c r="F198" s="140"/>
      <c r="G198" s="140"/>
      <c r="H198" s="140"/>
      <c r="I198" s="140"/>
      <c r="J198" s="140"/>
      <c r="K198" s="140"/>
    </row>
    <row r="199" spans="1:11" ht="14.5" x14ac:dyDescent="0.35">
      <c r="A199" s="140"/>
      <c r="B199" s="140"/>
      <c r="C199" s="140"/>
      <c r="D199" s="140"/>
      <c r="E199" s="140"/>
      <c r="F199" s="140"/>
      <c r="G199" s="140"/>
      <c r="H199" s="140"/>
      <c r="I199" s="140"/>
      <c r="J199" s="140"/>
      <c r="K199" s="140"/>
    </row>
    <row r="200" spans="1:11" ht="14.5" x14ac:dyDescent="0.35">
      <c r="A200" s="140"/>
      <c r="B200" s="140"/>
      <c r="C200" s="140"/>
      <c r="D200" s="140"/>
      <c r="E200" s="140"/>
      <c r="F200" s="140"/>
      <c r="G200" s="140"/>
      <c r="H200" s="140"/>
      <c r="I200" s="140"/>
      <c r="J200" s="140"/>
      <c r="K200" s="140"/>
    </row>
    <row r="201" spans="1:11" ht="14.5" x14ac:dyDescent="0.35">
      <c r="A201" s="140"/>
      <c r="B201" s="140"/>
      <c r="C201" s="140"/>
      <c r="D201" s="140"/>
      <c r="E201" s="140"/>
      <c r="F201" s="140"/>
      <c r="G201" s="140"/>
      <c r="H201" s="140"/>
      <c r="I201" s="140"/>
      <c r="J201" s="140"/>
      <c r="K201" s="140"/>
    </row>
    <row r="202" spans="1:11" ht="14.5" x14ac:dyDescent="0.35">
      <c r="A202" s="140"/>
      <c r="B202" s="140"/>
      <c r="C202" s="140"/>
      <c r="D202" s="140"/>
      <c r="E202" s="140"/>
      <c r="F202" s="140"/>
      <c r="G202" s="140"/>
      <c r="H202" s="140"/>
      <c r="I202" s="140"/>
      <c r="J202" s="140"/>
      <c r="K202" s="140"/>
    </row>
    <row r="203" spans="1:11" ht="14.5" x14ac:dyDescent="0.35">
      <c r="A203" s="140"/>
      <c r="B203" s="140"/>
      <c r="C203" s="140"/>
      <c r="D203" s="140"/>
      <c r="E203" s="140"/>
      <c r="F203" s="140"/>
      <c r="G203" s="140"/>
      <c r="H203" s="140"/>
      <c r="I203" s="140"/>
      <c r="J203" s="140"/>
      <c r="K203" s="140"/>
    </row>
    <row r="204" spans="1:11" ht="14.5" x14ac:dyDescent="0.35">
      <c r="A204" s="140"/>
      <c r="B204" s="140"/>
      <c r="C204" s="140"/>
      <c r="D204" s="140"/>
      <c r="E204" s="140"/>
      <c r="F204" s="140"/>
      <c r="G204" s="140"/>
      <c r="H204" s="140"/>
      <c r="I204" s="140"/>
      <c r="J204" s="140"/>
      <c r="K204" s="140"/>
    </row>
    <row r="205" spans="1:11" ht="14.5" x14ac:dyDescent="0.35">
      <c r="A205" s="140"/>
      <c r="B205" s="140"/>
      <c r="C205" s="140"/>
      <c r="D205" s="140"/>
      <c r="E205" s="140"/>
      <c r="F205" s="140"/>
      <c r="G205" s="140"/>
      <c r="H205" s="140"/>
      <c r="I205" s="140"/>
      <c r="J205" s="140"/>
      <c r="K205" s="140"/>
    </row>
    <row r="206" spans="1:11" ht="14.5" x14ac:dyDescent="0.35">
      <c r="A206" s="140"/>
      <c r="B206" s="140"/>
      <c r="C206" s="140"/>
      <c r="D206" s="140"/>
      <c r="E206" s="140"/>
      <c r="F206" s="140"/>
      <c r="G206" s="140"/>
      <c r="H206" s="140"/>
      <c r="I206" s="140"/>
      <c r="J206" s="140"/>
      <c r="K206" s="140"/>
    </row>
    <row r="207" spans="1:11" ht="14.5" x14ac:dyDescent="0.35">
      <c r="A207" s="140"/>
      <c r="B207" s="140"/>
      <c r="C207" s="140"/>
      <c r="D207" s="140"/>
      <c r="E207" s="140"/>
      <c r="F207" s="140"/>
      <c r="G207" s="140"/>
      <c r="H207" s="140"/>
      <c r="I207" s="140"/>
      <c r="J207" s="140"/>
      <c r="K207" s="140"/>
    </row>
    <row r="208" spans="1:11" ht="14.5" x14ac:dyDescent="0.35">
      <c r="A208" s="140"/>
      <c r="B208" s="140"/>
      <c r="C208" s="140"/>
      <c r="D208" s="140"/>
      <c r="E208" s="140"/>
      <c r="F208" s="140"/>
      <c r="G208" s="140"/>
      <c r="H208" s="140"/>
      <c r="I208" s="140"/>
      <c r="J208" s="140"/>
      <c r="K208" s="140"/>
    </row>
    <row r="209" spans="1:11" ht="14.5" x14ac:dyDescent="0.35">
      <c r="A209" s="140"/>
      <c r="B209" s="140"/>
      <c r="C209" s="140"/>
      <c r="D209" s="140"/>
      <c r="E209" s="140"/>
      <c r="F209" s="140"/>
      <c r="G209" s="140"/>
      <c r="H209" s="140"/>
      <c r="I209" s="140"/>
      <c r="J209" s="140"/>
      <c r="K209" s="140"/>
    </row>
    <row r="210" spans="1:11" ht="14.5" x14ac:dyDescent="0.35">
      <c r="A210" s="140"/>
      <c r="B210" s="140"/>
      <c r="C210" s="140"/>
      <c r="D210" s="140"/>
      <c r="E210" s="140"/>
      <c r="F210" s="140"/>
      <c r="G210" s="140"/>
      <c r="H210" s="140"/>
      <c r="I210" s="140"/>
      <c r="J210" s="140"/>
      <c r="K210" s="140"/>
    </row>
    <row r="211" spans="1:11" ht="14.5" x14ac:dyDescent="0.35">
      <c r="A211" s="140"/>
      <c r="B211" s="140"/>
      <c r="C211" s="140"/>
      <c r="D211" s="140"/>
      <c r="E211" s="140"/>
      <c r="F211" s="140"/>
      <c r="G211" s="140"/>
      <c r="H211" s="140"/>
      <c r="I211" s="140"/>
      <c r="J211" s="140"/>
      <c r="K211" s="140"/>
    </row>
    <row r="212" spans="1:11" ht="14.5" x14ac:dyDescent="0.35">
      <c r="A212" s="140"/>
      <c r="B212" s="140"/>
      <c r="C212" s="140"/>
      <c r="D212" s="140"/>
      <c r="E212" s="140"/>
      <c r="F212" s="140"/>
      <c r="G212" s="140"/>
      <c r="H212" s="140"/>
      <c r="I212" s="140"/>
      <c r="J212" s="140"/>
      <c r="K212" s="140"/>
    </row>
    <row r="213" spans="1:11" ht="14.5" x14ac:dyDescent="0.35">
      <c r="A213" s="140"/>
      <c r="B213" s="140"/>
      <c r="C213" s="140"/>
      <c r="D213" s="140"/>
      <c r="E213" s="140"/>
      <c r="F213" s="140"/>
      <c r="G213" s="140"/>
      <c r="H213" s="140"/>
      <c r="I213" s="140"/>
      <c r="J213" s="140"/>
      <c r="K213" s="140"/>
    </row>
    <row r="214" spans="1:11" ht="14.5" x14ac:dyDescent="0.35">
      <c r="A214" s="140"/>
      <c r="B214" s="140"/>
      <c r="C214" s="140"/>
      <c r="D214" s="140"/>
      <c r="E214" s="140"/>
      <c r="F214" s="140"/>
      <c r="G214" s="140"/>
      <c r="H214" s="140"/>
      <c r="I214" s="140"/>
      <c r="J214" s="140"/>
      <c r="K214" s="140"/>
    </row>
    <row r="215" spans="1:11" ht="14.5" x14ac:dyDescent="0.35">
      <c r="A215" s="140"/>
      <c r="B215" s="140"/>
      <c r="C215" s="140"/>
      <c r="D215" s="140"/>
      <c r="E215" s="140"/>
      <c r="F215" s="140"/>
      <c r="G215" s="140"/>
      <c r="H215" s="140"/>
      <c r="I215" s="140"/>
      <c r="J215" s="140"/>
      <c r="K215" s="140"/>
    </row>
    <row r="216" spans="1:11" ht="14.5" x14ac:dyDescent="0.35">
      <c r="A216" s="140"/>
      <c r="B216" s="140"/>
      <c r="C216" s="140"/>
      <c r="D216" s="140"/>
      <c r="E216" s="140"/>
      <c r="F216" s="140"/>
      <c r="G216" s="140"/>
      <c r="H216" s="140"/>
      <c r="I216" s="140"/>
      <c r="J216" s="140"/>
      <c r="K216" s="140"/>
    </row>
    <row r="217" spans="1:11" ht="14.5" x14ac:dyDescent="0.35">
      <c r="A217" s="140"/>
      <c r="B217" s="140"/>
      <c r="C217" s="140"/>
      <c r="D217" s="140"/>
      <c r="E217" s="140"/>
      <c r="F217" s="140"/>
      <c r="G217" s="140"/>
      <c r="H217" s="140"/>
      <c r="I217" s="140"/>
      <c r="J217" s="140"/>
      <c r="K217" s="140"/>
    </row>
    <row r="218" spans="1:11" ht="14.5" x14ac:dyDescent="0.35">
      <c r="A218" s="140"/>
      <c r="B218" s="140"/>
      <c r="C218" s="140"/>
      <c r="D218" s="140"/>
      <c r="E218" s="140"/>
      <c r="F218" s="140"/>
      <c r="G218" s="140"/>
      <c r="H218" s="140"/>
      <c r="I218" s="140"/>
      <c r="J218" s="140"/>
      <c r="K218" s="140"/>
    </row>
    <row r="219" spans="1:11" ht="14.5" x14ac:dyDescent="0.35">
      <c r="A219" s="140"/>
      <c r="B219" s="140"/>
      <c r="C219" s="140"/>
      <c r="D219" s="140"/>
      <c r="E219" s="140"/>
      <c r="F219" s="140"/>
      <c r="G219" s="140"/>
      <c r="H219" s="140"/>
      <c r="I219" s="140"/>
      <c r="J219" s="140"/>
      <c r="K219" s="140"/>
    </row>
    <row r="220" spans="1:11" ht="14.5" x14ac:dyDescent="0.35">
      <c r="A220" s="140"/>
      <c r="B220" s="140"/>
      <c r="C220" s="140"/>
      <c r="D220" s="140"/>
      <c r="E220" s="140"/>
      <c r="F220" s="140"/>
      <c r="G220" s="140"/>
      <c r="H220" s="140"/>
      <c r="I220" s="140"/>
      <c r="J220" s="140"/>
      <c r="K220" s="140"/>
    </row>
    <row r="221" spans="1:11" ht="14.5" x14ac:dyDescent="0.35">
      <c r="A221" s="140"/>
      <c r="B221" s="140"/>
      <c r="C221" s="140"/>
      <c r="D221" s="140"/>
      <c r="E221" s="140"/>
      <c r="F221" s="140"/>
      <c r="G221" s="140"/>
      <c r="H221" s="140"/>
      <c r="I221" s="140"/>
      <c r="J221" s="140"/>
      <c r="K221" s="140"/>
    </row>
    <row r="222" spans="1:11" ht="14.5" x14ac:dyDescent="0.35">
      <c r="A222" s="140"/>
      <c r="B222" s="140"/>
      <c r="C222" s="140"/>
      <c r="D222" s="140"/>
      <c r="E222" s="140"/>
      <c r="F222" s="140"/>
      <c r="G222" s="140"/>
      <c r="H222" s="140"/>
      <c r="I222" s="140"/>
      <c r="J222" s="140"/>
      <c r="K222" s="140"/>
    </row>
    <row r="223" spans="1:11" ht="14.5" x14ac:dyDescent="0.35">
      <c r="A223" s="140"/>
      <c r="B223" s="140"/>
      <c r="C223" s="140"/>
      <c r="D223" s="140"/>
      <c r="E223" s="140"/>
      <c r="F223" s="140"/>
      <c r="G223" s="140"/>
      <c r="H223" s="140"/>
      <c r="I223" s="140"/>
      <c r="J223" s="140"/>
      <c r="K223" s="140"/>
    </row>
    <row r="224" spans="1:11" ht="14.5" x14ac:dyDescent="0.35">
      <c r="A224" s="140"/>
      <c r="B224" s="140"/>
      <c r="C224" s="140"/>
      <c r="D224" s="140"/>
      <c r="E224" s="140"/>
      <c r="F224" s="140"/>
      <c r="G224" s="140"/>
      <c r="H224" s="140"/>
      <c r="I224" s="140"/>
      <c r="J224" s="140"/>
      <c r="K224" s="140"/>
    </row>
    <row r="225" spans="1:11" ht="14.5" x14ac:dyDescent="0.35">
      <c r="A225" s="140"/>
      <c r="B225" s="140"/>
      <c r="C225" s="140"/>
      <c r="D225" s="140"/>
      <c r="E225" s="140"/>
      <c r="F225" s="140"/>
      <c r="G225" s="140"/>
      <c r="H225" s="140"/>
      <c r="I225" s="140"/>
      <c r="J225" s="140"/>
      <c r="K225" s="140"/>
    </row>
    <row r="226" spans="1:11" ht="14.5" x14ac:dyDescent="0.35">
      <c r="A226" s="140"/>
      <c r="B226" s="140"/>
      <c r="C226" s="140"/>
      <c r="D226" s="140"/>
      <c r="E226" s="140"/>
      <c r="F226" s="140"/>
      <c r="G226" s="140"/>
      <c r="H226" s="140"/>
      <c r="I226" s="140"/>
      <c r="J226" s="140"/>
      <c r="K226" s="140"/>
    </row>
    <row r="227" spans="1:11" ht="14.5" x14ac:dyDescent="0.35">
      <c r="A227" s="140"/>
      <c r="B227" s="140"/>
      <c r="C227" s="140"/>
      <c r="D227" s="140"/>
      <c r="E227" s="140"/>
      <c r="F227" s="140"/>
      <c r="G227" s="140"/>
      <c r="H227" s="140"/>
      <c r="I227" s="140"/>
      <c r="J227" s="140"/>
      <c r="K227" s="140"/>
    </row>
    <row r="228" spans="1:11" ht="14.5" x14ac:dyDescent="0.35">
      <c r="A228" s="140"/>
      <c r="B228" s="140"/>
      <c r="C228" s="140"/>
      <c r="D228" s="140"/>
      <c r="E228" s="140"/>
      <c r="F228" s="140"/>
      <c r="G228" s="140"/>
      <c r="H228" s="140"/>
      <c r="I228" s="140"/>
      <c r="J228" s="140"/>
      <c r="K228" s="140"/>
    </row>
    <row r="229" spans="1:11" ht="14.5" x14ac:dyDescent="0.35">
      <c r="A229" s="140"/>
      <c r="B229" s="140"/>
      <c r="C229" s="140"/>
      <c r="D229" s="140"/>
      <c r="E229" s="140"/>
      <c r="F229" s="140"/>
      <c r="G229" s="140"/>
      <c r="H229" s="140"/>
      <c r="I229" s="140"/>
      <c r="J229" s="140"/>
      <c r="K229" s="140"/>
    </row>
    <row r="230" spans="1:11" ht="14.5" x14ac:dyDescent="0.35">
      <c r="A230" s="140"/>
      <c r="B230" s="140"/>
      <c r="C230" s="140"/>
      <c r="D230" s="140"/>
      <c r="E230" s="140"/>
      <c r="F230" s="140"/>
      <c r="G230" s="140"/>
      <c r="H230" s="140"/>
      <c r="I230" s="140"/>
      <c r="J230" s="140"/>
      <c r="K230" s="140"/>
    </row>
    <row r="231" spans="1:11" ht="14.5" x14ac:dyDescent="0.35">
      <c r="A231" s="140"/>
      <c r="B231" s="140"/>
      <c r="C231" s="140"/>
      <c r="D231" s="140"/>
      <c r="E231" s="140"/>
      <c r="F231" s="140"/>
      <c r="G231" s="140"/>
      <c r="H231" s="140"/>
      <c r="I231" s="140"/>
      <c r="J231" s="140"/>
      <c r="K231" s="140"/>
    </row>
    <row r="232" spans="1:11" ht="14.5" x14ac:dyDescent="0.35">
      <c r="A232" s="140"/>
      <c r="B232" s="140"/>
      <c r="C232" s="140"/>
      <c r="D232" s="140"/>
      <c r="E232" s="140"/>
      <c r="F232" s="140"/>
      <c r="G232" s="140"/>
      <c r="H232" s="140"/>
      <c r="I232" s="140"/>
      <c r="J232" s="140"/>
      <c r="K232" s="140"/>
    </row>
    <row r="233" spans="1:11" ht="14.5" x14ac:dyDescent="0.35">
      <c r="A233" s="140"/>
      <c r="B233" s="140"/>
      <c r="C233" s="140"/>
      <c r="D233" s="140"/>
      <c r="E233" s="140"/>
      <c r="F233" s="140"/>
      <c r="G233" s="140"/>
      <c r="H233" s="140"/>
      <c r="I233" s="140"/>
      <c r="J233" s="140"/>
      <c r="K233" s="140"/>
    </row>
    <row r="234" spans="1:11" ht="14.5" x14ac:dyDescent="0.35">
      <c r="A234" s="140"/>
      <c r="B234" s="140"/>
      <c r="C234" s="140"/>
      <c r="D234" s="140"/>
      <c r="E234" s="140"/>
      <c r="F234" s="140"/>
      <c r="G234" s="140"/>
      <c r="H234" s="140"/>
      <c r="I234" s="140"/>
      <c r="J234" s="140"/>
      <c r="K234" s="140"/>
    </row>
    <row r="235" spans="1:11" ht="14.5" x14ac:dyDescent="0.35">
      <c r="A235" s="140"/>
      <c r="B235" s="140"/>
      <c r="C235" s="140"/>
      <c r="D235" s="140"/>
      <c r="E235" s="140"/>
      <c r="F235" s="140"/>
      <c r="G235" s="140"/>
      <c r="H235" s="140"/>
      <c r="I235" s="140"/>
      <c r="J235" s="140"/>
      <c r="K235" s="140"/>
    </row>
    <row r="236" spans="1:11" ht="14.5" x14ac:dyDescent="0.35">
      <c r="A236" s="140"/>
      <c r="B236" s="140"/>
      <c r="C236" s="140"/>
      <c r="D236" s="140"/>
      <c r="E236" s="140"/>
      <c r="F236" s="140"/>
      <c r="G236" s="140"/>
      <c r="H236" s="140"/>
      <c r="I236" s="140"/>
      <c r="J236" s="140"/>
      <c r="K236" s="140"/>
    </row>
    <row r="237" spans="1:11" ht="14.5" x14ac:dyDescent="0.35">
      <c r="A237" s="140"/>
      <c r="B237" s="140"/>
      <c r="C237" s="140"/>
      <c r="D237" s="140"/>
      <c r="E237" s="140"/>
      <c r="F237" s="140"/>
      <c r="G237" s="140"/>
      <c r="H237" s="140"/>
      <c r="I237" s="140"/>
      <c r="J237" s="140"/>
      <c r="K237" s="140"/>
    </row>
    <row r="238" spans="1:11" ht="14.5" x14ac:dyDescent="0.35">
      <c r="A238" s="140"/>
      <c r="B238" s="140"/>
      <c r="C238" s="140"/>
      <c r="D238" s="140"/>
      <c r="E238" s="140"/>
      <c r="F238" s="140"/>
      <c r="G238" s="140"/>
      <c r="H238" s="140"/>
      <c r="I238" s="140"/>
      <c r="J238" s="140"/>
      <c r="K238" s="140"/>
    </row>
    <row r="239" spans="1:11" ht="14.5" x14ac:dyDescent="0.35">
      <c r="A239" s="140"/>
      <c r="B239" s="140"/>
      <c r="C239" s="140"/>
      <c r="D239" s="140"/>
      <c r="E239" s="140"/>
      <c r="F239" s="140"/>
      <c r="G239" s="140"/>
      <c r="H239" s="140"/>
      <c r="I239" s="140"/>
      <c r="J239" s="140"/>
      <c r="K239" s="140"/>
    </row>
    <row r="240" spans="1:11" ht="14.5" x14ac:dyDescent="0.35">
      <c r="A240" s="140"/>
      <c r="B240" s="140"/>
      <c r="C240" s="140"/>
      <c r="D240" s="140"/>
      <c r="E240" s="140"/>
      <c r="F240" s="140"/>
      <c r="G240" s="140"/>
      <c r="H240" s="140"/>
      <c r="I240" s="140"/>
      <c r="J240" s="140"/>
      <c r="K240" s="140"/>
    </row>
    <row r="241" spans="1:11" ht="14.5" x14ac:dyDescent="0.35">
      <c r="A241" s="140"/>
      <c r="B241" s="140"/>
      <c r="C241" s="140"/>
      <c r="D241" s="140"/>
      <c r="E241" s="140"/>
      <c r="F241" s="140"/>
      <c r="G241" s="140"/>
      <c r="H241" s="140"/>
      <c r="I241" s="140"/>
      <c r="J241" s="140"/>
      <c r="K241" s="140"/>
    </row>
    <row r="242" spans="1:11" ht="14.5" x14ac:dyDescent="0.35">
      <c r="A242" s="140"/>
      <c r="B242" s="140"/>
      <c r="C242" s="140"/>
      <c r="D242" s="140"/>
      <c r="E242" s="140"/>
      <c r="F242" s="140"/>
      <c r="G242" s="140"/>
      <c r="H242" s="140"/>
      <c r="I242" s="140"/>
      <c r="J242" s="140"/>
      <c r="K242" s="140"/>
    </row>
    <row r="243" spans="1:11" ht="14.5" x14ac:dyDescent="0.35">
      <c r="A243" s="140"/>
      <c r="B243" s="140"/>
      <c r="C243" s="140"/>
      <c r="D243" s="140"/>
      <c r="E243" s="140"/>
      <c r="F243" s="140"/>
      <c r="G243" s="140"/>
      <c r="H243" s="140"/>
      <c r="I243" s="140"/>
      <c r="J243" s="140"/>
      <c r="K243" s="140"/>
    </row>
    <row r="244" spans="1:11" ht="14.5" x14ac:dyDescent="0.35">
      <c r="A244" s="140"/>
      <c r="B244" s="140"/>
      <c r="C244" s="140"/>
      <c r="D244" s="140"/>
      <c r="E244" s="140"/>
      <c r="F244" s="140"/>
      <c r="G244" s="140"/>
      <c r="H244" s="140"/>
      <c r="I244" s="140"/>
      <c r="J244" s="140"/>
      <c r="K244" s="140"/>
    </row>
    <row r="245" spans="1:11" ht="14.5" x14ac:dyDescent="0.35">
      <c r="A245" s="140"/>
      <c r="B245" s="140"/>
      <c r="C245" s="140"/>
      <c r="D245" s="140"/>
      <c r="E245" s="140"/>
      <c r="F245" s="140"/>
      <c r="G245" s="140"/>
      <c r="H245" s="140"/>
      <c r="I245" s="140"/>
      <c r="J245" s="140"/>
      <c r="K245" s="140"/>
    </row>
    <row r="246" spans="1:11" ht="14.5" x14ac:dyDescent="0.35">
      <c r="A246" s="140"/>
      <c r="B246" s="140"/>
      <c r="C246" s="140"/>
      <c r="D246" s="140"/>
      <c r="E246" s="140"/>
      <c r="F246" s="140"/>
      <c r="G246" s="140"/>
      <c r="H246" s="140"/>
      <c r="I246" s="140"/>
      <c r="J246" s="140"/>
      <c r="K246" s="140"/>
    </row>
    <row r="247" spans="1:11" ht="14.5" x14ac:dyDescent="0.35">
      <c r="A247" s="140"/>
      <c r="B247" s="140"/>
      <c r="C247" s="140"/>
      <c r="D247" s="140"/>
      <c r="E247" s="140"/>
      <c r="F247" s="140"/>
      <c r="G247" s="140"/>
      <c r="H247" s="140"/>
      <c r="I247" s="140"/>
      <c r="J247" s="140"/>
      <c r="K247" s="140"/>
    </row>
    <row r="248" spans="1:11" ht="14.5" x14ac:dyDescent="0.35">
      <c r="A248" s="140"/>
      <c r="B248" s="140"/>
      <c r="C248" s="140"/>
      <c r="D248" s="140"/>
      <c r="E248" s="140"/>
      <c r="F248" s="140"/>
      <c r="G248" s="140"/>
      <c r="H248" s="140"/>
      <c r="I248" s="140"/>
      <c r="J248" s="140"/>
      <c r="K248" s="140"/>
    </row>
    <row r="249" spans="1:11" ht="14.5" x14ac:dyDescent="0.35">
      <c r="A249" s="140"/>
      <c r="B249" s="140"/>
      <c r="C249" s="140"/>
      <c r="D249" s="140"/>
      <c r="E249" s="140"/>
      <c r="F249" s="140"/>
      <c r="G249" s="140"/>
      <c r="H249" s="140"/>
      <c r="I249" s="140"/>
      <c r="J249" s="140"/>
      <c r="K249" s="140"/>
    </row>
    <row r="250" spans="1:11" ht="14.5" x14ac:dyDescent="0.35">
      <c r="A250" s="140"/>
      <c r="B250" s="140"/>
      <c r="C250" s="140"/>
      <c r="D250" s="140"/>
      <c r="E250" s="140"/>
      <c r="F250" s="140"/>
      <c r="G250" s="140"/>
      <c r="H250" s="140"/>
      <c r="I250" s="140"/>
      <c r="J250" s="140"/>
      <c r="K250" s="140"/>
    </row>
    <row r="251" spans="1:11" ht="14.5" x14ac:dyDescent="0.35">
      <c r="A251" s="140"/>
      <c r="B251" s="140"/>
      <c r="C251" s="140"/>
      <c r="D251" s="140"/>
      <c r="E251" s="140"/>
      <c r="F251" s="140"/>
      <c r="G251" s="140"/>
      <c r="H251" s="140"/>
      <c r="I251" s="140"/>
      <c r="J251" s="140"/>
      <c r="K251" s="140"/>
    </row>
    <row r="252" spans="1:11" ht="14.5" x14ac:dyDescent="0.35">
      <c r="A252" s="140"/>
      <c r="B252" s="140"/>
      <c r="C252" s="140"/>
      <c r="D252" s="140"/>
      <c r="E252" s="140"/>
      <c r="F252" s="140"/>
      <c r="G252" s="140"/>
      <c r="H252" s="140"/>
      <c r="I252" s="140"/>
      <c r="J252" s="140"/>
      <c r="K252" s="140"/>
    </row>
    <row r="253" spans="1:11" ht="14.5" x14ac:dyDescent="0.35">
      <c r="A253" s="140"/>
      <c r="B253" s="140"/>
      <c r="C253" s="140"/>
      <c r="D253" s="140"/>
      <c r="E253" s="140"/>
      <c r="F253" s="140"/>
      <c r="G253" s="140"/>
      <c r="H253" s="140"/>
      <c r="I253" s="140"/>
      <c r="J253" s="140"/>
      <c r="K253" s="140"/>
    </row>
    <row r="254" spans="1:11" ht="14.5" x14ac:dyDescent="0.35">
      <c r="A254" s="140"/>
      <c r="B254" s="140"/>
      <c r="C254" s="140"/>
      <c r="D254" s="140"/>
      <c r="E254" s="140"/>
      <c r="F254" s="140"/>
      <c r="G254" s="140"/>
      <c r="H254" s="140"/>
      <c r="I254" s="140"/>
      <c r="J254" s="140"/>
      <c r="K254" s="140"/>
    </row>
    <row r="255" spans="1:11" ht="14.5" x14ac:dyDescent="0.35">
      <c r="A255" s="140"/>
      <c r="B255" s="140"/>
      <c r="C255" s="140"/>
      <c r="D255" s="140"/>
      <c r="E255" s="140"/>
      <c r="F255" s="140"/>
      <c r="G255" s="140"/>
      <c r="H255" s="140"/>
      <c r="I255" s="140"/>
      <c r="J255" s="140"/>
      <c r="K255" s="140"/>
    </row>
    <row r="256" spans="1:11" ht="14.5" x14ac:dyDescent="0.35">
      <c r="A256" s="140"/>
      <c r="B256" s="140"/>
      <c r="C256" s="140"/>
      <c r="D256" s="140"/>
      <c r="E256" s="140"/>
      <c r="F256" s="140"/>
      <c r="G256" s="140"/>
      <c r="H256" s="140"/>
      <c r="I256" s="140"/>
      <c r="J256" s="140"/>
      <c r="K256" s="140"/>
    </row>
    <row r="257" spans="1:11" ht="14.5" x14ac:dyDescent="0.35">
      <c r="A257" s="140"/>
      <c r="B257" s="140"/>
      <c r="C257" s="140"/>
      <c r="D257" s="140"/>
      <c r="E257" s="140"/>
      <c r="F257" s="140"/>
      <c r="G257" s="140"/>
      <c r="H257" s="140"/>
      <c r="I257" s="140"/>
      <c r="J257" s="140"/>
      <c r="K257" s="140"/>
    </row>
    <row r="258" spans="1:11" ht="14.5" x14ac:dyDescent="0.35">
      <c r="A258" s="140"/>
      <c r="B258" s="140"/>
      <c r="C258" s="140"/>
      <c r="D258" s="140"/>
      <c r="E258" s="140"/>
      <c r="F258" s="140"/>
      <c r="G258" s="140"/>
      <c r="H258" s="140"/>
      <c r="I258" s="140"/>
      <c r="J258" s="140"/>
      <c r="K258" s="140"/>
    </row>
    <row r="259" spans="1:11" ht="14.5" x14ac:dyDescent="0.35">
      <c r="A259" s="140"/>
      <c r="B259" s="140"/>
      <c r="C259" s="140"/>
      <c r="D259" s="140"/>
      <c r="E259" s="140"/>
      <c r="F259" s="140"/>
      <c r="G259" s="140"/>
      <c r="H259" s="140"/>
      <c r="I259" s="140"/>
      <c r="J259" s="140"/>
      <c r="K259" s="140"/>
    </row>
    <row r="260" spans="1:11" ht="14.5" x14ac:dyDescent="0.35">
      <c r="A260" s="140"/>
      <c r="B260" s="140"/>
      <c r="C260" s="140"/>
      <c r="D260" s="140"/>
      <c r="E260" s="140"/>
      <c r="F260" s="140"/>
      <c r="G260" s="140"/>
      <c r="H260" s="140"/>
      <c r="I260" s="140"/>
      <c r="J260" s="140"/>
      <c r="K260" s="140"/>
    </row>
    <row r="261" spans="1:11" ht="14.5" x14ac:dyDescent="0.35">
      <c r="A261" s="140"/>
      <c r="B261" s="140"/>
      <c r="C261" s="140"/>
      <c r="D261" s="140"/>
      <c r="E261" s="140"/>
      <c r="F261" s="140"/>
      <c r="G261" s="140"/>
      <c r="H261" s="140"/>
      <c r="I261" s="140"/>
      <c r="J261" s="140"/>
      <c r="K261" s="140"/>
    </row>
    <row r="262" spans="1:11" ht="14.5" x14ac:dyDescent="0.35">
      <c r="A262" s="140"/>
      <c r="B262" s="140"/>
      <c r="C262" s="140"/>
      <c r="D262" s="140"/>
      <c r="E262" s="140"/>
      <c r="F262" s="140"/>
      <c r="G262" s="140"/>
      <c r="H262" s="140"/>
      <c r="I262" s="140"/>
      <c r="J262" s="140"/>
      <c r="K262" s="140"/>
    </row>
    <row r="263" spans="1:11" ht="14.5" x14ac:dyDescent="0.35">
      <c r="A263" s="140"/>
      <c r="B263" s="140"/>
      <c r="C263" s="140"/>
      <c r="D263" s="140"/>
      <c r="E263" s="140"/>
      <c r="F263" s="140"/>
      <c r="G263" s="140"/>
      <c r="H263" s="140"/>
      <c r="I263" s="140"/>
      <c r="J263" s="140"/>
      <c r="K263" s="140"/>
    </row>
    <row r="264" spans="1:11" ht="14.5" x14ac:dyDescent="0.35">
      <c r="A264" s="140"/>
      <c r="B264" s="140"/>
      <c r="C264" s="140"/>
      <c r="D264" s="140"/>
      <c r="E264" s="140"/>
      <c r="F264" s="140"/>
      <c r="G264" s="140"/>
      <c r="H264" s="140"/>
      <c r="I264" s="140"/>
      <c r="J264" s="140"/>
      <c r="K264" s="140"/>
    </row>
    <row r="265" spans="1:11" ht="14.5" x14ac:dyDescent="0.35">
      <c r="A265" s="140"/>
      <c r="B265" s="140"/>
      <c r="C265" s="140"/>
      <c r="D265" s="140"/>
      <c r="E265" s="140"/>
      <c r="F265" s="140"/>
      <c r="G265" s="140"/>
      <c r="H265" s="140"/>
      <c r="I265" s="140"/>
      <c r="J265" s="140"/>
      <c r="K265" s="140"/>
    </row>
    <row r="266" spans="1:11" ht="14.5" x14ac:dyDescent="0.35">
      <c r="A266" s="140"/>
      <c r="B266" s="140"/>
      <c r="C266" s="140"/>
      <c r="D266" s="140"/>
      <c r="E266" s="140"/>
      <c r="F266" s="140"/>
      <c r="G266" s="140"/>
      <c r="H266" s="140"/>
      <c r="I266" s="140"/>
      <c r="J266" s="140"/>
      <c r="K266" s="140"/>
    </row>
    <row r="267" spans="1:11" ht="14.5" x14ac:dyDescent="0.35">
      <c r="A267" s="140"/>
      <c r="B267" s="140"/>
      <c r="C267" s="140"/>
      <c r="D267" s="140"/>
      <c r="E267" s="140"/>
      <c r="F267" s="140"/>
      <c r="G267" s="140"/>
      <c r="H267" s="140"/>
      <c r="I267" s="140"/>
      <c r="J267" s="140"/>
      <c r="K267" s="140"/>
    </row>
    <row r="268" spans="1:11" ht="14.5" x14ac:dyDescent="0.35">
      <c r="A268" s="140"/>
      <c r="B268" s="140"/>
      <c r="C268" s="140"/>
      <c r="D268" s="140"/>
      <c r="E268" s="140"/>
      <c r="F268" s="140"/>
      <c r="G268" s="140"/>
      <c r="H268" s="140"/>
      <c r="I268" s="140"/>
      <c r="J268" s="140"/>
      <c r="K268" s="140"/>
    </row>
    <row r="269" spans="1:11" ht="14.5" x14ac:dyDescent="0.35">
      <c r="A269" s="140"/>
      <c r="B269" s="140"/>
      <c r="C269" s="140"/>
      <c r="D269" s="140"/>
      <c r="E269" s="140"/>
      <c r="F269" s="140"/>
      <c r="G269" s="140"/>
      <c r="H269" s="140"/>
      <c r="I269" s="140"/>
      <c r="J269" s="140"/>
      <c r="K269" s="140"/>
    </row>
    <row r="270" spans="1:11" ht="14.5" x14ac:dyDescent="0.35">
      <c r="A270" s="140"/>
      <c r="B270" s="140"/>
      <c r="C270" s="140"/>
      <c r="D270" s="140"/>
      <c r="E270" s="140"/>
      <c r="F270" s="140"/>
      <c r="G270" s="140"/>
      <c r="H270" s="140"/>
      <c r="I270" s="140"/>
      <c r="J270" s="140"/>
      <c r="K270" s="140"/>
    </row>
    <row r="271" spans="1:11" ht="14.5" x14ac:dyDescent="0.35">
      <c r="A271" s="140"/>
      <c r="B271" s="140"/>
      <c r="C271" s="140"/>
      <c r="D271" s="140"/>
      <c r="E271" s="140"/>
      <c r="F271" s="140"/>
      <c r="G271" s="140"/>
      <c r="H271" s="140"/>
      <c r="I271" s="140"/>
      <c r="J271" s="140"/>
      <c r="K271" s="140"/>
    </row>
    <row r="272" spans="1:11" ht="14.5" x14ac:dyDescent="0.35">
      <c r="A272" s="140"/>
      <c r="B272" s="140"/>
      <c r="C272" s="140"/>
      <c r="D272" s="140"/>
      <c r="E272" s="140"/>
      <c r="F272" s="140"/>
      <c r="G272" s="140"/>
      <c r="H272" s="140"/>
      <c r="I272" s="140"/>
      <c r="J272" s="140"/>
      <c r="K272" s="140"/>
    </row>
    <row r="273" spans="1:11" ht="14.5" x14ac:dyDescent="0.35">
      <c r="A273" s="140"/>
      <c r="B273" s="140"/>
      <c r="C273" s="140"/>
      <c r="D273" s="140"/>
      <c r="E273" s="140"/>
      <c r="F273" s="140"/>
      <c r="G273" s="140"/>
      <c r="H273" s="140"/>
      <c r="I273" s="140"/>
      <c r="J273" s="140"/>
      <c r="K273" s="140"/>
    </row>
    <row r="274" spans="1:11" ht="14.5" x14ac:dyDescent="0.35">
      <c r="A274" s="140"/>
      <c r="B274" s="140"/>
      <c r="C274" s="140"/>
      <c r="D274" s="140"/>
      <c r="E274" s="140"/>
      <c r="F274" s="140"/>
      <c r="G274" s="140"/>
      <c r="H274" s="140"/>
      <c r="I274" s="140"/>
      <c r="J274" s="140"/>
      <c r="K274" s="140"/>
    </row>
    <row r="275" spans="1:11" ht="14.5" x14ac:dyDescent="0.35">
      <c r="A275" s="140"/>
      <c r="B275" s="140"/>
      <c r="C275" s="140"/>
      <c r="D275" s="140"/>
      <c r="E275" s="140"/>
      <c r="F275" s="140"/>
      <c r="G275" s="140"/>
      <c r="H275" s="140"/>
      <c r="I275" s="140"/>
      <c r="J275" s="140"/>
      <c r="K275" s="140"/>
    </row>
    <row r="276" spans="1:11" ht="14.5" x14ac:dyDescent="0.35">
      <c r="A276" s="140"/>
      <c r="B276" s="140"/>
      <c r="C276" s="140"/>
      <c r="D276" s="140"/>
      <c r="E276" s="140"/>
      <c r="F276" s="140"/>
      <c r="G276" s="140"/>
      <c r="H276" s="140"/>
      <c r="I276" s="140"/>
      <c r="J276" s="140"/>
      <c r="K276" s="140"/>
    </row>
    <row r="277" spans="1:11" ht="14.5" x14ac:dyDescent="0.35">
      <c r="A277" s="140"/>
      <c r="B277" s="140"/>
      <c r="C277" s="140"/>
      <c r="D277" s="140"/>
      <c r="E277" s="140"/>
      <c r="F277" s="140"/>
      <c r="G277" s="140"/>
      <c r="H277" s="140"/>
      <c r="I277" s="140"/>
      <c r="J277" s="140"/>
      <c r="K277" s="140"/>
    </row>
    <row r="278" spans="1:11" ht="14.5" x14ac:dyDescent="0.35">
      <c r="A278" s="140"/>
      <c r="B278" s="140"/>
      <c r="C278" s="140"/>
      <c r="D278" s="140"/>
      <c r="E278" s="140"/>
      <c r="F278" s="140"/>
      <c r="G278" s="140"/>
      <c r="H278" s="140"/>
      <c r="I278" s="140"/>
      <c r="J278" s="140"/>
      <c r="K278" s="140"/>
    </row>
    <row r="279" spans="1:11" ht="14.5" x14ac:dyDescent="0.35">
      <c r="A279" s="140"/>
      <c r="B279" s="140"/>
      <c r="C279" s="140"/>
      <c r="D279" s="140"/>
      <c r="E279" s="140"/>
      <c r="F279" s="140"/>
      <c r="G279" s="140"/>
      <c r="H279" s="140"/>
      <c r="I279" s="140"/>
      <c r="J279" s="140"/>
      <c r="K279" s="140"/>
    </row>
    <row r="280" spans="1:11" ht="14.5" x14ac:dyDescent="0.35">
      <c r="A280" s="140"/>
      <c r="B280" s="140"/>
      <c r="C280" s="140"/>
      <c r="D280" s="140"/>
      <c r="E280" s="140"/>
      <c r="F280" s="140"/>
      <c r="G280" s="140"/>
      <c r="H280" s="140"/>
      <c r="I280" s="140"/>
      <c r="J280" s="140"/>
      <c r="K280" s="140"/>
    </row>
    <row r="281" spans="1:11" ht="14.5" x14ac:dyDescent="0.35">
      <c r="A281" s="140"/>
      <c r="B281" s="140"/>
      <c r="C281" s="140"/>
      <c r="D281" s="140"/>
      <c r="E281" s="140"/>
      <c r="F281" s="140"/>
      <c r="G281" s="140"/>
      <c r="H281" s="140"/>
      <c r="I281" s="140"/>
      <c r="J281" s="140"/>
      <c r="K281" s="140"/>
    </row>
    <row r="282" spans="1:11" ht="14.5" x14ac:dyDescent="0.35">
      <c r="A282" s="140"/>
      <c r="B282" s="140"/>
      <c r="C282" s="140"/>
      <c r="D282" s="140"/>
      <c r="E282" s="140"/>
      <c r="F282" s="140"/>
      <c r="G282" s="140"/>
      <c r="H282" s="140"/>
      <c r="I282" s="140"/>
      <c r="J282" s="140"/>
      <c r="K282" s="140"/>
    </row>
    <row r="283" spans="1:11" ht="14.5" x14ac:dyDescent="0.35">
      <c r="A283" s="140"/>
      <c r="B283" s="140"/>
      <c r="C283" s="140"/>
      <c r="D283" s="140"/>
      <c r="E283" s="140"/>
      <c r="F283" s="140"/>
      <c r="G283" s="140"/>
      <c r="H283" s="140"/>
      <c r="I283" s="140"/>
      <c r="J283" s="140"/>
      <c r="K283" s="140"/>
    </row>
    <row r="284" spans="1:11" ht="14.5" x14ac:dyDescent="0.35">
      <c r="A284" s="140"/>
      <c r="B284" s="140"/>
      <c r="C284" s="140"/>
      <c r="D284" s="140"/>
      <c r="E284" s="140"/>
      <c r="F284" s="140"/>
      <c r="G284" s="140"/>
      <c r="H284" s="140"/>
      <c r="I284" s="140"/>
      <c r="J284" s="140"/>
      <c r="K284" s="140"/>
    </row>
    <row r="285" spans="1:11" ht="14.5" x14ac:dyDescent="0.35">
      <c r="A285" s="140"/>
      <c r="B285" s="140"/>
      <c r="C285" s="140"/>
      <c r="D285" s="140"/>
      <c r="E285" s="140"/>
      <c r="F285" s="140"/>
      <c r="G285" s="140"/>
      <c r="H285" s="140"/>
      <c r="I285" s="140"/>
      <c r="J285" s="140"/>
      <c r="K285" s="140"/>
    </row>
    <row r="286" spans="1:11" ht="14.5" x14ac:dyDescent="0.35">
      <c r="A286" s="140"/>
      <c r="B286" s="140"/>
      <c r="C286" s="140"/>
      <c r="D286" s="140"/>
      <c r="E286" s="140"/>
      <c r="F286" s="140"/>
      <c r="G286" s="140"/>
      <c r="H286" s="140"/>
      <c r="I286" s="140"/>
      <c r="J286" s="140"/>
      <c r="K286" s="140"/>
    </row>
    <row r="287" spans="1:11" ht="14.5" x14ac:dyDescent="0.35">
      <c r="A287" s="140"/>
      <c r="B287" s="140"/>
      <c r="C287" s="140"/>
      <c r="D287" s="140"/>
      <c r="E287" s="140"/>
      <c r="F287" s="140"/>
      <c r="G287" s="140"/>
      <c r="H287" s="140"/>
      <c r="I287" s="140"/>
      <c r="J287" s="140"/>
      <c r="K287" s="140"/>
    </row>
    <row r="288" spans="1:11" ht="14.5" x14ac:dyDescent="0.35">
      <c r="A288" s="140"/>
      <c r="B288" s="140"/>
      <c r="C288" s="140"/>
      <c r="D288" s="140"/>
      <c r="E288" s="140"/>
      <c r="F288" s="140"/>
      <c r="G288" s="140"/>
      <c r="H288" s="140"/>
      <c r="I288" s="140"/>
      <c r="J288" s="140"/>
      <c r="K288" s="140"/>
    </row>
    <row r="289" spans="1:11" ht="14.5" x14ac:dyDescent="0.35">
      <c r="A289" s="140"/>
      <c r="B289" s="140"/>
      <c r="C289" s="140"/>
      <c r="D289" s="140"/>
      <c r="E289" s="140"/>
      <c r="F289" s="140"/>
      <c r="G289" s="140"/>
      <c r="H289" s="140"/>
      <c r="I289" s="140"/>
      <c r="J289" s="140"/>
      <c r="K289" s="140"/>
    </row>
    <row r="290" spans="1:11" ht="14.5" x14ac:dyDescent="0.35">
      <c r="A290" s="140"/>
      <c r="B290" s="140"/>
      <c r="C290" s="140"/>
      <c r="D290" s="140"/>
      <c r="E290" s="140"/>
      <c r="F290" s="140"/>
      <c r="G290" s="140"/>
      <c r="H290" s="140"/>
      <c r="I290" s="140"/>
      <c r="J290" s="140"/>
      <c r="K290" s="140"/>
    </row>
    <row r="291" spans="1:11" ht="14.5" x14ac:dyDescent="0.35">
      <c r="A291" s="140"/>
      <c r="B291" s="140"/>
      <c r="C291" s="140"/>
      <c r="D291" s="140"/>
      <c r="E291" s="140"/>
      <c r="F291" s="140"/>
      <c r="G291" s="140"/>
      <c r="H291" s="140"/>
      <c r="I291" s="140"/>
      <c r="J291" s="140"/>
      <c r="K291" s="140"/>
    </row>
    <row r="292" spans="1:11" ht="14.5" x14ac:dyDescent="0.35">
      <c r="A292" s="140"/>
      <c r="B292" s="140"/>
      <c r="C292" s="140"/>
      <c r="D292" s="140"/>
      <c r="E292" s="140"/>
      <c r="F292" s="140"/>
      <c r="G292" s="140"/>
      <c r="H292" s="140"/>
      <c r="I292" s="140"/>
      <c r="J292" s="140"/>
      <c r="K292" s="140"/>
    </row>
    <row r="293" spans="1:11" ht="14.5" x14ac:dyDescent="0.35">
      <c r="A293" s="140"/>
      <c r="B293" s="140"/>
      <c r="C293" s="140"/>
      <c r="D293" s="140"/>
      <c r="E293" s="140"/>
      <c r="F293" s="140"/>
      <c r="G293" s="140"/>
      <c r="H293" s="140"/>
      <c r="I293" s="140"/>
      <c r="J293" s="140"/>
      <c r="K293" s="140"/>
    </row>
    <row r="294" spans="1:11" ht="14.5" x14ac:dyDescent="0.35">
      <c r="A294" s="140"/>
      <c r="B294" s="140"/>
      <c r="C294" s="140"/>
      <c r="D294" s="140"/>
      <c r="E294" s="140"/>
      <c r="F294" s="140"/>
      <c r="G294" s="140"/>
      <c r="H294" s="140"/>
      <c r="I294" s="140"/>
      <c r="J294" s="140"/>
      <c r="K294" s="140"/>
    </row>
    <row r="295" spans="1:11" ht="14.5" x14ac:dyDescent="0.35">
      <c r="A295" s="140"/>
      <c r="B295" s="140"/>
      <c r="C295" s="140"/>
      <c r="D295" s="140"/>
      <c r="E295" s="140"/>
      <c r="F295" s="140"/>
      <c r="G295" s="140"/>
      <c r="H295" s="140"/>
      <c r="I295" s="140"/>
      <c r="J295" s="140"/>
      <c r="K295" s="140"/>
    </row>
    <row r="296" spans="1:11" ht="14.5" x14ac:dyDescent="0.35">
      <c r="A296" s="140"/>
      <c r="B296" s="140"/>
      <c r="C296" s="140"/>
      <c r="D296" s="140"/>
      <c r="E296" s="140"/>
      <c r="F296" s="140"/>
      <c r="G296" s="140"/>
      <c r="H296" s="140"/>
      <c r="I296" s="140"/>
      <c r="J296" s="140"/>
      <c r="K296" s="140"/>
    </row>
    <row r="297" spans="1:11" ht="14.5" x14ac:dyDescent="0.35">
      <c r="A297" s="140"/>
      <c r="B297" s="140"/>
      <c r="C297" s="140"/>
      <c r="D297" s="140"/>
      <c r="E297" s="140"/>
      <c r="F297" s="140"/>
      <c r="G297" s="140"/>
      <c r="H297" s="140"/>
      <c r="I297" s="140"/>
      <c r="J297" s="140"/>
      <c r="K297" s="140"/>
    </row>
    <row r="298" spans="1:11" ht="14.5" x14ac:dyDescent="0.35">
      <c r="A298" s="140"/>
      <c r="B298" s="140"/>
      <c r="C298" s="140"/>
      <c r="D298" s="140"/>
      <c r="E298" s="140"/>
      <c r="F298" s="140"/>
      <c r="G298" s="140"/>
      <c r="H298" s="140"/>
      <c r="I298" s="140"/>
      <c r="J298" s="140"/>
      <c r="K298" s="140"/>
    </row>
    <row r="299" spans="1:11" ht="14.5" x14ac:dyDescent="0.35">
      <c r="A299" s="140"/>
      <c r="B299" s="140"/>
      <c r="C299" s="140"/>
      <c r="D299" s="140"/>
      <c r="E299" s="140"/>
      <c r="F299" s="140"/>
      <c r="G299" s="140"/>
      <c r="H299" s="140"/>
      <c r="I299" s="140"/>
      <c r="J299" s="140"/>
      <c r="K299" s="140"/>
    </row>
    <row r="300" spans="1:11" ht="14.5" x14ac:dyDescent="0.35">
      <c r="A300" s="140"/>
      <c r="B300" s="140"/>
      <c r="C300" s="140"/>
      <c r="D300" s="140"/>
      <c r="E300" s="140"/>
      <c r="F300" s="140"/>
      <c r="G300" s="140"/>
      <c r="H300" s="140"/>
      <c r="I300" s="140"/>
      <c r="J300" s="140"/>
      <c r="K300" s="140"/>
    </row>
    <row r="301" spans="1:11" ht="14.5" x14ac:dyDescent="0.35">
      <c r="A301" s="140"/>
      <c r="B301" s="140"/>
      <c r="C301" s="140"/>
      <c r="D301" s="140"/>
      <c r="E301" s="140"/>
      <c r="F301" s="140"/>
      <c r="G301" s="140"/>
      <c r="H301" s="140"/>
      <c r="I301" s="140"/>
      <c r="J301" s="140"/>
      <c r="K301" s="140"/>
    </row>
    <row r="302" spans="1:11" ht="14.5" x14ac:dyDescent="0.35">
      <c r="A302" s="140"/>
      <c r="B302" s="140"/>
      <c r="C302" s="140"/>
      <c r="D302" s="140"/>
      <c r="E302" s="140"/>
      <c r="F302" s="140"/>
      <c r="G302" s="140"/>
      <c r="H302" s="140"/>
      <c r="I302" s="140"/>
      <c r="J302" s="140"/>
      <c r="K302" s="140"/>
    </row>
    <row r="303" spans="1:11" ht="14.5" x14ac:dyDescent="0.35">
      <c r="A303" s="140"/>
      <c r="B303" s="140"/>
      <c r="C303" s="140"/>
      <c r="D303" s="140"/>
      <c r="E303" s="140"/>
      <c r="F303" s="140"/>
      <c r="G303" s="140"/>
      <c r="H303" s="140"/>
      <c r="I303" s="140"/>
      <c r="J303" s="140"/>
      <c r="K303" s="140"/>
    </row>
    <row r="304" spans="1:11" ht="14.5" x14ac:dyDescent="0.35">
      <c r="A304" s="140"/>
      <c r="B304" s="140"/>
      <c r="C304" s="140"/>
      <c r="D304" s="140"/>
      <c r="E304" s="140"/>
      <c r="F304" s="140"/>
      <c r="G304" s="140"/>
      <c r="H304" s="140"/>
      <c r="I304" s="140"/>
      <c r="J304" s="140"/>
      <c r="K304" s="140"/>
    </row>
    <row r="305" spans="1:11" ht="14.5" x14ac:dyDescent="0.35">
      <c r="A305" s="140"/>
      <c r="B305" s="140"/>
      <c r="C305" s="140"/>
      <c r="D305" s="140"/>
      <c r="E305" s="140"/>
      <c r="F305" s="140"/>
      <c r="G305" s="140"/>
      <c r="H305" s="140"/>
      <c r="I305" s="140"/>
      <c r="J305" s="140"/>
      <c r="K305" s="140"/>
    </row>
    <row r="306" spans="1:11" ht="14.5" x14ac:dyDescent="0.35">
      <c r="A306" s="140"/>
      <c r="B306" s="140"/>
      <c r="C306" s="140"/>
      <c r="D306" s="140"/>
      <c r="E306" s="140"/>
      <c r="F306" s="140"/>
      <c r="G306" s="140"/>
      <c r="H306" s="140"/>
      <c r="I306" s="140"/>
      <c r="J306" s="140"/>
      <c r="K306" s="140"/>
    </row>
  </sheetData>
  <mergeCells count="71">
    <mergeCell ref="A6:K6"/>
    <mergeCell ref="A7:B7"/>
    <mergeCell ref="C7:K7"/>
    <mergeCell ref="A8:B8"/>
    <mergeCell ref="A11:K11"/>
    <mergeCell ref="C8:K8"/>
    <mergeCell ref="A4:B4"/>
    <mergeCell ref="C4:D4"/>
    <mergeCell ref="F4:H4"/>
    <mergeCell ref="J4:K4"/>
    <mergeCell ref="A5:B5"/>
    <mergeCell ref="C5:D5"/>
    <mergeCell ref="F5:H5"/>
    <mergeCell ref="J5:K5"/>
    <mergeCell ref="A1:B2"/>
    <mergeCell ref="C1:K2"/>
    <mergeCell ref="A3:B3"/>
    <mergeCell ref="C3:D3"/>
    <mergeCell ref="F3:H3"/>
    <mergeCell ref="J3:K3"/>
    <mergeCell ref="A34:K34"/>
    <mergeCell ref="A35:K35"/>
    <mergeCell ref="A17:K17"/>
    <mergeCell ref="A23:K23"/>
    <mergeCell ref="A19:K19"/>
    <mergeCell ref="A20:K20"/>
    <mergeCell ref="A21:K21"/>
    <mergeCell ref="A22:K22"/>
    <mergeCell ref="A18:K18"/>
    <mergeCell ref="A27:K27"/>
    <mergeCell ref="A28:K28"/>
    <mergeCell ref="A29:K29"/>
    <mergeCell ref="A25:K25"/>
    <mergeCell ref="A26:K26"/>
    <mergeCell ref="A32:K32"/>
    <mergeCell ref="A33:K33"/>
    <mergeCell ref="A16:K16"/>
    <mergeCell ref="A9:B9"/>
    <mergeCell ref="C9:K9"/>
    <mergeCell ref="A10:B10"/>
    <mergeCell ref="C10:K10"/>
    <mergeCell ref="A12:K12"/>
    <mergeCell ref="A13:K13"/>
    <mergeCell ref="A14:K14"/>
    <mergeCell ref="A15:K15"/>
    <mergeCell ref="A30:K30"/>
    <mergeCell ref="A31:K31"/>
    <mergeCell ref="A24:K24"/>
    <mergeCell ref="A48:K48"/>
    <mergeCell ref="A37:K37"/>
    <mergeCell ref="A38:K38"/>
    <mergeCell ref="A39:K39"/>
    <mergeCell ref="A40:K40"/>
    <mergeCell ref="A41:K41"/>
    <mergeCell ref="A42:K42"/>
    <mergeCell ref="A43:K43"/>
    <mergeCell ref="A44:K44"/>
    <mergeCell ref="A45:K45"/>
    <mergeCell ref="A46:K46"/>
    <mergeCell ref="A47:K47"/>
    <mergeCell ref="A36:K36"/>
    <mergeCell ref="A70:K70"/>
    <mergeCell ref="A49:K49"/>
    <mergeCell ref="A50:K50"/>
    <mergeCell ref="A51:K51"/>
    <mergeCell ref="A52:K52"/>
    <mergeCell ref="A53:K53"/>
    <mergeCell ref="A54:K54"/>
    <mergeCell ref="A55:K55"/>
    <mergeCell ref="A56:K56"/>
    <mergeCell ref="A69:K69"/>
  </mergeCells>
  <conditionalFormatting sqref="C7:K7">
    <cfRule type="containsText" dxfId="21" priority="1" operator="containsText" text="REJECT">
      <formula>NOT(ISERROR(SEARCH("REJECT",C7)))</formula>
    </cfRule>
  </conditionalFormatting>
  <conditionalFormatting sqref="K5">
    <cfRule type="containsText" dxfId="20" priority="3" operator="containsText" text=" ">
      <formula>NOT(ISERROR(SEARCH(" ",K5)))</formula>
    </cfRule>
  </conditionalFormatting>
  <pageMargins left="0.7" right="0.7" top="0.75" bottom="0.75" header="0.3" footer="0.3"/>
  <pageSetup paperSize="9" scale="87" orientation="portrait" r:id="rId1"/>
  <customProperties>
    <customPr name="layoutContexts" r:id="rId2"/>
  </customProperties>
  <drawing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12B83427-966B-4B0F-A944-90BB64E1835C}">
          <x14:formula1>
            <xm:f>'DO NOT USE'!$F$2:$F$17</xm:f>
          </x14:formula1>
          <xm:sqref>C7:K7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500A11-EBDF-4703-8144-F5D9CF39E9FC}">
  <sheetPr codeName="Sheet9">
    <tabColor theme="7" tint="0.39997558519241921"/>
  </sheetPr>
  <dimension ref="A1:U44"/>
  <sheetViews>
    <sheetView showZeros="0" view="pageBreakPreview" topLeftCell="B23" zoomScaleNormal="115" zoomScaleSheetLayoutView="100" workbookViewId="0">
      <selection activeCell="G34" sqref="G34"/>
    </sheetView>
  </sheetViews>
  <sheetFormatPr defaultColWidth="6" defaultRowHeight="12.75" customHeight="1" x14ac:dyDescent="0.25"/>
  <cols>
    <col min="1" max="1" width="1.6328125" style="159" hidden="1" customWidth="1"/>
    <col min="2" max="2" width="13.81640625" style="1" customWidth="1"/>
    <col min="3" max="3" width="8.453125" style="1" customWidth="1"/>
    <col min="4" max="4" width="14.453125" style="1" customWidth="1"/>
    <col min="5" max="5" width="9" style="1" customWidth="1"/>
    <col min="6" max="6" width="7.81640625" style="1" customWidth="1"/>
    <col min="7" max="7" width="7.1796875" style="1" customWidth="1"/>
    <col min="8" max="8" width="8.1796875" style="1" customWidth="1"/>
    <col min="9" max="17" width="7.1796875" style="1" customWidth="1"/>
    <col min="18" max="18" width="10.453125" style="1" customWidth="1"/>
    <col min="19" max="20" width="5.453125" style="1" customWidth="1"/>
    <col min="21" max="21" width="18.81640625" style="1" customWidth="1"/>
    <col min="22" max="22" width="8.1796875" style="1" customWidth="1"/>
    <col min="23" max="23" width="6.453125" style="1" customWidth="1"/>
    <col min="24" max="26" width="6" style="1"/>
    <col min="27" max="27" width="6.453125" style="1" bestFit="1" customWidth="1"/>
    <col min="28" max="16384" width="6" style="1"/>
  </cols>
  <sheetData>
    <row r="1" spans="1:21" ht="13.75" customHeight="1" x14ac:dyDescent="0.25">
      <c r="A1" s="296"/>
      <c r="B1" s="296"/>
      <c r="C1" s="311" t="s">
        <v>301</v>
      </c>
      <c r="D1" s="312"/>
      <c r="E1" s="312"/>
      <c r="F1" s="312"/>
      <c r="G1" s="312"/>
      <c r="H1" s="312"/>
      <c r="I1" s="312"/>
      <c r="J1" s="312"/>
      <c r="K1" s="312"/>
      <c r="L1" s="312"/>
      <c r="M1" s="312"/>
      <c r="N1" s="312"/>
      <c r="O1" s="312"/>
      <c r="P1" s="312"/>
      <c r="Q1" s="312"/>
      <c r="R1" s="312"/>
      <c r="S1" s="312"/>
      <c r="T1" s="312"/>
      <c r="U1" s="312"/>
    </row>
    <row r="2" spans="1:21" ht="13.75" customHeight="1" x14ac:dyDescent="0.25">
      <c r="A2" s="296"/>
      <c r="B2" s="296"/>
      <c r="C2" s="313"/>
      <c r="D2" s="314"/>
      <c r="E2" s="314"/>
      <c r="F2" s="314"/>
      <c r="G2" s="314"/>
      <c r="H2" s="314"/>
      <c r="I2" s="314"/>
      <c r="J2" s="314"/>
      <c r="K2" s="314"/>
      <c r="L2" s="314"/>
      <c r="M2" s="314"/>
      <c r="N2" s="314"/>
      <c r="O2" s="314"/>
      <c r="P2" s="314"/>
      <c r="Q2" s="314"/>
      <c r="R2" s="314"/>
      <c r="S2" s="314"/>
      <c r="T2" s="314"/>
      <c r="U2" s="314"/>
    </row>
    <row r="3" spans="1:21" ht="13.75" customHeight="1" x14ac:dyDescent="0.25">
      <c r="A3" s="382" t="s">
        <v>48</v>
      </c>
      <c r="B3" s="382"/>
      <c r="C3" s="298" t="str">
        <f>'DESIGN FRONT SHEET'!B3</f>
        <v>MCLAREN SEASON 3</v>
      </c>
      <c r="D3" s="299"/>
      <c r="E3" s="52" t="s">
        <v>49</v>
      </c>
      <c r="F3" s="381" t="str">
        <f>'DESIGN FRONT SHEET'!E3</f>
        <v>UNAVAILABLE</v>
      </c>
      <c r="G3" s="298"/>
      <c r="H3" s="298"/>
      <c r="I3" s="298"/>
      <c r="J3" s="298"/>
      <c r="K3" s="298"/>
      <c r="L3" s="298"/>
      <c r="M3" s="298"/>
      <c r="N3" s="298"/>
      <c r="O3" s="299"/>
      <c r="P3" s="438" t="s">
        <v>50</v>
      </c>
      <c r="Q3" s="439"/>
      <c r="R3" s="440"/>
      <c r="S3" s="306" t="str">
        <f>'DESIGN FRONT SHEET'!G3</f>
        <v>FRAN</v>
      </c>
      <c r="T3" s="306"/>
      <c r="U3" s="307"/>
    </row>
    <row r="4" spans="1:21" ht="13.75" customHeight="1" x14ac:dyDescent="0.25">
      <c r="A4" s="382" t="s">
        <v>51</v>
      </c>
      <c r="B4" s="382"/>
      <c r="C4" s="298" t="str">
        <f>'DESIGN FRONT SHEET'!B4</f>
        <v>DEXOR</v>
      </c>
      <c r="D4" s="299"/>
      <c r="E4" s="37" t="s">
        <v>52</v>
      </c>
      <c r="F4" s="381" t="str">
        <f>'DESIGN FRONT SHEET'!E4</f>
        <v>VIETNAM</v>
      </c>
      <c r="G4" s="298"/>
      <c r="H4" s="298"/>
      <c r="I4" s="298"/>
      <c r="J4" s="298"/>
      <c r="K4" s="298"/>
      <c r="L4" s="298"/>
      <c r="M4" s="298"/>
      <c r="N4" s="298"/>
      <c r="O4" s="299"/>
      <c r="P4" s="438" t="s">
        <v>53</v>
      </c>
      <c r="Q4" s="439"/>
      <c r="R4" s="440"/>
      <c r="S4" s="306" t="str">
        <f>'DESIGN FRONT SHEET'!G4</f>
        <v>CHARLOTTE</v>
      </c>
      <c r="T4" s="306"/>
      <c r="U4" s="307"/>
    </row>
    <row r="5" spans="1:21" ht="13.75" customHeight="1" x14ac:dyDescent="0.25">
      <c r="A5" s="382" t="s">
        <v>54</v>
      </c>
      <c r="B5" s="382"/>
      <c r="C5" s="298" t="str">
        <f>'DESIGN FRONT SHEET'!B5</f>
        <v>SHORT SLEEVE CONTRST T-SHIRT</v>
      </c>
      <c r="D5" s="299"/>
      <c r="E5" s="37" t="s">
        <v>193</v>
      </c>
      <c r="F5" s="381" t="str">
        <f>'DESIGN FRONT SHEET'!E5</f>
        <v>PALACE SAMPLE - FACTORY REFERENCE</v>
      </c>
      <c r="G5" s="298"/>
      <c r="H5" s="298"/>
      <c r="I5" s="298"/>
      <c r="J5" s="298"/>
      <c r="K5" s="298"/>
      <c r="L5" s="298"/>
      <c r="M5" s="298"/>
      <c r="N5" s="298"/>
      <c r="O5" s="299"/>
      <c r="P5" s="438" t="s">
        <v>56</v>
      </c>
      <c r="Q5" s="439"/>
      <c r="R5" s="440"/>
      <c r="S5" s="433"/>
      <c r="T5" s="433"/>
      <c r="U5" s="434"/>
    </row>
    <row r="6" spans="1:21" ht="13.75" customHeight="1" x14ac:dyDescent="0.25">
      <c r="A6" s="435" t="s">
        <v>119</v>
      </c>
      <c r="B6" s="435"/>
      <c r="C6" s="435"/>
      <c r="D6" s="435"/>
      <c r="E6" s="435"/>
      <c r="F6" s="435"/>
      <c r="G6" s="435"/>
      <c r="H6" s="435"/>
      <c r="I6" s="435"/>
      <c r="J6" s="435"/>
      <c r="K6" s="435"/>
      <c r="L6" s="435"/>
      <c r="M6" s="435"/>
      <c r="N6" s="435"/>
      <c r="O6" s="435"/>
      <c r="P6" s="435"/>
      <c r="Q6" s="435"/>
      <c r="R6" s="435"/>
      <c r="S6" s="435"/>
      <c r="T6" s="435"/>
      <c r="U6" s="435"/>
    </row>
    <row r="7" spans="1:21" ht="27" customHeight="1" x14ac:dyDescent="0.25">
      <c r="A7" s="154" t="s">
        <v>120</v>
      </c>
      <c r="B7" s="408" t="s">
        <v>64</v>
      </c>
      <c r="C7" s="409"/>
      <c r="D7" s="410"/>
      <c r="E7" s="170" t="s">
        <v>121</v>
      </c>
      <c r="F7" s="172" t="s">
        <v>122</v>
      </c>
      <c r="G7" s="144" t="s">
        <v>67</v>
      </c>
      <c r="H7" s="171" t="s">
        <v>123</v>
      </c>
      <c r="I7" s="144" t="s">
        <v>67</v>
      </c>
      <c r="J7" s="172" t="s">
        <v>124</v>
      </c>
      <c r="K7" s="144" t="s">
        <v>67</v>
      </c>
      <c r="L7" s="171" t="s">
        <v>125</v>
      </c>
      <c r="M7" s="144" t="s">
        <v>67</v>
      </c>
      <c r="N7" s="172" t="s">
        <v>126</v>
      </c>
      <c r="O7" s="144" t="s">
        <v>67</v>
      </c>
      <c r="P7" s="171" t="s">
        <v>127</v>
      </c>
      <c r="Q7" s="144" t="s">
        <v>67</v>
      </c>
      <c r="R7" s="436" t="s">
        <v>128</v>
      </c>
      <c r="S7" s="437"/>
      <c r="T7" s="437"/>
      <c r="U7" s="437"/>
    </row>
    <row r="8" spans="1:21" ht="13.5" customHeight="1" x14ac:dyDescent="0.25">
      <c r="A8" s="155" t="str">
        <f>'PROTO SPEC'!A8</f>
        <v>H2</v>
      </c>
      <c r="B8" s="447" t="str">
        <f>'PROTO SPEC'!B8</f>
        <v>1. Front length - SNP to bottom hem edge</v>
      </c>
      <c r="C8" s="447"/>
      <c r="D8" s="447"/>
      <c r="E8" s="79"/>
      <c r="F8" s="173"/>
      <c r="G8" s="34">
        <f t="shared" ref="G8:G36" si="0">F8+(-E8)</f>
        <v>0</v>
      </c>
      <c r="H8" s="137"/>
      <c r="I8" s="34">
        <f>H8-E8</f>
        <v>0</v>
      </c>
      <c r="J8" s="188"/>
      <c r="K8" s="34">
        <f>J8-E8</f>
        <v>0</v>
      </c>
      <c r="L8" s="137"/>
      <c r="M8" s="34">
        <f>L8-E8</f>
        <v>0</v>
      </c>
      <c r="N8" s="188"/>
      <c r="O8" s="34">
        <f>N8-E8</f>
        <v>0</v>
      </c>
      <c r="P8" s="137"/>
      <c r="Q8" s="193">
        <f>P8-E8</f>
        <v>0</v>
      </c>
      <c r="R8" s="441" t="s">
        <v>129</v>
      </c>
      <c r="S8" s="442"/>
      <c r="T8" s="442"/>
      <c r="U8" s="443"/>
    </row>
    <row r="9" spans="1:21" ht="12.75" customHeight="1" x14ac:dyDescent="0.25">
      <c r="A9" s="155" t="str">
        <f>'PROTO SPEC'!A9</f>
        <v>H3</v>
      </c>
      <c r="B9" s="411" t="str">
        <f>'PROTO SPEC'!B9</f>
        <v>2. Front length - HSP to bottom hem edge</v>
      </c>
      <c r="C9" s="411"/>
      <c r="D9" s="411"/>
      <c r="E9" s="32"/>
      <c r="F9" s="174"/>
      <c r="G9" s="34">
        <f t="shared" si="0"/>
        <v>0</v>
      </c>
      <c r="H9" s="137"/>
      <c r="I9" s="34">
        <f t="shared" ref="I9:I37" si="1">H9-E9</f>
        <v>0</v>
      </c>
      <c r="J9" s="188"/>
      <c r="K9" s="34">
        <f t="shared" ref="K9:K27" si="2">J9-E9</f>
        <v>0</v>
      </c>
      <c r="L9" s="137"/>
      <c r="M9" s="34">
        <f t="shared" ref="M9:M27" si="3">L9-E9</f>
        <v>0</v>
      </c>
      <c r="N9" s="188"/>
      <c r="O9" s="34">
        <f t="shared" ref="O9:O27" si="4">N9-E9</f>
        <v>0</v>
      </c>
      <c r="P9" s="137"/>
      <c r="Q9" s="193">
        <f t="shared" ref="Q9:Q27" si="5">P9-E9</f>
        <v>0</v>
      </c>
      <c r="R9" s="444"/>
      <c r="S9" s="445"/>
      <c r="T9" s="445"/>
      <c r="U9" s="446"/>
    </row>
    <row r="10" spans="1:21" ht="12.75" customHeight="1" x14ac:dyDescent="0.25">
      <c r="A10" s="155">
        <f>'PROTO SPEC'!A10</f>
        <v>0</v>
      </c>
      <c r="B10" s="411" t="str">
        <f>'PROTO SPEC'!B10</f>
        <v>3. Back length - HSP to bottom hem edge</v>
      </c>
      <c r="C10" s="411"/>
      <c r="D10" s="411"/>
      <c r="E10" s="32"/>
      <c r="F10" s="173"/>
      <c r="G10" s="34">
        <f t="shared" si="0"/>
        <v>0</v>
      </c>
      <c r="H10" s="137"/>
      <c r="I10" s="34">
        <f t="shared" si="1"/>
        <v>0</v>
      </c>
      <c r="J10" s="188"/>
      <c r="K10" s="34">
        <f t="shared" si="2"/>
        <v>0</v>
      </c>
      <c r="L10" s="137"/>
      <c r="M10" s="34">
        <f t="shared" si="3"/>
        <v>0</v>
      </c>
      <c r="N10" s="188"/>
      <c r="O10" s="34">
        <f t="shared" si="4"/>
        <v>0</v>
      </c>
      <c r="P10" s="137"/>
      <c r="Q10" s="193">
        <f t="shared" si="5"/>
        <v>0</v>
      </c>
      <c r="R10" s="444"/>
      <c r="S10" s="445"/>
      <c r="T10" s="445"/>
      <c r="U10" s="446"/>
    </row>
    <row r="11" spans="1:21" ht="12.75" customHeight="1" x14ac:dyDescent="0.25">
      <c r="A11" s="155">
        <f>'PROTO SPEC'!A11</f>
        <v>0</v>
      </c>
      <c r="B11" s="411" t="str">
        <f>'PROTO SPEC'!B11</f>
        <v>4. Chest - measured 2.5cm down from underarm</v>
      </c>
      <c r="C11" s="411"/>
      <c r="D11" s="411"/>
      <c r="E11" s="32"/>
      <c r="F11" s="174"/>
      <c r="G11" s="34">
        <f t="shared" si="0"/>
        <v>0</v>
      </c>
      <c r="H11" s="137"/>
      <c r="I11" s="34">
        <f t="shared" si="1"/>
        <v>0</v>
      </c>
      <c r="J11" s="188"/>
      <c r="K11" s="34">
        <f t="shared" si="2"/>
        <v>0</v>
      </c>
      <c r="L11" s="137"/>
      <c r="M11" s="34">
        <f t="shared" si="3"/>
        <v>0</v>
      </c>
      <c r="N11" s="188"/>
      <c r="O11" s="34">
        <f t="shared" si="4"/>
        <v>0</v>
      </c>
      <c r="P11" s="137"/>
      <c r="Q11" s="193">
        <f t="shared" si="5"/>
        <v>0</v>
      </c>
      <c r="R11" s="444"/>
      <c r="S11" s="445"/>
      <c r="T11" s="445"/>
      <c r="U11" s="446"/>
    </row>
    <row r="12" spans="1:21" ht="12.75" customHeight="1" x14ac:dyDescent="0.25">
      <c r="A12" s="155">
        <f>'PROTO SPEC'!A12</f>
        <v>0</v>
      </c>
      <c r="B12" s="411" t="str">
        <f>'PROTO SPEC'!B12</f>
        <v>5. Waist position - below HSP</v>
      </c>
      <c r="C12" s="411"/>
      <c r="D12" s="411"/>
      <c r="E12" s="32"/>
      <c r="F12" s="173"/>
      <c r="G12" s="34">
        <f t="shared" si="0"/>
        <v>0</v>
      </c>
      <c r="H12" s="137"/>
      <c r="I12" s="34">
        <f t="shared" si="1"/>
        <v>0</v>
      </c>
      <c r="J12" s="188"/>
      <c r="K12" s="34">
        <f t="shared" si="2"/>
        <v>0</v>
      </c>
      <c r="L12" s="137"/>
      <c r="M12" s="34">
        <f t="shared" si="3"/>
        <v>0</v>
      </c>
      <c r="N12" s="188"/>
      <c r="O12" s="34">
        <f t="shared" si="4"/>
        <v>0</v>
      </c>
      <c r="P12" s="137"/>
      <c r="Q12" s="193">
        <f t="shared" si="5"/>
        <v>0</v>
      </c>
      <c r="R12" s="444"/>
      <c r="S12" s="445"/>
      <c r="T12" s="445"/>
      <c r="U12" s="446"/>
    </row>
    <row r="13" spans="1:21" ht="12.75" customHeight="1" x14ac:dyDescent="0.25">
      <c r="A13" s="155">
        <f>'PROTO SPEC'!A13</f>
        <v>0</v>
      </c>
      <c r="B13" s="411" t="str">
        <f>'PROTO SPEC'!B13</f>
        <v>6. Waist width</v>
      </c>
      <c r="C13" s="411"/>
      <c r="D13" s="411"/>
      <c r="E13" s="32"/>
      <c r="F13" s="174"/>
      <c r="G13" s="34">
        <f t="shared" si="0"/>
        <v>0</v>
      </c>
      <c r="H13" s="137"/>
      <c r="I13" s="34">
        <f t="shared" si="1"/>
        <v>0</v>
      </c>
      <c r="J13" s="188"/>
      <c r="K13" s="34">
        <f t="shared" si="2"/>
        <v>0</v>
      </c>
      <c r="L13" s="137"/>
      <c r="M13" s="34">
        <f t="shared" si="3"/>
        <v>0</v>
      </c>
      <c r="N13" s="188"/>
      <c r="O13" s="34">
        <f t="shared" si="4"/>
        <v>0</v>
      </c>
      <c r="P13" s="137"/>
      <c r="Q13" s="193">
        <f t="shared" si="5"/>
        <v>0</v>
      </c>
      <c r="R13" s="444"/>
      <c r="S13" s="445"/>
      <c r="T13" s="445"/>
      <c r="U13" s="446"/>
    </row>
    <row r="14" spans="1:21" ht="12.75" customHeight="1" x14ac:dyDescent="0.25">
      <c r="A14" s="155">
        <f>'PROTO SPEC'!A14</f>
        <v>0</v>
      </c>
      <c r="B14" s="411" t="str">
        <f>'PROTO SPEC'!B14</f>
        <v>7. Hem width</v>
      </c>
      <c r="C14" s="411"/>
      <c r="D14" s="411"/>
      <c r="E14" s="32"/>
      <c r="F14" s="173"/>
      <c r="G14" s="34">
        <f t="shared" si="0"/>
        <v>0</v>
      </c>
      <c r="H14" s="137"/>
      <c r="I14" s="34">
        <f t="shared" si="1"/>
        <v>0</v>
      </c>
      <c r="J14" s="188"/>
      <c r="K14" s="34">
        <f t="shared" si="2"/>
        <v>0</v>
      </c>
      <c r="L14" s="137"/>
      <c r="M14" s="34">
        <f t="shared" si="3"/>
        <v>0</v>
      </c>
      <c r="N14" s="188"/>
      <c r="O14" s="34">
        <f t="shared" si="4"/>
        <v>0</v>
      </c>
      <c r="P14" s="137"/>
      <c r="Q14" s="193">
        <f t="shared" si="5"/>
        <v>0</v>
      </c>
      <c r="R14" s="444"/>
      <c r="S14" s="445"/>
      <c r="T14" s="445"/>
      <c r="U14" s="446"/>
    </row>
    <row r="15" spans="1:21" ht="12.75" customHeight="1" x14ac:dyDescent="0.25">
      <c r="A15" s="155">
        <f>'PROTO SPEC'!A15</f>
        <v>0</v>
      </c>
      <c r="B15" s="411" t="str">
        <f>'PROTO SPEC'!B15</f>
        <v>8. Hem depth</v>
      </c>
      <c r="C15" s="411"/>
      <c r="D15" s="411"/>
      <c r="E15" s="32"/>
      <c r="F15" s="174"/>
      <c r="G15" s="34">
        <f t="shared" si="0"/>
        <v>0</v>
      </c>
      <c r="H15" s="137"/>
      <c r="I15" s="34">
        <f t="shared" si="1"/>
        <v>0</v>
      </c>
      <c r="J15" s="188"/>
      <c r="K15" s="34">
        <f t="shared" si="2"/>
        <v>0</v>
      </c>
      <c r="L15" s="137"/>
      <c r="M15" s="34">
        <f t="shared" si="3"/>
        <v>0</v>
      </c>
      <c r="N15" s="188"/>
      <c r="O15" s="34">
        <f t="shared" si="4"/>
        <v>0</v>
      </c>
      <c r="P15" s="137"/>
      <c r="Q15" s="193">
        <f t="shared" si="5"/>
        <v>0</v>
      </c>
      <c r="R15" s="444"/>
      <c r="S15" s="445"/>
      <c r="T15" s="445"/>
      <c r="U15" s="446"/>
    </row>
    <row r="16" spans="1:21" ht="12.75" customHeight="1" x14ac:dyDescent="0.25">
      <c r="A16" s="155">
        <f>'PROTO SPEC'!A16</f>
        <v>0</v>
      </c>
      <c r="B16" s="411" t="str">
        <f>'PROTO SPEC'!B16</f>
        <v>9. X-Shoulder (seam to seam)</v>
      </c>
      <c r="C16" s="411"/>
      <c r="D16" s="411"/>
      <c r="E16" s="32"/>
      <c r="F16" s="173"/>
      <c r="G16" s="34">
        <f t="shared" si="0"/>
        <v>0</v>
      </c>
      <c r="H16" s="137"/>
      <c r="I16" s="34">
        <f t="shared" si="1"/>
        <v>0</v>
      </c>
      <c r="J16" s="188"/>
      <c r="K16" s="34">
        <f t="shared" si="2"/>
        <v>0</v>
      </c>
      <c r="L16" s="137"/>
      <c r="M16" s="34">
        <f t="shared" si="3"/>
        <v>0</v>
      </c>
      <c r="N16" s="188"/>
      <c r="O16" s="34">
        <f t="shared" si="4"/>
        <v>0</v>
      </c>
      <c r="P16" s="137"/>
      <c r="Q16" s="193">
        <f t="shared" si="5"/>
        <v>0</v>
      </c>
      <c r="R16" s="444"/>
      <c r="S16" s="445"/>
      <c r="T16" s="445"/>
      <c r="U16" s="446"/>
    </row>
    <row r="17" spans="1:21" ht="12.75" customHeight="1" x14ac:dyDescent="0.25">
      <c r="A17" s="155">
        <f>'PROTO SPEC'!A18</f>
        <v>0</v>
      </c>
      <c r="B17" s="411" t="str">
        <f>'PROTO SPEC'!B18</f>
        <v>11. X-Front - 15cm below HSP</v>
      </c>
      <c r="C17" s="411"/>
      <c r="D17" s="411"/>
      <c r="E17" s="32"/>
      <c r="F17" s="174"/>
      <c r="G17" s="34">
        <f t="shared" si="0"/>
        <v>0</v>
      </c>
      <c r="H17" s="137"/>
      <c r="I17" s="34">
        <f t="shared" si="1"/>
        <v>0</v>
      </c>
      <c r="J17" s="188"/>
      <c r="K17" s="34">
        <f t="shared" si="2"/>
        <v>0</v>
      </c>
      <c r="L17" s="137"/>
      <c r="M17" s="34">
        <f t="shared" si="3"/>
        <v>0</v>
      </c>
      <c r="N17" s="188"/>
      <c r="O17" s="34">
        <f t="shared" si="4"/>
        <v>0</v>
      </c>
      <c r="P17" s="137"/>
      <c r="Q17" s="193">
        <f t="shared" si="5"/>
        <v>0</v>
      </c>
      <c r="R17" s="444"/>
      <c r="S17" s="445"/>
      <c r="T17" s="445"/>
      <c r="U17" s="446"/>
    </row>
    <row r="18" spans="1:21" ht="12.75" customHeight="1" x14ac:dyDescent="0.25">
      <c r="A18" s="155">
        <f>'PROTO SPEC'!A19</f>
        <v>0</v>
      </c>
      <c r="B18" s="411" t="str">
        <f>'PROTO SPEC'!B19</f>
        <v>12. X-Back - 15cm below HSP</v>
      </c>
      <c r="C18" s="411"/>
      <c r="D18" s="411"/>
      <c r="E18" s="32"/>
      <c r="F18" s="173"/>
      <c r="G18" s="34">
        <f t="shared" si="0"/>
        <v>0</v>
      </c>
      <c r="H18" s="137"/>
      <c r="I18" s="34">
        <f t="shared" si="1"/>
        <v>0</v>
      </c>
      <c r="J18" s="188"/>
      <c r="K18" s="34">
        <f t="shared" si="2"/>
        <v>0</v>
      </c>
      <c r="L18" s="137"/>
      <c r="M18" s="34">
        <f t="shared" si="3"/>
        <v>0</v>
      </c>
      <c r="N18" s="188"/>
      <c r="O18" s="34">
        <f t="shared" si="4"/>
        <v>0</v>
      </c>
      <c r="P18" s="137"/>
      <c r="Q18" s="193">
        <f t="shared" si="5"/>
        <v>0</v>
      </c>
      <c r="R18" s="444"/>
      <c r="S18" s="445"/>
      <c r="T18" s="445"/>
      <c r="U18" s="446"/>
    </row>
    <row r="19" spans="1:21" ht="12.75" customHeight="1" x14ac:dyDescent="0.25">
      <c r="A19" s="155">
        <f>'PROTO SPEC'!A20</f>
        <v>0</v>
      </c>
      <c r="B19" s="411" t="str">
        <f>'PROTO SPEC'!B20</f>
        <v>13. Back neck width - HSP to HSP straight</v>
      </c>
      <c r="C19" s="411"/>
      <c r="D19" s="411"/>
      <c r="E19" s="32"/>
      <c r="F19" s="174"/>
      <c r="G19" s="34">
        <f t="shared" si="0"/>
        <v>0</v>
      </c>
      <c r="H19" s="137"/>
      <c r="I19" s="34">
        <f t="shared" si="1"/>
        <v>0</v>
      </c>
      <c r="J19" s="188"/>
      <c r="K19" s="34">
        <f t="shared" si="2"/>
        <v>0</v>
      </c>
      <c r="L19" s="137"/>
      <c r="M19" s="34">
        <f t="shared" si="3"/>
        <v>0</v>
      </c>
      <c r="N19" s="188"/>
      <c r="O19" s="34">
        <f t="shared" si="4"/>
        <v>0</v>
      </c>
      <c r="P19" s="137"/>
      <c r="Q19" s="193">
        <f t="shared" si="5"/>
        <v>0</v>
      </c>
      <c r="R19" s="444"/>
      <c r="S19" s="445"/>
      <c r="T19" s="445"/>
      <c r="U19" s="446"/>
    </row>
    <row r="20" spans="1:21" ht="12.75" customHeight="1" x14ac:dyDescent="0.25">
      <c r="A20" s="155">
        <f>'PROTO SPEC'!A21</f>
        <v>0</v>
      </c>
      <c r="B20" s="411" t="str">
        <f>'PROTO SPEC'!B21</f>
        <v>14. Front neck drop - From HSP</v>
      </c>
      <c r="C20" s="411"/>
      <c r="D20" s="411"/>
      <c r="E20" s="32"/>
      <c r="F20" s="173"/>
      <c r="G20" s="34">
        <f t="shared" si="0"/>
        <v>0</v>
      </c>
      <c r="H20" s="137"/>
      <c r="I20" s="34">
        <f t="shared" si="1"/>
        <v>0</v>
      </c>
      <c r="J20" s="188"/>
      <c r="K20" s="34">
        <f t="shared" si="2"/>
        <v>0</v>
      </c>
      <c r="L20" s="137"/>
      <c r="M20" s="34">
        <f t="shared" si="3"/>
        <v>0</v>
      </c>
      <c r="N20" s="188"/>
      <c r="O20" s="34">
        <f t="shared" si="4"/>
        <v>0</v>
      </c>
      <c r="P20" s="137"/>
      <c r="Q20" s="193">
        <f t="shared" si="5"/>
        <v>0</v>
      </c>
      <c r="R20" s="444"/>
      <c r="S20" s="445"/>
      <c r="T20" s="445"/>
      <c r="U20" s="446"/>
    </row>
    <row r="21" spans="1:21" ht="12.75" customHeight="1" x14ac:dyDescent="0.25">
      <c r="A21" s="155">
        <f>'PROTO SPEC'!A22</f>
        <v>0</v>
      </c>
      <c r="B21" s="411" t="str">
        <f>'PROTO SPEC'!B22</f>
        <v>15. Back neck drop</v>
      </c>
      <c r="C21" s="411"/>
      <c r="D21" s="411"/>
      <c r="E21" s="32"/>
      <c r="F21" s="174"/>
      <c r="G21" s="34">
        <f t="shared" si="0"/>
        <v>0</v>
      </c>
      <c r="H21" s="137"/>
      <c r="I21" s="34">
        <f t="shared" si="1"/>
        <v>0</v>
      </c>
      <c r="J21" s="188"/>
      <c r="K21" s="34">
        <f t="shared" si="2"/>
        <v>0</v>
      </c>
      <c r="L21" s="137"/>
      <c r="M21" s="34">
        <f t="shared" si="3"/>
        <v>0</v>
      </c>
      <c r="N21" s="188"/>
      <c r="O21" s="34">
        <f t="shared" si="4"/>
        <v>0</v>
      </c>
      <c r="P21" s="137"/>
      <c r="Q21" s="193">
        <f t="shared" si="5"/>
        <v>0</v>
      </c>
      <c r="R21" s="444"/>
      <c r="S21" s="445"/>
      <c r="T21" s="445"/>
      <c r="U21" s="446"/>
    </row>
    <row r="22" spans="1:21" ht="12.75" customHeight="1" x14ac:dyDescent="0.25">
      <c r="A22" s="155" t="e">
        <f>'PROTO SPEC'!#REF!</f>
        <v>#REF!</v>
      </c>
      <c r="B22" s="411" t="e">
        <f>'PROTO SPEC'!#REF!</f>
        <v>#REF!</v>
      </c>
      <c r="C22" s="411"/>
      <c r="D22" s="411"/>
      <c r="E22" s="32"/>
      <c r="F22" s="173"/>
      <c r="G22" s="34">
        <f t="shared" si="0"/>
        <v>0</v>
      </c>
      <c r="H22" s="137"/>
      <c r="I22" s="34">
        <f t="shared" si="1"/>
        <v>0</v>
      </c>
      <c r="J22" s="188"/>
      <c r="K22" s="34">
        <f t="shared" si="2"/>
        <v>0</v>
      </c>
      <c r="L22" s="137"/>
      <c r="M22" s="34">
        <f t="shared" si="3"/>
        <v>0</v>
      </c>
      <c r="N22" s="188"/>
      <c r="O22" s="34">
        <f t="shared" si="4"/>
        <v>0</v>
      </c>
      <c r="P22" s="137"/>
      <c r="Q22" s="193">
        <f t="shared" si="5"/>
        <v>0</v>
      </c>
      <c r="R22" s="444"/>
      <c r="S22" s="445"/>
      <c r="T22" s="445"/>
      <c r="U22" s="446"/>
    </row>
    <row r="23" spans="1:21" ht="12.75" customHeight="1" x14ac:dyDescent="0.25">
      <c r="A23" s="155" t="e">
        <f>'PROTO SPEC'!#REF!</f>
        <v>#REF!</v>
      </c>
      <c r="B23" s="411" t="e">
        <f>'PROTO SPEC'!#REF!</f>
        <v>#REF!</v>
      </c>
      <c r="C23" s="411"/>
      <c r="D23" s="411"/>
      <c r="E23" s="32"/>
      <c r="F23" s="174"/>
      <c r="G23" s="34">
        <f t="shared" si="0"/>
        <v>0</v>
      </c>
      <c r="H23" s="137"/>
      <c r="I23" s="34">
        <f t="shared" si="1"/>
        <v>0</v>
      </c>
      <c r="J23" s="188"/>
      <c r="K23" s="34">
        <f t="shared" si="2"/>
        <v>0</v>
      </c>
      <c r="L23" s="137"/>
      <c r="M23" s="34">
        <f t="shared" si="3"/>
        <v>0</v>
      </c>
      <c r="N23" s="188"/>
      <c r="O23" s="34">
        <f t="shared" si="4"/>
        <v>0</v>
      </c>
      <c r="P23" s="137"/>
      <c r="Q23" s="193">
        <f t="shared" si="5"/>
        <v>0</v>
      </c>
      <c r="R23" s="444"/>
      <c r="S23" s="445"/>
      <c r="T23" s="445"/>
      <c r="U23" s="446"/>
    </row>
    <row r="24" spans="1:21" ht="12.75" customHeight="1" x14ac:dyDescent="0.25">
      <c r="A24" s="155">
        <f>'PROTO SPEC'!A28</f>
        <v>0</v>
      </c>
      <c r="B24" s="411" t="str">
        <f>'PROTO SPEC'!B28</f>
        <v>21. Underarm length</v>
      </c>
      <c r="C24" s="411"/>
      <c r="D24" s="411"/>
      <c r="E24" s="32"/>
      <c r="F24" s="173"/>
      <c r="G24" s="34">
        <f t="shared" si="0"/>
        <v>0</v>
      </c>
      <c r="H24" s="137"/>
      <c r="I24" s="34">
        <f t="shared" si="1"/>
        <v>0</v>
      </c>
      <c r="J24" s="188"/>
      <c r="K24" s="34">
        <f t="shared" si="2"/>
        <v>0</v>
      </c>
      <c r="L24" s="137"/>
      <c r="M24" s="34">
        <f t="shared" si="3"/>
        <v>0</v>
      </c>
      <c r="N24" s="188"/>
      <c r="O24" s="34">
        <f t="shared" si="4"/>
        <v>0</v>
      </c>
      <c r="P24" s="137"/>
      <c r="Q24" s="193">
        <f t="shared" si="5"/>
        <v>0</v>
      </c>
      <c r="R24" s="444"/>
      <c r="S24" s="445"/>
      <c r="T24" s="445"/>
      <c r="U24" s="446"/>
    </row>
    <row r="25" spans="1:21" ht="12.75" customHeight="1" x14ac:dyDescent="0.25">
      <c r="A25" s="155">
        <f>'PROTO SPEC'!A29</f>
        <v>0</v>
      </c>
      <c r="B25" s="411" t="str">
        <f>'PROTO SPEC'!B29</f>
        <v>22. 1/2 Bicep width - 2.5cm down from underarm</v>
      </c>
      <c r="C25" s="411"/>
      <c r="D25" s="411"/>
      <c r="E25" s="32"/>
      <c r="F25" s="174"/>
      <c r="G25" s="34">
        <f t="shared" si="0"/>
        <v>0</v>
      </c>
      <c r="H25" s="137"/>
      <c r="I25" s="34">
        <f t="shared" si="1"/>
        <v>0</v>
      </c>
      <c r="J25" s="188"/>
      <c r="K25" s="34">
        <f t="shared" si="2"/>
        <v>0</v>
      </c>
      <c r="L25" s="137"/>
      <c r="M25" s="34">
        <f t="shared" si="3"/>
        <v>0</v>
      </c>
      <c r="N25" s="188"/>
      <c r="O25" s="34">
        <f t="shared" si="4"/>
        <v>0</v>
      </c>
      <c r="P25" s="137"/>
      <c r="Q25" s="193">
        <f t="shared" si="5"/>
        <v>0</v>
      </c>
      <c r="R25" s="444"/>
      <c r="S25" s="445"/>
      <c r="T25" s="445"/>
      <c r="U25" s="446"/>
    </row>
    <row r="26" spans="1:21" ht="12.75" customHeight="1" x14ac:dyDescent="0.25">
      <c r="A26" s="155">
        <f>'PROTO SPEC'!A30</f>
        <v>0</v>
      </c>
      <c r="B26" s="411" t="str">
        <f>'PROTO SPEC'!B30</f>
        <v>23. 1/2 Elbow width - 21cm down from underarm</v>
      </c>
      <c r="C26" s="411"/>
      <c r="D26" s="411"/>
      <c r="E26" s="32"/>
      <c r="F26" s="173"/>
      <c r="G26" s="34">
        <f t="shared" si="0"/>
        <v>0</v>
      </c>
      <c r="H26" s="137"/>
      <c r="I26" s="34">
        <f t="shared" si="1"/>
        <v>0</v>
      </c>
      <c r="J26" s="188"/>
      <c r="K26" s="34">
        <f t="shared" si="2"/>
        <v>0</v>
      </c>
      <c r="L26" s="137"/>
      <c r="M26" s="34">
        <f t="shared" si="3"/>
        <v>0</v>
      </c>
      <c r="N26" s="188"/>
      <c r="O26" s="34">
        <f t="shared" si="4"/>
        <v>0</v>
      </c>
      <c r="P26" s="137"/>
      <c r="Q26" s="193">
        <f t="shared" si="5"/>
        <v>0</v>
      </c>
      <c r="R26" s="444"/>
      <c r="S26" s="445"/>
      <c r="T26" s="445"/>
      <c r="U26" s="446"/>
    </row>
    <row r="27" spans="1:21" ht="12.75" customHeight="1" x14ac:dyDescent="0.25">
      <c r="A27" s="155">
        <f>'PROTO SPEC'!A40</f>
        <v>0</v>
      </c>
      <c r="B27" s="411" t="str">
        <f>'PROTO SPEC'!B40</f>
        <v>33. Pocket width</v>
      </c>
      <c r="C27" s="411"/>
      <c r="D27" s="411"/>
      <c r="E27" s="32"/>
      <c r="F27" s="174"/>
      <c r="G27" s="34">
        <f t="shared" si="0"/>
        <v>0</v>
      </c>
      <c r="H27" s="137"/>
      <c r="I27" s="34">
        <f t="shared" si="1"/>
        <v>0</v>
      </c>
      <c r="J27" s="188"/>
      <c r="K27" s="34">
        <f t="shared" si="2"/>
        <v>0</v>
      </c>
      <c r="L27" s="137"/>
      <c r="M27" s="34">
        <f t="shared" si="3"/>
        <v>0</v>
      </c>
      <c r="N27" s="188"/>
      <c r="O27" s="34">
        <f t="shared" si="4"/>
        <v>0</v>
      </c>
      <c r="P27" s="137"/>
      <c r="Q27" s="193">
        <f t="shared" si="5"/>
        <v>0</v>
      </c>
      <c r="R27" s="444"/>
      <c r="S27" s="445"/>
      <c r="T27" s="445"/>
      <c r="U27" s="446"/>
    </row>
    <row r="28" spans="1:21" ht="12.75" customHeight="1" x14ac:dyDescent="0.25">
      <c r="A28" s="83"/>
      <c r="B28" s="81" t="s">
        <v>108</v>
      </c>
      <c r="C28" s="81"/>
      <c r="D28" s="81"/>
      <c r="E28" s="81"/>
      <c r="F28" s="81"/>
      <c r="G28" s="81"/>
      <c r="H28" s="81"/>
      <c r="I28" s="81"/>
      <c r="J28" s="81"/>
      <c r="K28" s="81"/>
      <c r="L28" s="81"/>
      <c r="M28" s="81"/>
      <c r="N28" s="188"/>
      <c r="O28" s="81"/>
      <c r="P28" s="81"/>
      <c r="Q28" s="81"/>
      <c r="R28" s="195"/>
      <c r="S28" s="195"/>
      <c r="T28" s="195"/>
      <c r="U28" s="196"/>
    </row>
    <row r="29" spans="1:21" ht="12.75" customHeight="1" x14ac:dyDescent="0.35">
      <c r="A29" s="155">
        <f>'PROTO SPEC'!A43</f>
        <v>0</v>
      </c>
      <c r="B29" s="411" t="str">
        <f>'PROTO SPEC'!B43</f>
        <v>35. Front McLaren print position from CF neck seam</v>
      </c>
      <c r="C29" s="411"/>
      <c r="D29" s="411"/>
      <c r="E29" s="32"/>
      <c r="F29" s="174"/>
      <c r="G29" s="34">
        <f t="shared" si="0"/>
        <v>0</v>
      </c>
      <c r="H29" s="137"/>
      <c r="I29" s="34">
        <f t="shared" si="1"/>
        <v>0</v>
      </c>
      <c r="J29" s="188"/>
      <c r="K29" s="34">
        <f t="shared" ref="K29:K44" si="6">J29-E29</f>
        <v>0</v>
      </c>
      <c r="L29" s="137"/>
      <c r="M29" s="34">
        <f t="shared" ref="M29:M44" si="7">L29-E29</f>
        <v>0</v>
      </c>
      <c r="N29" s="188"/>
      <c r="O29" s="34">
        <f t="shared" ref="O29:O44" si="8">N29-E29</f>
        <v>0</v>
      </c>
      <c r="P29" s="137"/>
      <c r="Q29" s="34">
        <f t="shared" ref="Q29:Q44" si="9">P29-E29</f>
        <v>0</v>
      </c>
      <c r="R29" s="324"/>
      <c r="S29" s="325"/>
      <c r="T29" s="325"/>
      <c r="U29" s="326"/>
    </row>
    <row r="30" spans="1:21" ht="12.75" customHeight="1" x14ac:dyDescent="0.35">
      <c r="A30" s="155">
        <f>'PROTO SPEC'!A44</f>
        <v>0</v>
      </c>
      <c r="B30" s="411" t="str">
        <f>'PROTO SPEC'!B44</f>
        <v>36. Front chest print positions from HSP</v>
      </c>
      <c r="C30" s="411"/>
      <c r="D30" s="411"/>
      <c r="E30" s="32"/>
      <c r="F30" s="174"/>
      <c r="G30" s="34">
        <f t="shared" si="0"/>
        <v>0</v>
      </c>
      <c r="H30" s="137"/>
      <c r="I30" s="34">
        <f t="shared" si="1"/>
        <v>0</v>
      </c>
      <c r="J30" s="188"/>
      <c r="K30" s="34">
        <f t="shared" si="6"/>
        <v>0</v>
      </c>
      <c r="L30" s="137"/>
      <c r="M30" s="34">
        <f t="shared" si="7"/>
        <v>0</v>
      </c>
      <c r="N30" s="188"/>
      <c r="O30" s="34">
        <f t="shared" si="8"/>
        <v>0</v>
      </c>
      <c r="P30" s="137"/>
      <c r="Q30" s="34">
        <f t="shared" si="9"/>
        <v>0</v>
      </c>
      <c r="R30" s="324"/>
      <c r="S30" s="325"/>
      <c r="T30" s="325"/>
      <c r="U30" s="326"/>
    </row>
    <row r="31" spans="1:21" ht="12.75" customHeight="1" x14ac:dyDescent="0.35">
      <c r="A31" s="155">
        <f>'PROTO SPEC'!A45</f>
        <v>0</v>
      </c>
      <c r="B31" s="411" t="str">
        <f>'PROTO SPEC'!B45</f>
        <v>37. Back speedmark print position from CB neck seam</v>
      </c>
      <c r="C31" s="411"/>
      <c r="D31" s="411"/>
      <c r="E31" s="32"/>
      <c r="F31" s="174"/>
      <c r="G31" s="34">
        <f t="shared" si="0"/>
        <v>0</v>
      </c>
      <c r="H31" s="137"/>
      <c r="I31" s="34">
        <f t="shared" si="1"/>
        <v>0</v>
      </c>
      <c r="J31" s="188"/>
      <c r="K31" s="34">
        <f t="shared" si="6"/>
        <v>0</v>
      </c>
      <c r="L31" s="137"/>
      <c r="M31" s="34">
        <f t="shared" si="7"/>
        <v>0</v>
      </c>
      <c r="N31" s="188"/>
      <c r="O31" s="34">
        <f t="shared" si="8"/>
        <v>0</v>
      </c>
      <c r="P31" s="137"/>
      <c r="Q31" s="34">
        <f t="shared" si="9"/>
        <v>0</v>
      </c>
      <c r="R31" s="324"/>
      <c r="S31" s="325"/>
      <c r="T31" s="325"/>
      <c r="U31" s="326"/>
    </row>
    <row r="32" spans="1:21" ht="12.75" customHeight="1" x14ac:dyDescent="0.35">
      <c r="A32" s="155" t="e">
        <f>'PROTO SPEC'!#REF!</f>
        <v>#REF!</v>
      </c>
      <c r="B32" s="411" t="str">
        <f>'PROTO SPEC'!B46</f>
        <v>38. Back driver print position from CB neck seam</v>
      </c>
      <c r="C32" s="411"/>
      <c r="D32" s="411"/>
      <c r="E32" s="32"/>
      <c r="F32" s="174"/>
      <c r="G32" s="34">
        <f t="shared" si="0"/>
        <v>0</v>
      </c>
      <c r="H32" s="137"/>
      <c r="I32" s="34">
        <f t="shared" si="1"/>
        <v>0</v>
      </c>
      <c r="J32" s="188"/>
      <c r="K32" s="34">
        <f t="shared" si="6"/>
        <v>0</v>
      </c>
      <c r="L32" s="137"/>
      <c r="M32" s="34">
        <f t="shared" si="7"/>
        <v>0</v>
      </c>
      <c r="N32" s="188"/>
      <c r="O32" s="34">
        <f t="shared" si="8"/>
        <v>0</v>
      </c>
      <c r="P32" s="137"/>
      <c r="Q32" s="34">
        <f t="shared" si="9"/>
        <v>0</v>
      </c>
      <c r="R32" s="324"/>
      <c r="S32" s="325"/>
      <c r="T32" s="325"/>
      <c r="U32" s="326"/>
    </row>
    <row r="33" spans="1:21" ht="12.75" customHeight="1" x14ac:dyDescent="0.35">
      <c r="A33" s="155">
        <f>'PROTO SPEC'!A47</f>
        <v>0</v>
      </c>
      <c r="B33" s="411">
        <f>'PROTO SPEC'!B47</f>
        <v>0</v>
      </c>
      <c r="C33" s="411"/>
      <c r="D33" s="411"/>
      <c r="E33" s="32"/>
      <c r="F33" s="174"/>
      <c r="G33" s="34">
        <f t="shared" si="0"/>
        <v>0</v>
      </c>
      <c r="H33" s="137"/>
      <c r="I33" s="34">
        <f t="shared" si="1"/>
        <v>0</v>
      </c>
      <c r="J33" s="188"/>
      <c r="K33" s="34">
        <f t="shared" si="6"/>
        <v>0</v>
      </c>
      <c r="L33" s="137"/>
      <c r="M33" s="34">
        <f t="shared" si="7"/>
        <v>0</v>
      </c>
      <c r="N33" s="188"/>
      <c r="O33" s="34">
        <f t="shared" si="8"/>
        <v>0</v>
      </c>
      <c r="P33" s="137"/>
      <c r="Q33" s="34">
        <f t="shared" si="9"/>
        <v>0</v>
      </c>
      <c r="R33" s="324"/>
      <c r="S33" s="325"/>
      <c r="T33" s="325"/>
      <c r="U33" s="326"/>
    </row>
    <row r="34" spans="1:21" ht="12.75" customHeight="1" x14ac:dyDescent="0.35">
      <c r="A34" s="155">
        <f>'PROTO SPEC'!A48</f>
        <v>0</v>
      </c>
      <c r="B34" s="411">
        <f>'PROTO SPEC'!B48</f>
        <v>0</v>
      </c>
      <c r="C34" s="411"/>
      <c r="D34" s="411"/>
      <c r="E34" s="32"/>
      <c r="F34" s="174"/>
      <c r="G34" s="34">
        <f t="shared" si="0"/>
        <v>0</v>
      </c>
      <c r="H34" s="137"/>
      <c r="I34" s="34">
        <f t="shared" si="1"/>
        <v>0</v>
      </c>
      <c r="J34" s="188"/>
      <c r="K34" s="34">
        <f t="shared" si="6"/>
        <v>0</v>
      </c>
      <c r="L34" s="137"/>
      <c r="M34" s="34">
        <f t="shared" si="7"/>
        <v>0</v>
      </c>
      <c r="N34" s="188"/>
      <c r="O34" s="34">
        <f t="shared" si="8"/>
        <v>0</v>
      </c>
      <c r="P34" s="137"/>
      <c r="Q34" s="34">
        <f t="shared" si="9"/>
        <v>0</v>
      </c>
      <c r="R34" s="324"/>
      <c r="S34" s="325"/>
      <c r="T34" s="325"/>
      <c r="U34" s="326"/>
    </row>
    <row r="35" spans="1:21" ht="12.75" customHeight="1" x14ac:dyDescent="0.35">
      <c r="A35" s="155">
        <f>'PROTO SPEC'!A49</f>
        <v>0</v>
      </c>
      <c r="B35" s="411">
        <f>'PROTO SPEC'!B49</f>
        <v>0</v>
      </c>
      <c r="C35" s="411"/>
      <c r="D35" s="411"/>
      <c r="E35" s="32"/>
      <c r="F35" s="174"/>
      <c r="G35" s="34">
        <f t="shared" si="0"/>
        <v>0</v>
      </c>
      <c r="H35" s="137"/>
      <c r="I35" s="34">
        <f t="shared" si="1"/>
        <v>0</v>
      </c>
      <c r="J35" s="188"/>
      <c r="K35" s="34">
        <f t="shared" si="6"/>
        <v>0</v>
      </c>
      <c r="L35" s="137"/>
      <c r="M35" s="34">
        <f t="shared" si="7"/>
        <v>0</v>
      </c>
      <c r="N35" s="188"/>
      <c r="O35" s="34">
        <f t="shared" si="8"/>
        <v>0</v>
      </c>
      <c r="P35" s="137"/>
      <c r="Q35" s="34">
        <f t="shared" si="9"/>
        <v>0</v>
      </c>
      <c r="R35" s="324"/>
      <c r="S35" s="325"/>
      <c r="T35" s="325"/>
      <c r="U35" s="326"/>
    </row>
    <row r="36" spans="1:21" ht="12.75" customHeight="1" x14ac:dyDescent="0.35">
      <c r="A36" s="155">
        <f>'PROTO SPEC'!A50</f>
        <v>0</v>
      </c>
      <c r="B36" s="411">
        <f>'PROTO SPEC'!B50</f>
        <v>0</v>
      </c>
      <c r="C36" s="411"/>
      <c r="D36" s="411"/>
      <c r="E36" s="32"/>
      <c r="F36" s="174"/>
      <c r="G36" s="34">
        <f t="shared" si="0"/>
        <v>0</v>
      </c>
      <c r="H36" s="137"/>
      <c r="I36" s="34">
        <f t="shared" si="1"/>
        <v>0</v>
      </c>
      <c r="J36" s="188"/>
      <c r="K36" s="34">
        <f t="shared" si="6"/>
        <v>0</v>
      </c>
      <c r="L36" s="137"/>
      <c r="M36" s="34">
        <f t="shared" si="7"/>
        <v>0</v>
      </c>
      <c r="N36" s="188"/>
      <c r="O36" s="34">
        <f t="shared" si="8"/>
        <v>0</v>
      </c>
      <c r="P36" s="137"/>
      <c r="Q36" s="34">
        <f t="shared" si="9"/>
        <v>0</v>
      </c>
      <c r="R36" s="324"/>
      <c r="S36" s="325"/>
      <c r="T36" s="325"/>
      <c r="U36" s="326"/>
    </row>
    <row r="37" spans="1:21" ht="12.75" customHeight="1" x14ac:dyDescent="0.35">
      <c r="A37" s="155">
        <f>'PROTO SPEC'!A51</f>
        <v>0</v>
      </c>
      <c r="B37" s="411">
        <f>'PROTO SPEC'!B51</f>
        <v>0</v>
      </c>
      <c r="C37" s="411"/>
      <c r="D37" s="411"/>
      <c r="E37" s="32"/>
      <c r="F37" s="174"/>
      <c r="G37" s="34">
        <f t="shared" ref="G37:G44" si="10">F37+(-E37)</f>
        <v>0</v>
      </c>
      <c r="H37" s="137"/>
      <c r="I37" s="34">
        <f t="shared" si="1"/>
        <v>0</v>
      </c>
      <c r="J37" s="188"/>
      <c r="K37" s="34">
        <f t="shared" si="6"/>
        <v>0</v>
      </c>
      <c r="L37" s="137"/>
      <c r="M37" s="34">
        <f t="shared" si="7"/>
        <v>0</v>
      </c>
      <c r="N37" s="188"/>
      <c r="O37" s="34">
        <f t="shared" si="8"/>
        <v>0</v>
      </c>
      <c r="P37" s="137"/>
      <c r="Q37" s="34">
        <f t="shared" si="9"/>
        <v>0</v>
      </c>
      <c r="R37" s="324"/>
      <c r="S37" s="325"/>
      <c r="T37" s="325"/>
      <c r="U37" s="326"/>
    </row>
    <row r="38" spans="1:21" ht="12.75" customHeight="1" x14ac:dyDescent="0.35">
      <c r="A38" s="155">
        <f>'PROTO SPEC'!A52</f>
        <v>0</v>
      </c>
      <c r="B38" s="411">
        <f>'PROTO SPEC'!B52</f>
        <v>0</v>
      </c>
      <c r="C38" s="411"/>
      <c r="D38" s="411"/>
      <c r="E38" s="32"/>
      <c r="F38" s="174"/>
      <c r="G38" s="34">
        <f t="shared" si="10"/>
        <v>0</v>
      </c>
      <c r="H38" s="137"/>
      <c r="I38" s="34">
        <f t="shared" ref="I38:I44" si="11">H38-E38</f>
        <v>0</v>
      </c>
      <c r="J38" s="188"/>
      <c r="K38" s="34">
        <f t="shared" si="6"/>
        <v>0</v>
      </c>
      <c r="L38" s="137"/>
      <c r="M38" s="34">
        <f t="shared" si="7"/>
        <v>0</v>
      </c>
      <c r="N38" s="188"/>
      <c r="O38" s="34">
        <f t="shared" si="8"/>
        <v>0</v>
      </c>
      <c r="P38" s="137"/>
      <c r="Q38" s="34">
        <f t="shared" si="9"/>
        <v>0</v>
      </c>
      <c r="R38" s="324"/>
      <c r="S38" s="325"/>
      <c r="T38" s="325"/>
      <c r="U38" s="326"/>
    </row>
    <row r="39" spans="1:21" ht="12.75" customHeight="1" x14ac:dyDescent="0.35">
      <c r="A39" s="155">
        <f>'PROTO SPEC'!A53</f>
        <v>0</v>
      </c>
      <c r="B39" s="411">
        <f>'PROTO SPEC'!B53</f>
        <v>0</v>
      </c>
      <c r="C39" s="411"/>
      <c r="D39" s="411"/>
      <c r="E39" s="32"/>
      <c r="F39" s="174"/>
      <c r="G39" s="34">
        <f t="shared" si="10"/>
        <v>0</v>
      </c>
      <c r="H39" s="137"/>
      <c r="I39" s="34">
        <f t="shared" si="11"/>
        <v>0</v>
      </c>
      <c r="J39" s="188"/>
      <c r="K39" s="34">
        <f t="shared" si="6"/>
        <v>0</v>
      </c>
      <c r="L39" s="137"/>
      <c r="M39" s="34">
        <f t="shared" si="7"/>
        <v>0</v>
      </c>
      <c r="N39" s="188"/>
      <c r="O39" s="34">
        <f t="shared" si="8"/>
        <v>0</v>
      </c>
      <c r="P39" s="137"/>
      <c r="Q39" s="34">
        <f t="shared" si="9"/>
        <v>0</v>
      </c>
      <c r="R39" s="324"/>
      <c r="S39" s="325"/>
      <c r="T39" s="325"/>
      <c r="U39" s="326"/>
    </row>
    <row r="40" spans="1:21" ht="12.75" customHeight="1" x14ac:dyDescent="0.35">
      <c r="A40" s="155">
        <f>'PROTO SPEC'!A54</f>
        <v>0</v>
      </c>
      <c r="B40" s="411">
        <f>'PROTO SPEC'!B54</f>
        <v>0</v>
      </c>
      <c r="C40" s="411"/>
      <c r="D40" s="411"/>
      <c r="E40" s="32"/>
      <c r="F40" s="174"/>
      <c r="G40" s="34">
        <f t="shared" si="10"/>
        <v>0</v>
      </c>
      <c r="H40" s="137"/>
      <c r="I40" s="34">
        <f t="shared" si="11"/>
        <v>0</v>
      </c>
      <c r="J40" s="188"/>
      <c r="K40" s="34">
        <f t="shared" si="6"/>
        <v>0</v>
      </c>
      <c r="L40" s="137"/>
      <c r="M40" s="34">
        <f t="shared" si="7"/>
        <v>0</v>
      </c>
      <c r="N40" s="188"/>
      <c r="O40" s="34">
        <f t="shared" si="8"/>
        <v>0</v>
      </c>
      <c r="P40" s="137"/>
      <c r="Q40" s="34">
        <f t="shared" si="9"/>
        <v>0</v>
      </c>
      <c r="R40" s="324"/>
      <c r="S40" s="325"/>
      <c r="T40" s="325"/>
      <c r="U40" s="326"/>
    </row>
    <row r="41" spans="1:21" ht="12.75" customHeight="1" x14ac:dyDescent="0.35">
      <c r="A41" s="155">
        <f>'PROTO SPEC'!A55</f>
        <v>0</v>
      </c>
      <c r="B41" s="411">
        <f>'PROTO SPEC'!B55</f>
        <v>0</v>
      </c>
      <c r="C41" s="411"/>
      <c r="D41" s="411"/>
      <c r="E41" s="32"/>
      <c r="F41" s="174"/>
      <c r="G41" s="34">
        <f t="shared" si="10"/>
        <v>0</v>
      </c>
      <c r="H41" s="137"/>
      <c r="I41" s="34">
        <f t="shared" si="11"/>
        <v>0</v>
      </c>
      <c r="J41" s="188"/>
      <c r="K41" s="34">
        <f t="shared" si="6"/>
        <v>0</v>
      </c>
      <c r="L41" s="137"/>
      <c r="M41" s="34">
        <f t="shared" si="7"/>
        <v>0</v>
      </c>
      <c r="N41" s="188"/>
      <c r="O41" s="34">
        <f t="shared" si="8"/>
        <v>0</v>
      </c>
      <c r="P41" s="137"/>
      <c r="Q41" s="34">
        <f t="shared" si="9"/>
        <v>0</v>
      </c>
      <c r="R41" s="324"/>
      <c r="S41" s="325"/>
      <c r="T41" s="325"/>
      <c r="U41" s="326"/>
    </row>
    <row r="42" spans="1:21" ht="12.75" customHeight="1" x14ac:dyDescent="0.35">
      <c r="A42" s="155">
        <f>'PROTO SPEC'!A56</f>
        <v>0</v>
      </c>
      <c r="B42" s="411">
        <f>'PROTO SPEC'!B56</f>
        <v>0</v>
      </c>
      <c r="C42" s="411"/>
      <c r="D42" s="411"/>
      <c r="E42" s="32"/>
      <c r="F42" s="174"/>
      <c r="G42" s="34">
        <f t="shared" si="10"/>
        <v>0</v>
      </c>
      <c r="H42" s="137"/>
      <c r="I42" s="34">
        <f t="shared" si="11"/>
        <v>0</v>
      </c>
      <c r="J42" s="188"/>
      <c r="K42" s="34">
        <f t="shared" si="6"/>
        <v>0</v>
      </c>
      <c r="L42" s="137"/>
      <c r="M42" s="34">
        <f t="shared" si="7"/>
        <v>0</v>
      </c>
      <c r="N42" s="188"/>
      <c r="O42" s="34">
        <f t="shared" si="8"/>
        <v>0</v>
      </c>
      <c r="P42" s="137"/>
      <c r="Q42" s="34">
        <f t="shared" si="9"/>
        <v>0</v>
      </c>
      <c r="R42" s="324"/>
      <c r="S42" s="325"/>
      <c r="T42" s="325"/>
      <c r="U42" s="326"/>
    </row>
    <row r="43" spans="1:21" ht="12.75" customHeight="1" x14ac:dyDescent="0.35">
      <c r="A43" s="155">
        <f>'PROTO SPEC'!A57</f>
        <v>0</v>
      </c>
      <c r="B43" s="411">
        <f>'PROTO SPEC'!B57</f>
        <v>0</v>
      </c>
      <c r="C43" s="411"/>
      <c r="D43" s="411"/>
      <c r="E43" s="32"/>
      <c r="F43" s="174"/>
      <c r="G43" s="34">
        <f t="shared" si="10"/>
        <v>0</v>
      </c>
      <c r="H43" s="137"/>
      <c r="I43" s="34">
        <f t="shared" si="11"/>
        <v>0</v>
      </c>
      <c r="J43" s="188"/>
      <c r="K43" s="34">
        <f t="shared" si="6"/>
        <v>0</v>
      </c>
      <c r="L43" s="137"/>
      <c r="M43" s="34">
        <f t="shared" si="7"/>
        <v>0</v>
      </c>
      <c r="N43" s="188"/>
      <c r="O43" s="34">
        <f t="shared" si="8"/>
        <v>0</v>
      </c>
      <c r="P43" s="137"/>
      <c r="Q43" s="34">
        <f t="shared" si="9"/>
        <v>0</v>
      </c>
      <c r="R43" s="324"/>
      <c r="S43" s="325"/>
      <c r="T43" s="325"/>
      <c r="U43" s="326"/>
    </row>
    <row r="44" spans="1:21" ht="12.75" customHeight="1" x14ac:dyDescent="0.35">
      <c r="A44" s="155">
        <f>'PROTO SPEC'!A58</f>
        <v>0</v>
      </c>
      <c r="B44" s="411">
        <f>'PROTO SPEC'!B58</f>
        <v>0</v>
      </c>
      <c r="C44" s="411"/>
      <c r="D44" s="411"/>
      <c r="E44" s="32"/>
      <c r="F44" s="174"/>
      <c r="G44" s="34">
        <f t="shared" si="10"/>
        <v>0</v>
      </c>
      <c r="H44" s="137"/>
      <c r="I44" s="34">
        <f t="shared" si="11"/>
        <v>0</v>
      </c>
      <c r="J44" s="188"/>
      <c r="K44" s="34">
        <f t="shared" si="6"/>
        <v>0</v>
      </c>
      <c r="L44" s="137"/>
      <c r="M44" s="34">
        <f t="shared" si="7"/>
        <v>0</v>
      </c>
      <c r="N44" s="34"/>
      <c r="O44" s="34">
        <f t="shared" si="8"/>
        <v>0</v>
      </c>
      <c r="P44" s="137"/>
      <c r="Q44" s="34">
        <f t="shared" si="9"/>
        <v>0</v>
      </c>
      <c r="R44" s="324"/>
      <c r="S44" s="325"/>
      <c r="T44" s="325"/>
      <c r="U44" s="326"/>
    </row>
  </sheetData>
  <mergeCells count="73">
    <mergeCell ref="B42:D42"/>
    <mergeCell ref="R42:U42"/>
    <mergeCell ref="B43:D43"/>
    <mergeCell ref="R43:U43"/>
    <mergeCell ref="B44:D44"/>
    <mergeCell ref="R44:U44"/>
    <mergeCell ref="B39:D39"/>
    <mergeCell ref="R39:U39"/>
    <mergeCell ref="B40:D40"/>
    <mergeCell ref="R40:U40"/>
    <mergeCell ref="B41:D41"/>
    <mergeCell ref="R41:U41"/>
    <mergeCell ref="B36:D36"/>
    <mergeCell ref="R36:U36"/>
    <mergeCell ref="B37:D37"/>
    <mergeCell ref="R37:U37"/>
    <mergeCell ref="B38:D38"/>
    <mergeCell ref="R38:U38"/>
    <mergeCell ref="B33:D33"/>
    <mergeCell ref="R33:U33"/>
    <mergeCell ref="B34:D34"/>
    <mergeCell ref="R34:U34"/>
    <mergeCell ref="B35:D35"/>
    <mergeCell ref="R35:U35"/>
    <mergeCell ref="B32:D32"/>
    <mergeCell ref="R32:U32"/>
    <mergeCell ref="B29:D29"/>
    <mergeCell ref="R29:U29"/>
    <mergeCell ref="R8:U27"/>
    <mergeCell ref="B8:D8"/>
    <mergeCell ref="B9:D9"/>
    <mergeCell ref="B30:D30"/>
    <mergeCell ref="R30:U30"/>
    <mergeCell ref="B31:D31"/>
    <mergeCell ref="R31:U31"/>
    <mergeCell ref="B16:D16"/>
    <mergeCell ref="B17:D17"/>
    <mergeCell ref="B18:D18"/>
    <mergeCell ref="B13:D13"/>
    <mergeCell ref="B14:D14"/>
    <mergeCell ref="B15:D15"/>
    <mergeCell ref="B10:D10"/>
    <mergeCell ref="B11:D11"/>
    <mergeCell ref="B12:D12"/>
    <mergeCell ref="B22:D22"/>
    <mergeCell ref="B23:D23"/>
    <mergeCell ref="B24:D24"/>
    <mergeCell ref="B19:D19"/>
    <mergeCell ref="B20:D20"/>
    <mergeCell ref="B21:D21"/>
    <mergeCell ref="B25:D25"/>
    <mergeCell ref="B26:D26"/>
    <mergeCell ref="B27:D27"/>
    <mergeCell ref="A1:B2"/>
    <mergeCell ref="C1:U2"/>
    <mergeCell ref="A3:B3"/>
    <mergeCell ref="C3:D3"/>
    <mergeCell ref="S3:U3"/>
    <mergeCell ref="A6:U6"/>
    <mergeCell ref="B7:D7"/>
    <mergeCell ref="R7:U7"/>
    <mergeCell ref="P3:R3"/>
    <mergeCell ref="P4:R4"/>
    <mergeCell ref="P5:R5"/>
    <mergeCell ref="F5:O5"/>
    <mergeCell ref="F4:O4"/>
    <mergeCell ref="F3:O3"/>
    <mergeCell ref="A4:B4"/>
    <mergeCell ref="C4:D4"/>
    <mergeCell ref="S4:U4"/>
    <mergeCell ref="A5:B5"/>
    <mergeCell ref="C5:D5"/>
    <mergeCell ref="S5:U5"/>
  </mergeCells>
  <conditionalFormatting sqref="T5:U5">
    <cfRule type="containsText" dxfId="19" priority="1" operator="containsText" text=" ">
      <formula>NOT(ISERROR(SEARCH(" ",T5)))</formula>
    </cfRule>
  </conditionalFormatting>
  <printOptions horizontalCentered="1" gridLines="1"/>
  <pageMargins left="0.23622047244094491" right="0.23622047244094491" top="0.74803149606299213" bottom="0" header="0.31496062992125984" footer="0"/>
  <pageSetup paperSize="9" scale="54" orientation="portrait" verticalDpi="300" r:id="rId1"/>
  <headerFooter>
    <oddHeader>&amp;CREISS</oddHeader>
  </headerFooter>
  <customProperties>
    <customPr name="layoutContexts" r:id="rId2"/>
  </customProperties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10">
    <tabColor rgb="FFFF3300"/>
  </sheetPr>
  <dimension ref="A1:CA58"/>
  <sheetViews>
    <sheetView showZeros="0" tabSelected="1" view="pageBreakPreview" topLeftCell="B32" zoomScaleNormal="115" zoomScaleSheetLayoutView="100" workbookViewId="0">
      <selection activeCell="F3" sqref="F1:I1048576"/>
    </sheetView>
  </sheetViews>
  <sheetFormatPr defaultColWidth="6" defaultRowHeight="12.75" customHeight="1" x14ac:dyDescent="0.25"/>
  <cols>
    <col min="1" max="1" width="7.453125" style="159" hidden="1" customWidth="1"/>
    <col min="2" max="2" width="13.81640625" style="1" customWidth="1"/>
    <col min="3" max="3" width="8.453125" style="1" customWidth="1"/>
    <col min="4" max="4" width="14.453125" style="1" customWidth="1"/>
    <col min="5" max="5" width="46.36328125" style="1" customWidth="1"/>
    <col min="6" max="6" width="9" style="573" customWidth="1"/>
    <col min="7" max="8" width="7.1796875" style="573" customWidth="1"/>
    <col min="9" max="9" width="7.81640625" style="573" customWidth="1"/>
    <col min="10" max="10" width="10.453125" style="1" customWidth="1"/>
    <col min="11" max="13" width="5.453125" style="1" customWidth="1"/>
    <col min="14" max="14" width="8.1796875" style="1" customWidth="1"/>
    <col min="15" max="15" width="6.453125" style="1" customWidth="1"/>
    <col min="16" max="18" width="6" style="1"/>
    <col min="19" max="19" width="6.453125" style="1" bestFit="1" customWidth="1"/>
    <col min="20" max="16384" width="6" style="1"/>
  </cols>
  <sheetData>
    <row r="1" spans="1:13" ht="13.75" customHeight="1" x14ac:dyDescent="0.25">
      <c r="A1" s="296"/>
      <c r="B1" s="296"/>
      <c r="C1" s="311" t="s">
        <v>304</v>
      </c>
      <c r="D1" s="312"/>
      <c r="E1" s="312"/>
      <c r="F1" s="312"/>
      <c r="G1" s="312"/>
      <c r="H1" s="312"/>
      <c r="I1" s="312"/>
      <c r="J1" s="312"/>
      <c r="K1" s="312"/>
      <c r="L1" s="312"/>
      <c r="M1" s="312"/>
    </row>
    <row r="2" spans="1:13" ht="13.75" customHeight="1" x14ac:dyDescent="0.25">
      <c r="A2" s="296"/>
      <c r="B2" s="296"/>
      <c r="C2" s="313"/>
      <c r="D2" s="314"/>
      <c r="E2" s="314"/>
      <c r="F2" s="314"/>
      <c r="G2" s="314"/>
      <c r="H2" s="314"/>
      <c r="I2" s="314"/>
      <c r="J2" s="314"/>
      <c r="K2" s="314"/>
      <c r="L2" s="314"/>
      <c r="M2" s="314"/>
    </row>
    <row r="3" spans="1:13" ht="13.75" customHeight="1" x14ac:dyDescent="0.25">
      <c r="A3" s="382" t="s">
        <v>48</v>
      </c>
      <c r="B3" s="382"/>
      <c r="C3" s="298" t="str">
        <f>'DESIGN FRONT SHEET'!B3</f>
        <v>MCLAREN SEASON 3</v>
      </c>
      <c r="D3" s="299"/>
      <c r="E3" s="285"/>
      <c r="F3" s="559" t="s">
        <v>49</v>
      </c>
      <c r="G3" s="560" t="str">
        <f>'DESIGN FRONT SHEET'!E3</f>
        <v>UNAVAILABLE</v>
      </c>
      <c r="H3" s="561"/>
      <c r="I3" s="561"/>
      <c r="J3" s="52" t="s">
        <v>50</v>
      </c>
      <c r="K3" s="306" t="str">
        <f>'DESIGN FRONT SHEET'!G3</f>
        <v>FRAN</v>
      </c>
      <c r="L3" s="306"/>
      <c r="M3" s="307"/>
    </row>
    <row r="4" spans="1:13" ht="13.75" customHeight="1" x14ac:dyDescent="0.25">
      <c r="A4" s="382" t="s">
        <v>51</v>
      </c>
      <c r="B4" s="382"/>
      <c r="C4" s="298" t="str">
        <f>'DESIGN FRONT SHEET'!B4</f>
        <v>DEXOR</v>
      </c>
      <c r="D4" s="299"/>
      <c r="E4" s="284"/>
      <c r="F4" s="562" t="s">
        <v>52</v>
      </c>
      <c r="G4" s="560" t="str">
        <f>'DESIGN FRONT SHEET'!E4</f>
        <v>VIETNAM</v>
      </c>
      <c r="H4" s="561"/>
      <c r="I4" s="561"/>
      <c r="J4" s="37" t="s">
        <v>53</v>
      </c>
      <c r="K4" s="306" t="str">
        <f>'DESIGN FRONT SHEET'!G4</f>
        <v>CHARLOTTE</v>
      </c>
      <c r="L4" s="306"/>
      <c r="M4" s="307"/>
    </row>
    <row r="5" spans="1:13" ht="13.75" customHeight="1" x14ac:dyDescent="0.25">
      <c r="A5" s="382" t="s">
        <v>54</v>
      </c>
      <c r="B5" s="382"/>
      <c r="C5" s="298" t="str">
        <f>'DESIGN FRONT SHEET'!B5</f>
        <v>SHORT SLEEVE CONTRST T-SHIRT</v>
      </c>
      <c r="D5" s="299"/>
      <c r="E5" s="284"/>
      <c r="F5" s="562" t="s">
        <v>193</v>
      </c>
      <c r="G5" s="560" t="str">
        <f>'DESIGN FRONT SHEET'!E5</f>
        <v>PALACE SAMPLE - FACTORY REFERENCE</v>
      </c>
      <c r="H5" s="561"/>
      <c r="I5" s="561"/>
      <c r="J5" s="53" t="s">
        <v>56</v>
      </c>
      <c r="K5" s="390"/>
      <c r="L5" s="390"/>
      <c r="M5" s="391"/>
    </row>
    <row r="6" spans="1:13" ht="13.75" customHeight="1" x14ac:dyDescent="0.25">
      <c r="A6" s="448" t="s">
        <v>135</v>
      </c>
      <c r="B6" s="448"/>
      <c r="C6" s="448"/>
      <c r="D6" s="448"/>
      <c r="E6" s="448"/>
      <c r="F6" s="448"/>
      <c r="G6" s="448"/>
      <c r="H6" s="448"/>
      <c r="I6" s="448"/>
      <c r="J6" s="448"/>
      <c r="K6" s="448"/>
      <c r="L6" s="448"/>
      <c r="M6" s="448"/>
    </row>
    <row r="7" spans="1:13" ht="27" customHeight="1" x14ac:dyDescent="0.25">
      <c r="A7" s="154" t="s">
        <v>120</v>
      </c>
      <c r="B7" s="408" t="s">
        <v>64</v>
      </c>
      <c r="C7" s="409"/>
      <c r="D7" s="410"/>
      <c r="E7" s="558" t="s">
        <v>399</v>
      </c>
      <c r="F7" s="170" t="s">
        <v>441</v>
      </c>
      <c r="G7" s="563" t="s">
        <v>442</v>
      </c>
      <c r="H7" s="563" t="s">
        <v>443</v>
      </c>
      <c r="I7" s="145" t="s">
        <v>444</v>
      </c>
      <c r="J7" s="436" t="s">
        <v>69</v>
      </c>
      <c r="K7" s="437"/>
      <c r="L7" s="437"/>
      <c r="M7" s="437"/>
    </row>
    <row r="8" spans="1:13" ht="13.5" customHeight="1" x14ac:dyDescent="0.35">
      <c r="A8" s="155" t="str">
        <f>'PROTO SPEC'!A8</f>
        <v>H2</v>
      </c>
      <c r="B8" s="447" t="str">
        <f>'PROTO SPEC'!B8</f>
        <v>1. Front length - SNP to bottom hem edge</v>
      </c>
      <c r="C8" s="447"/>
      <c r="D8" s="447"/>
      <c r="E8" s="286" t="s">
        <v>401</v>
      </c>
      <c r="F8" s="564">
        <f>'PROTO SPEC'!J8</f>
        <v>0</v>
      </c>
      <c r="G8" s="565"/>
      <c r="H8" s="566">
        <f t="shared" ref="H8:H41" si="0">G8+(-F8)</f>
        <v>0</v>
      </c>
      <c r="I8" s="567"/>
      <c r="J8" s="336"/>
      <c r="K8" s="337"/>
      <c r="L8" s="337"/>
      <c r="M8" s="338"/>
    </row>
    <row r="9" spans="1:13" ht="12.75" customHeight="1" x14ac:dyDescent="0.35">
      <c r="A9" s="155" t="str">
        <f>'PROTO SPEC'!A9</f>
        <v>H3</v>
      </c>
      <c r="B9" s="447" t="str">
        <f>'PROTO SPEC'!B9</f>
        <v>2. Front length - HSP to bottom hem edge</v>
      </c>
      <c r="C9" s="447"/>
      <c r="D9" s="447"/>
      <c r="E9" s="286" t="s">
        <v>400</v>
      </c>
      <c r="F9" s="564">
        <f>'PROTO SPEC'!J9</f>
        <v>72</v>
      </c>
      <c r="G9" s="568"/>
      <c r="H9" s="566">
        <f t="shared" si="0"/>
        <v>-72</v>
      </c>
      <c r="I9" s="567"/>
      <c r="J9" s="324"/>
      <c r="K9" s="325"/>
      <c r="L9" s="325"/>
      <c r="M9" s="326"/>
    </row>
    <row r="10" spans="1:13" ht="12.75" customHeight="1" x14ac:dyDescent="0.35">
      <c r="A10" s="155">
        <f>'PROTO SPEC'!A10</f>
        <v>0</v>
      </c>
      <c r="B10" s="447" t="str">
        <f>'PROTO SPEC'!B10</f>
        <v>3. Back length - HSP to bottom hem edge</v>
      </c>
      <c r="C10" s="447"/>
      <c r="D10" s="447"/>
      <c r="E10" s="286" t="s">
        <v>402</v>
      </c>
      <c r="F10" s="564">
        <f>'PROTO SPEC'!J10</f>
        <v>77</v>
      </c>
      <c r="G10" s="565"/>
      <c r="H10" s="566">
        <f t="shared" si="0"/>
        <v>-77</v>
      </c>
      <c r="I10" s="567"/>
      <c r="J10" s="336"/>
      <c r="K10" s="337"/>
      <c r="L10" s="337"/>
      <c r="M10" s="338"/>
    </row>
    <row r="11" spans="1:13" ht="12.75" customHeight="1" x14ac:dyDescent="0.35">
      <c r="A11" s="155">
        <f>'PROTO SPEC'!A11</f>
        <v>0</v>
      </c>
      <c r="B11" s="447" t="str">
        <f>'PROTO SPEC'!B11</f>
        <v>4. Chest - measured 2.5cm down from underarm</v>
      </c>
      <c r="C11" s="447"/>
      <c r="D11" s="447"/>
      <c r="E11" s="286" t="s">
        <v>403</v>
      </c>
      <c r="F11" s="564">
        <f>'PROTO SPEC'!J11</f>
        <v>58</v>
      </c>
      <c r="G11" s="568"/>
      <c r="H11" s="566">
        <f t="shared" si="0"/>
        <v>-58</v>
      </c>
      <c r="I11" s="567"/>
      <c r="J11" s="324"/>
      <c r="K11" s="325"/>
      <c r="L11" s="325"/>
      <c r="M11" s="326"/>
    </row>
    <row r="12" spans="1:13" ht="12.75" customHeight="1" x14ac:dyDescent="0.35">
      <c r="A12" s="155">
        <f>'PROTO SPEC'!A12</f>
        <v>0</v>
      </c>
      <c r="B12" s="447" t="str">
        <f>'PROTO SPEC'!B12</f>
        <v>5. Waist position - below HSP</v>
      </c>
      <c r="C12" s="447"/>
      <c r="D12" s="447"/>
      <c r="E12" s="286" t="s">
        <v>404</v>
      </c>
      <c r="F12" s="564">
        <f>'PROTO SPEC'!J12</f>
        <v>47</v>
      </c>
      <c r="G12" s="565"/>
      <c r="H12" s="566">
        <f t="shared" si="0"/>
        <v>-47</v>
      </c>
      <c r="I12" s="567"/>
      <c r="J12" s="324"/>
      <c r="K12" s="325"/>
      <c r="L12" s="325"/>
      <c r="M12" s="326"/>
    </row>
    <row r="13" spans="1:13" ht="12.75" customHeight="1" x14ac:dyDescent="0.35">
      <c r="A13" s="155">
        <f>'PROTO SPEC'!A13</f>
        <v>0</v>
      </c>
      <c r="B13" s="447" t="str">
        <f>'PROTO SPEC'!B13</f>
        <v>6. Waist width</v>
      </c>
      <c r="C13" s="447"/>
      <c r="D13" s="447"/>
      <c r="E13" s="286" t="s">
        <v>405</v>
      </c>
      <c r="F13" s="564">
        <f>'PROTO SPEC'!J13</f>
        <v>56.5</v>
      </c>
      <c r="G13" s="568"/>
      <c r="H13" s="566">
        <f t="shared" si="0"/>
        <v>-56.5</v>
      </c>
      <c r="I13" s="567"/>
      <c r="J13" s="324"/>
      <c r="K13" s="325"/>
      <c r="L13" s="325"/>
      <c r="M13" s="326"/>
    </row>
    <row r="14" spans="1:13" ht="12.75" customHeight="1" x14ac:dyDescent="0.35">
      <c r="A14" s="155">
        <f>'PROTO SPEC'!A14</f>
        <v>0</v>
      </c>
      <c r="B14" s="447" t="str">
        <f>'PROTO SPEC'!B14</f>
        <v>7. Hem width</v>
      </c>
      <c r="C14" s="447"/>
      <c r="D14" s="447"/>
      <c r="E14" s="286" t="s">
        <v>406</v>
      </c>
      <c r="F14" s="564">
        <f>'PROTO SPEC'!J14</f>
        <v>56.5</v>
      </c>
      <c r="G14" s="565"/>
      <c r="H14" s="566">
        <f t="shared" si="0"/>
        <v>-56.5</v>
      </c>
      <c r="I14" s="567"/>
      <c r="J14" s="324"/>
      <c r="K14" s="325"/>
      <c r="L14" s="325"/>
      <c r="M14" s="326"/>
    </row>
    <row r="15" spans="1:13" ht="12.75" customHeight="1" x14ac:dyDescent="0.35">
      <c r="A15" s="155">
        <f>'PROTO SPEC'!A15</f>
        <v>0</v>
      </c>
      <c r="B15" s="447" t="str">
        <f>'PROTO SPEC'!B15</f>
        <v>8. Hem depth</v>
      </c>
      <c r="C15" s="447"/>
      <c r="D15" s="447"/>
      <c r="E15" s="286" t="s">
        <v>407</v>
      </c>
      <c r="F15" s="564">
        <f>'PROTO SPEC'!J15</f>
        <v>2</v>
      </c>
      <c r="G15" s="568"/>
      <c r="H15" s="566">
        <f t="shared" si="0"/>
        <v>-2</v>
      </c>
      <c r="I15" s="567"/>
      <c r="J15" s="324"/>
      <c r="K15" s="325"/>
      <c r="L15" s="325"/>
      <c r="M15" s="326"/>
    </row>
    <row r="16" spans="1:13" ht="12.75" customHeight="1" x14ac:dyDescent="0.35">
      <c r="A16" s="155">
        <f>'PROTO SPEC'!A16</f>
        <v>0</v>
      </c>
      <c r="B16" s="447" t="str">
        <f>'PROTO SPEC'!B16</f>
        <v>9. X-Shoulder (seam to seam)</v>
      </c>
      <c r="C16" s="447"/>
      <c r="D16" s="447"/>
      <c r="E16" s="286" t="s">
        <v>408</v>
      </c>
      <c r="F16" s="564">
        <f>'PROTO SPEC'!J16</f>
        <v>0</v>
      </c>
      <c r="G16" s="565"/>
      <c r="H16" s="566">
        <f t="shared" si="0"/>
        <v>0</v>
      </c>
      <c r="I16" s="567"/>
      <c r="J16" s="324"/>
      <c r="K16" s="325"/>
      <c r="L16" s="325"/>
      <c r="M16" s="326"/>
    </row>
    <row r="17" spans="1:13" ht="12.75" customHeight="1" x14ac:dyDescent="0.25">
      <c r="A17" s="155"/>
      <c r="B17" s="447" t="str">
        <f>'PROTO SPEC'!B17</f>
        <v>10. Shoulder slope</v>
      </c>
      <c r="C17" s="447"/>
      <c r="D17" s="447"/>
      <c r="E17" s="286" t="s">
        <v>409</v>
      </c>
      <c r="F17" s="564">
        <f>'PROTO SPEC'!J17</f>
        <v>0</v>
      </c>
      <c r="G17" s="565"/>
      <c r="H17" s="566">
        <f t="shared" si="0"/>
        <v>0</v>
      </c>
      <c r="I17" s="567"/>
      <c r="J17" s="324"/>
      <c r="K17" s="334"/>
      <c r="L17" s="334"/>
      <c r="M17" s="335"/>
    </row>
    <row r="18" spans="1:13" ht="12.75" customHeight="1" x14ac:dyDescent="0.35">
      <c r="A18" s="155">
        <f>'PROTO SPEC'!A18</f>
        <v>0</v>
      </c>
      <c r="B18" s="447" t="str">
        <f>'PROTO SPEC'!B18</f>
        <v>11. X-Front - 15cm below HSP</v>
      </c>
      <c r="C18" s="447"/>
      <c r="D18" s="447"/>
      <c r="E18" s="286" t="s">
        <v>411</v>
      </c>
      <c r="F18" s="564">
        <f>'PROTO SPEC'!J18</f>
        <v>37</v>
      </c>
      <c r="G18" s="568"/>
      <c r="H18" s="566">
        <f t="shared" si="0"/>
        <v>-37</v>
      </c>
      <c r="I18" s="567"/>
      <c r="J18" s="324"/>
      <c r="K18" s="325"/>
      <c r="L18" s="325"/>
      <c r="M18" s="326"/>
    </row>
    <row r="19" spans="1:13" ht="12.75" customHeight="1" x14ac:dyDescent="0.35">
      <c r="A19" s="155">
        <f>'PROTO SPEC'!A19</f>
        <v>0</v>
      </c>
      <c r="B19" s="447" t="str">
        <f>'PROTO SPEC'!B19</f>
        <v>12. X-Back - 15cm below HSP</v>
      </c>
      <c r="C19" s="447"/>
      <c r="D19" s="447"/>
      <c r="E19" s="286" t="s">
        <v>410</v>
      </c>
      <c r="F19" s="564">
        <f>'PROTO SPEC'!J19</f>
        <v>39</v>
      </c>
      <c r="G19" s="565"/>
      <c r="H19" s="566">
        <f t="shared" si="0"/>
        <v>-39</v>
      </c>
      <c r="I19" s="567"/>
      <c r="J19" s="329"/>
      <c r="K19" s="330"/>
      <c r="L19" s="330"/>
      <c r="M19" s="330"/>
    </row>
    <row r="20" spans="1:13" ht="12.75" customHeight="1" x14ac:dyDescent="0.35">
      <c r="A20" s="155">
        <f>'PROTO SPEC'!A20</f>
        <v>0</v>
      </c>
      <c r="B20" s="447" t="str">
        <f>'PROTO SPEC'!B20</f>
        <v>13. Back neck width - HSP to HSP straight</v>
      </c>
      <c r="C20" s="447"/>
      <c r="D20" s="447"/>
      <c r="E20" s="286" t="s">
        <v>412</v>
      </c>
      <c r="F20" s="564">
        <f>'PROTO SPEC'!J20</f>
        <v>19</v>
      </c>
      <c r="G20" s="568"/>
      <c r="H20" s="566">
        <f t="shared" si="0"/>
        <v>-19</v>
      </c>
      <c r="I20" s="567"/>
      <c r="J20" s="329"/>
      <c r="K20" s="330"/>
      <c r="L20" s="330"/>
      <c r="M20" s="330"/>
    </row>
    <row r="21" spans="1:13" ht="12.75" customHeight="1" x14ac:dyDescent="0.35">
      <c r="A21" s="155">
        <f>'PROTO SPEC'!A21</f>
        <v>0</v>
      </c>
      <c r="B21" s="447" t="str">
        <f>'PROTO SPEC'!B21</f>
        <v>14. Front neck drop - From HSP</v>
      </c>
      <c r="C21" s="447"/>
      <c r="D21" s="447"/>
      <c r="E21" s="286" t="s">
        <v>413</v>
      </c>
      <c r="F21" s="564">
        <f>'PROTO SPEC'!J21</f>
        <v>10.5</v>
      </c>
      <c r="G21" s="565"/>
      <c r="H21" s="566">
        <f t="shared" si="0"/>
        <v>-10.5</v>
      </c>
      <c r="I21" s="567"/>
      <c r="J21" s="324"/>
      <c r="K21" s="325"/>
      <c r="L21" s="325"/>
      <c r="M21" s="326"/>
    </row>
    <row r="22" spans="1:13" ht="12.75" customHeight="1" x14ac:dyDescent="0.35">
      <c r="A22" s="155">
        <f>'PROTO SPEC'!A22</f>
        <v>0</v>
      </c>
      <c r="B22" s="447" t="str">
        <f>'PROTO SPEC'!B22</f>
        <v>15. Back neck drop</v>
      </c>
      <c r="C22" s="447"/>
      <c r="D22" s="447"/>
      <c r="E22" s="286" t="s">
        <v>414</v>
      </c>
      <c r="F22" s="564">
        <f>'PROTO SPEC'!J22</f>
        <v>2</v>
      </c>
      <c r="G22" s="568"/>
      <c r="H22" s="566">
        <f t="shared" si="0"/>
        <v>-2</v>
      </c>
      <c r="I22" s="567"/>
      <c r="J22" s="324"/>
      <c r="K22" s="325"/>
      <c r="L22" s="325"/>
      <c r="M22" s="326"/>
    </row>
    <row r="23" spans="1:13" ht="12.75" customHeight="1" x14ac:dyDescent="0.25">
      <c r="A23" s="155"/>
      <c r="B23" s="447" t="str">
        <f>'PROTO SPEC'!B23</f>
        <v>16. Neck trim depth</v>
      </c>
      <c r="C23" s="447"/>
      <c r="D23" s="447"/>
      <c r="E23" s="286" t="s">
        <v>415</v>
      </c>
      <c r="F23" s="564">
        <f>'PROTO SPEC'!J23</f>
        <v>2</v>
      </c>
      <c r="G23" s="565"/>
      <c r="H23" s="566">
        <f t="shared" si="0"/>
        <v>-2</v>
      </c>
      <c r="I23" s="567"/>
      <c r="J23" s="324"/>
      <c r="K23" s="334"/>
      <c r="L23" s="334"/>
      <c r="M23" s="335"/>
    </row>
    <row r="24" spans="1:13" ht="12.75" customHeight="1" x14ac:dyDescent="0.25">
      <c r="A24" s="155"/>
      <c r="B24" s="447" t="str">
        <f>'PROTO SPEC'!B24</f>
        <v>17. Front raglan depth</v>
      </c>
      <c r="C24" s="447"/>
      <c r="D24" s="447"/>
      <c r="E24" s="286" t="s">
        <v>416</v>
      </c>
      <c r="F24" s="564">
        <f>'PROTO SPEC'!J24</f>
        <v>32.5</v>
      </c>
      <c r="G24" s="565"/>
      <c r="H24" s="566">
        <f t="shared" si="0"/>
        <v>-32.5</v>
      </c>
      <c r="I24" s="567"/>
      <c r="J24" s="324"/>
      <c r="K24" s="334"/>
      <c r="L24" s="334"/>
      <c r="M24" s="335"/>
    </row>
    <row r="25" spans="1:13" ht="12.75" customHeight="1" x14ac:dyDescent="0.25">
      <c r="A25" s="155"/>
      <c r="B25" s="447" t="str">
        <f>'PROTO SPEC'!B25</f>
        <v>18. Back raglan depth</v>
      </c>
      <c r="C25" s="447"/>
      <c r="D25" s="447"/>
      <c r="E25" s="286" t="s">
        <v>417</v>
      </c>
      <c r="F25" s="564">
        <f>'PROTO SPEC'!J25</f>
        <v>36</v>
      </c>
      <c r="G25" s="565"/>
      <c r="H25" s="566">
        <f t="shared" si="0"/>
        <v>-36</v>
      </c>
      <c r="I25" s="567"/>
      <c r="J25" s="324"/>
      <c r="K25" s="334"/>
      <c r="L25" s="334"/>
      <c r="M25" s="335"/>
    </row>
    <row r="26" spans="1:13" ht="12.75" customHeight="1" x14ac:dyDescent="0.25">
      <c r="A26" s="155"/>
      <c r="B26" s="447" t="str">
        <f>'PROTO SPEC'!B26</f>
        <v>19. Sleeve length (SNP to cuff) (Short Sleeve)</v>
      </c>
      <c r="C26" s="447"/>
      <c r="D26" s="447"/>
      <c r="E26" s="286" t="s">
        <v>418</v>
      </c>
      <c r="F26" s="564">
        <f>'PROTO SPEC'!J26</f>
        <v>44</v>
      </c>
      <c r="G26" s="565"/>
      <c r="H26" s="566">
        <f t="shared" si="0"/>
        <v>-44</v>
      </c>
      <c r="I26" s="567"/>
      <c r="J26" s="324"/>
      <c r="K26" s="334"/>
      <c r="L26" s="334"/>
      <c r="M26" s="335"/>
    </row>
    <row r="27" spans="1:13" ht="12.75" customHeight="1" x14ac:dyDescent="0.25">
      <c r="A27" s="155"/>
      <c r="B27" s="447" t="str">
        <f>'PROTO SPEC'!B27</f>
        <v>20. Sleeve length (SNP to cuff) (Long Sleeve)</v>
      </c>
      <c r="C27" s="447"/>
      <c r="D27" s="447"/>
      <c r="E27" s="286" t="s">
        <v>419</v>
      </c>
      <c r="F27" s="564">
        <f>'PROTO SPEC'!J27</f>
        <v>0</v>
      </c>
      <c r="G27" s="565"/>
      <c r="H27" s="566">
        <f t="shared" si="0"/>
        <v>0</v>
      </c>
      <c r="I27" s="567"/>
      <c r="J27" s="27"/>
      <c r="K27" s="28"/>
      <c r="L27" s="28"/>
      <c r="M27" s="29"/>
    </row>
    <row r="28" spans="1:13" ht="12.75" customHeight="1" x14ac:dyDescent="0.35">
      <c r="A28" s="155">
        <f>'PROTO SPEC'!A28</f>
        <v>0</v>
      </c>
      <c r="B28" s="447" t="str">
        <f>'PROTO SPEC'!B28</f>
        <v>21. Underarm length</v>
      </c>
      <c r="C28" s="447"/>
      <c r="D28" s="447"/>
      <c r="E28" s="286" t="s">
        <v>420</v>
      </c>
      <c r="F28" s="564">
        <f>'PROTO SPEC'!J28</f>
        <v>18</v>
      </c>
      <c r="G28" s="565"/>
      <c r="H28" s="566">
        <f t="shared" si="0"/>
        <v>-18</v>
      </c>
      <c r="I28" s="567"/>
      <c r="J28" s="324"/>
      <c r="K28" s="325"/>
      <c r="L28" s="325"/>
      <c r="M28" s="326"/>
    </row>
    <row r="29" spans="1:13" ht="12.75" customHeight="1" x14ac:dyDescent="0.35">
      <c r="A29" s="155">
        <f>'PROTO SPEC'!A29</f>
        <v>0</v>
      </c>
      <c r="B29" s="447" t="str">
        <f>'PROTO SPEC'!B29</f>
        <v>22. 1/2 Bicep width - 2.5cm down from underarm</v>
      </c>
      <c r="C29" s="447"/>
      <c r="D29" s="447"/>
      <c r="E29" s="286" t="s">
        <v>421</v>
      </c>
      <c r="F29" s="564">
        <f>'PROTO SPEC'!J29</f>
        <v>21.5</v>
      </c>
      <c r="G29" s="568"/>
      <c r="H29" s="566">
        <f t="shared" si="0"/>
        <v>-21.5</v>
      </c>
      <c r="I29" s="567"/>
      <c r="J29" s="324"/>
      <c r="K29" s="325"/>
      <c r="L29" s="325"/>
      <c r="M29" s="326"/>
    </row>
    <row r="30" spans="1:13" ht="12.75" customHeight="1" x14ac:dyDescent="0.35">
      <c r="A30" s="155">
        <f>'PROTO SPEC'!A30</f>
        <v>0</v>
      </c>
      <c r="B30" s="447" t="str">
        <f>'PROTO SPEC'!B30</f>
        <v>23. 1/2 Elbow width - 21cm down from underarm</v>
      </c>
      <c r="C30" s="447"/>
      <c r="D30" s="447"/>
      <c r="E30" s="286" t="s">
        <v>422</v>
      </c>
      <c r="F30" s="564">
        <f>'PROTO SPEC'!J30</f>
        <v>0</v>
      </c>
      <c r="G30" s="565"/>
      <c r="H30" s="566">
        <f t="shared" si="0"/>
        <v>0</v>
      </c>
      <c r="I30" s="567"/>
      <c r="J30" s="324"/>
      <c r="K30" s="325"/>
      <c r="L30" s="325"/>
      <c r="M30" s="326"/>
    </row>
    <row r="31" spans="1:13" ht="12.75" customHeight="1" x14ac:dyDescent="0.25">
      <c r="A31" s="155"/>
      <c r="B31" s="447" t="str">
        <f>'PROTO SPEC'!B31</f>
        <v>24. 1/2 Cuff width - Short Sleeve</v>
      </c>
      <c r="C31" s="447"/>
      <c r="D31" s="447"/>
      <c r="E31" s="286" t="s">
        <v>423</v>
      </c>
      <c r="F31" s="564">
        <f>'PROTO SPEC'!J31</f>
        <v>19</v>
      </c>
      <c r="G31" s="565"/>
      <c r="H31" s="566">
        <f t="shared" si="0"/>
        <v>-19</v>
      </c>
      <c r="I31" s="567"/>
      <c r="J31" s="324"/>
      <c r="K31" s="334"/>
      <c r="L31" s="334"/>
      <c r="M31" s="335"/>
    </row>
    <row r="32" spans="1:13" ht="12.75" customHeight="1" x14ac:dyDescent="0.25">
      <c r="A32" s="155"/>
      <c r="B32" s="447" t="str">
        <f>'PROTO SPEC'!B32</f>
        <v>25. 1/2 Cuff width - Long Sleeve</v>
      </c>
      <c r="C32" s="447"/>
      <c r="D32" s="447"/>
      <c r="E32" s="286" t="s">
        <v>424</v>
      </c>
      <c r="F32" s="564">
        <f>'PROTO SPEC'!J32</f>
        <v>0</v>
      </c>
      <c r="G32" s="565"/>
      <c r="H32" s="566">
        <f t="shared" si="0"/>
        <v>0</v>
      </c>
      <c r="I32" s="567"/>
      <c r="J32" s="324"/>
      <c r="K32" s="334"/>
      <c r="L32" s="334"/>
      <c r="M32" s="335"/>
    </row>
    <row r="33" spans="1:79" ht="12.75" customHeight="1" x14ac:dyDescent="0.25">
      <c r="A33" s="155"/>
      <c r="B33" s="447" t="str">
        <f>'PROTO SPEC'!B33</f>
        <v>26. Cuff depth</v>
      </c>
      <c r="C33" s="447"/>
      <c r="D33" s="447"/>
      <c r="E33" s="286" t="s">
        <v>425</v>
      </c>
      <c r="F33" s="564">
        <f>'PROTO SPEC'!J33</f>
        <v>2</v>
      </c>
      <c r="G33" s="565"/>
      <c r="H33" s="566">
        <f t="shared" si="0"/>
        <v>-2</v>
      </c>
      <c r="I33" s="567"/>
      <c r="J33" s="27"/>
      <c r="K33" s="28"/>
      <c r="L33" s="28"/>
      <c r="M33" s="29"/>
    </row>
    <row r="34" spans="1:79" ht="12.75" customHeight="1" x14ac:dyDescent="0.25">
      <c r="A34" s="155"/>
      <c r="B34" s="447" t="str">
        <f>'PROTO SPEC'!B34</f>
        <v>27. Position of front raglan from HSP</v>
      </c>
      <c r="C34" s="447"/>
      <c r="D34" s="447"/>
      <c r="E34" s="286" t="s">
        <v>426</v>
      </c>
      <c r="F34" s="564">
        <f>'PROTO SPEC'!J34</f>
        <v>7</v>
      </c>
      <c r="G34" s="565"/>
      <c r="H34" s="566">
        <f t="shared" si="0"/>
        <v>-7</v>
      </c>
      <c r="I34" s="567"/>
      <c r="J34" s="27"/>
      <c r="K34" s="28"/>
      <c r="L34" s="28"/>
      <c r="M34" s="29"/>
    </row>
    <row r="35" spans="1:79" ht="12.75" customHeight="1" x14ac:dyDescent="0.25">
      <c r="A35" s="155"/>
      <c r="B35" s="447" t="str">
        <f>'PROTO SPEC'!B35</f>
        <v>28. Position of back raglan from HSP</v>
      </c>
      <c r="C35" s="447"/>
      <c r="D35" s="447"/>
      <c r="E35" s="286" t="s">
        <v>427</v>
      </c>
      <c r="F35" s="564">
        <f>'PROTO SPEC'!J35</f>
        <v>4</v>
      </c>
      <c r="G35" s="565"/>
      <c r="H35" s="566">
        <f t="shared" si="0"/>
        <v>-4</v>
      </c>
      <c r="I35" s="567"/>
      <c r="J35" s="27"/>
      <c r="K35" s="28"/>
      <c r="L35" s="28"/>
      <c r="M35" s="29"/>
    </row>
    <row r="36" spans="1:79" ht="12.75" customHeight="1" x14ac:dyDescent="0.25">
      <c r="A36" s="155"/>
      <c r="B36" s="447" t="str">
        <f>'PROTO SPEC'!B36</f>
        <v>29. Distance between raglan seams at back neck</v>
      </c>
      <c r="C36" s="447"/>
      <c r="D36" s="447"/>
      <c r="E36" s="286" t="s">
        <v>428</v>
      </c>
      <c r="F36" s="564">
        <f>'PROTO SPEC'!J36</f>
        <v>13.5</v>
      </c>
      <c r="G36" s="565"/>
      <c r="H36" s="566">
        <f t="shared" si="0"/>
        <v>-13.5</v>
      </c>
      <c r="I36" s="567"/>
      <c r="J36" s="27"/>
      <c r="K36" s="28"/>
      <c r="L36" s="28"/>
      <c r="M36" s="29"/>
    </row>
    <row r="37" spans="1:79" ht="12.75" customHeight="1" x14ac:dyDescent="0.25">
      <c r="A37" s="155"/>
      <c r="B37" s="447" t="str">
        <f>'PROTO SPEC'!B37</f>
        <v>30. Pocket position from HSP</v>
      </c>
      <c r="C37" s="447"/>
      <c r="D37" s="447"/>
      <c r="E37" s="286" t="s">
        <v>429</v>
      </c>
      <c r="F37" s="564">
        <f>'PROTO SPEC'!J37</f>
        <v>0</v>
      </c>
      <c r="G37" s="565"/>
      <c r="H37" s="566">
        <f t="shared" si="0"/>
        <v>0</v>
      </c>
      <c r="I37" s="567"/>
      <c r="J37" s="27"/>
      <c r="K37" s="28"/>
      <c r="L37" s="28"/>
      <c r="M37" s="29"/>
    </row>
    <row r="38" spans="1:79" ht="12.75" customHeight="1" x14ac:dyDescent="0.25">
      <c r="A38" s="155"/>
      <c r="B38" s="447" t="str">
        <f>'PROTO SPEC'!B38</f>
        <v>31. Pocket position from CF</v>
      </c>
      <c r="C38" s="447"/>
      <c r="D38" s="447"/>
      <c r="E38" s="286" t="s">
        <v>430</v>
      </c>
      <c r="F38" s="564">
        <f>'PROTO SPEC'!J38</f>
        <v>0</v>
      </c>
      <c r="G38" s="565"/>
      <c r="H38" s="566">
        <f t="shared" si="0"/>
        <v>0</v>
      </c>
      <c r="I38" s="567"/>
      <c r="J38" s="324"/>
      <c r="K38" s="334"/>
      <c r="L38" s="334"/>
      <c r="M38" s="335"/>
    </row>
    <row r="39" spans="1:79" ht="12.75" customHeight="1" x14ac:dyDescent="0.25">
      <c r="A39" s="155"/>
      <c r="B39" s="447" t="str">
        <f>'PROTO SPEC'!B39</f>
        <v>32. Pocket Length</v>
      </c>
      <c r="C39" s="447"/>
      <c r="D39" s="447"/>
      <c r="E39" s="286" t="s">
        <v>431</v>
      </c>
      <c r="F39" s="564">
        <f>'PROTO SPEC'!J39</f>
        <v>0</v>
      </c>
      <c r="G39" s="565"/>
      <c r="H39" s="566">
        <f t="shared" si="0"/>
        <v>0</v>
      </c>
      <c r="I39" s="567"/>
      <c r="J39" s="324"/>
      <c r="K39" s="334"/>
      <c r="L39" s="334"/>
      <c r="M39" s="335"/>
    </row>
    <row r="40" spans="1:79" ht="12.75" customHeight="1" x14ac:dyDescent="0.25">
      <c r="A40" s="155"/>
      <c r="B40" s="447" t="str">
        <f>'PROTO SPEC'!B40</f>
        <v>33. Pocket width</v>
      </c>
      <c r="C40" s="447"/>
      <c r="D40" s="447"/>
      <c r="E40" s="286" t="s">
        <v>432</v>
      </c>
      <c r="F40" s="564">
        <f>'PROTO SPEC'!J40</f>
        <v>0</v>
      </c>
      <c r="G40" s="565"/>
      <c r="H40" s="566">
        <f t="shared" si="0"/>
        <v>0</v>
      </c>
      <c r="I40" s="567"/>
      <c r="J40" s="324"/>
      <c r="K40" s="334"/>
      <c r="L40" s="334"/>
      <c r="M40" s="335"/>
    </row>
    <row r="41" spans="1:79" ht="12.75" customHeight="1" x14ac:dyDescent="0.25">
      <c r="A41" s="269"/>
      <c r="B41" s="447" t="str">
        <f>'PROTO SPEC'!B41</f>
        <v>34. Minimum neck stretch</v>
      </c>
      <c r="C41" s="447"/>
      <c r="D41" s="447"/>
      <c r="E41" s="286" t="s">
        <v>433</v>
      </c>
      <c r="F41" s="564">
        <f>'PROTO SPEC'!J41</f>
        <v>33</v>
      </c>
      <c r="G41" s="569"/>
      <c r="H41" s="566">
        <f t="shared" si="0"/>
        <v>-33</v>
      </c>
      <c r="I41" s="567"/>
      <c r="J41" s="28"/>
      <c r="K41" s="28"/>
      <c r="L41" s="28"/>
      <c r="M41" s="29"/>
    </row>
    <row r="42" spans="1:79" s="83" customFormat="1" ht="12.75" customHeight="1" x14ac:dyDescent="0.35">
      <c r="A42" s="229"/>
      <c r="B42" s="83" t="s">
        <v>108</v>
      </c>
      <c r="C42" s="81"/>
      <c r="D42" s="81"/>
      <c r="E42" s="81" t="s">
        <v>434</v>
      </c>
      <c r="F42" s="570"/>
      <c r="G42" s="570"/>
      <c r="H42" s="570"/>
      <c r="I42" s="570"/>
      <c r="J42" s="81"/>
      <c r="K42" s="81"/>
      <c r="L42" s="81"/>
      <c r="M42" s="82"/>
      <c r="N42" s="230"/>
      <c r="O42" s="230"/>
      <c r="P42" s="230"/>
      <c r="Q42" s="230"/>
      <c r="R42" s="230"/>
      <c r="S42" s="230"/>
      <c r="T42" s="230"/>
      <c r="U42" s="230"/>
      <c r="V42" s="230"/>
      <c r="W42" s="230"/>
      <c r="X42" s="230"/>
      <c r="Y42" s="230"/>
      <c r="Z42" s="230"/>
      <c r="AA42" s="230"/>
      <c r="AB42" s="230"/>
      <c r="AC42" s="230"/>
      <c r="AD42" s="230"/>
      <c r="AE42" s="230"/>
      <c r="AF42" s="230"/>
      <c r="AG42" s="230"/>
      <c r="AH42" s="230"/>
      <c r="AI42" s="230"/>
      <c r="AJ42" s="230"/>
      <c r="AK42" s="230"/>
      <c r="AL42" s="230"/>
      <c r="AM42" s="230"/>
      <c r="AN42" s="230"/>
      <c r="AO42" s="230"/>
      <c r="AP42" s="230"/>
      <c r="AQ42" s="230"/>
      <c r="AR42" s="230"/>
      <c r="AS42" s="230"/>
      <c r="AT42" s="230"/>
      <c r="AU42" s="230"/>
      <c r="AV42" s="230"/>
      <c r="AW42" s="230"/>
      <c r="AX42" s="230"/>
      <c r="AY42" s="230"/>
      <c r="AZ42" s="230"/>
      <c r="BA42" s="230"/>
      <c r="BB42" s="230"/>
      <c r="BC42" s="230"/>
      <c r="BD42" s="230"/>
      <c r="BE42" s="230"/>
      <c r="BF42" s="230"/>
      <c r="BG42" s="230"/>
      <c r="BH42" s="230"/>
      <c r="BI42" s="230"/>
      <c r="BJ42" s="230"/>
      <c r="BK42" s="230"/>
      <c r="BL42" s="230"/>
      <c r="BM42" s="230"/>
      <c r="BN42" s="230"/>
      <c r="BO42" s="230"/>
      <c r="BP42" s="230"/>
      <c r="BQ42" s="230"/>
      <c r="BR42" s="230"/>
      <c r="BS42" s="230"/>
      <c r="BT42" s="230"/>
      <c r="BU42" s="230"/>
      <c r="BV42" s="230"/>
      <c r="BW42" s="230"/>
      <c r="BX42" s="230"/>
      <c r="BY42" s="230"/>
      <c r="BZ42" s="230"/>
      <c r="CA42" s="230"/>
    </row>
    <row r="43" spans="1:79" ht="12.75" customHeight="1" x14ac:dyDescent="0.35">
      <c r="A43" s="155">
        <f>'PROTO SPEC'!A43</f>
        <v>0</v>
      </c>
      <c r="B43" s="411" t="str">
        <f>'PROTO SPEC'!B43</f>
        <v>35. Front McLaren print position from CF neck seam</v>
      </c>
      <c r="C43" s="411"/>
      <c r="D43" s="411"/>
      <c r="E43" s="283" t="s">
        <v>435</v>
      </c>
      <c r="F43" s="571">
        <f>'PROTO SPEC'!J43</f>
        <v>21</v>
      </c>
      <c r="G43" s="568"/>
      <c r="H43" s="566">
        <f t="shared" ref="H43:H58" si="1">G43+(-F43)</f>
        <v>-21</v>
      </c>
      <c r="I43" s="572"/>
      <c r="J43" s="324"/>
      <c r="K43" s="325"/>
      <c r="L43" s="325"/>
      <c r="M43" s="326"/>
    </row>
    <row r="44" spans="1:79" ht="12.75" customHeight="1" x14ac:dyDescent="0.35">
      <c r="A44" s="155">
        <f>'PROTO SPEC'!A44</f>
        <v>0</v>
      </c>
      <c r="B44" s="411" t="str">
        <f>'PROTO SPEC'!B44</f>
        <v>36. Front chest print positions from HSP</v>
      </c>
      <c r="C44" s="411"/>
      <c r="D44" s="411"/>
      <c r="E44" s="283" t="s">
        <v>436</v>
      </c>
      <c r="F44" s="571">
        <f>'PROTO SPEC'!J44</f>
        <v>0</v>
      </c>
      <c r="G44" s="568"/>
      <c r="H44" s="566">
        <f t="shared" si="1"/>
        <v>0</v>
      </c>
      <c r="I44" s="572"/>
      <c r="J44" s="324"/>
      <c r="K44" s="325"/>
      <c r="L44" s="325"/>
      <c r="M44" s="326"/>
    </row>
    <row r="45" spans="1:79" ht="12.75" customHeight="1" x14ac:dyDescent="0.35">
      <c r="A45" s="155">
        <f>'PROTO SPEC'!A45</f>
        <v>0</v>
      </c>
      <c r="B45" s="411" t="str">
        <f>'PROTO SPEC'!B45</f>
        <v>37. Back speedmark print position from CB neck seam</v>
      </c>
      <c r="C45" s="411"/>
      <c r="D45" s="411"/>
      <c r="E45" s="283" t="s">
        <v>437</v>
      </c>
      <c r="F45" s="571">
        <f>'PROTO SPEC'!J45</f>
        <v>3</v>
      </c>
      <c r="G45" s="568"/>
      <c r="H45" s="566">
        <f t="shared" si="1"/>
        <v>-3</v>
      </c>
      <c r="I45" s="572"/>
      <c r="J45" s="324"/>
      <c r="K45" s="325"/>
      <c r="L45" s="325"/>
      <c r="M45" s="326"/>
    </row>
    <row r="46" spans="1:79" ht="12.75" customHeight="1" x14ac:dyDescent="0.35">
      <c r="A46" s="155" t="e">
        <f>'PROTO SPEC'!#REF!</f>
        <v>#REF!</v>
      </c>
      <c r="B46" s="411" t="str">
        <f>'PROTO SPEC'!B46</f>
        <v>38. Back driver print position from CB neck seam</v>
      </c>
      <c r="C46" s="411"/>
      <c r="D46" s="411"/>
      <c r="E46" s="283" t="s">
        <v>438</v>
      </c>
      <c r="F46" s="571">
        <f>'PROTO SPEC'!J46</f>
        <v>18</v>
      </c>
      <c r="G46" s="568"/>
      <c r="H46" s="566">
        <f t="shared" si="1"/>
        <v>-18</v>
      </c>
      <c r="I46" s="572"/>
      <c r="J46" s="324"/>
      <c r="K46" s="325"/>
      <c r="L46" s="325"/>
      <c r="M46" s="326"/>
    </row>
    <row r="47" spans="1:79" ht="12.75" customHeight="1" x14ac:dyDescent="0.35">
      <c r="A47" s="155">
        <f>'PROTO SPEC'!A47</f>
        <v>0</v>
      </c>
      <c r="B47" s="411">
        <f>'PROTO SPEC'!B47</f>
        <v>0</v>
      </c>
      <c r="C47" s="411"/>
      <c r="D47" s="411"/>
      <c r="E47" s="283"/>
      <c r="F47" s="571">
        <f>'PROTO SPEC'!J47</f>
        <v>0</v>
      </c>
      <c r="G47" s="568"/>
      <c r="H47" s="566">
        <f t="shared" si="1"/>
        <v>0</v>
      </c>
      <c r="I47" s="572"/>
      <c r="J47" s="324"/>
      <c r="K47" s="325"/>
      <c r="L47" s="325"/>
      <c r="M47" s="326"/>
    </row>
    <row r="48" spans="1:79" ht="12.75" customHeight="1" x14ac:dyDescent="0.35">
      <c r="A48" s="155">
        <f>'PROTO SPEC'!A48</f>
        <v>0</v>
      </c>
      <c r="B48" s="411">
        <f>'PROTO SPEC'!B48</f>
        <v>0</v>
      </c>
      <c r="C48" s="411"/>
      <c r="D48" s="411"/>
      <c r="E48" s="283"/>
      <c r="F48" s="571">
        <f>'PROTO SPEC'!J48</f>
        <v>0</v>
      </c>
      <c r="G48" s="568"/>
      <c r="H48" s="566">
        <f t="shared" si="1"/>
        <v>0</v>
      </c>
      <c r="I48" s="572"/>
      <c r="J48" s="324"/>
      <c r="K48" s="325"/>
      <c r="L48" s="325"/>
      <c r="M48" s="326"/>
    </row>
    <row r="49" spans="1:13" ht="12.75" customHeight="1" x14ac:dyDescent="0.35">
      <c r="A49" s="155">
        <f>'PROTO SPEC'!A49</f>
        <v>0</v>
      </c>
      <c r="B49" s="411">
        <f>'PROTO SPEC'!B49</f>
        <v>0</v>
      </c>
      <c r="C49" s="411"/>
      <c r="D49" s="411"/>
      <c r="E49" s="283"/>
      <c r="F49" s="571">
        <f>'PROTO SPEC'!J49</f>
        <v>0</v>
      </c>
      <c r="G49" s="568"/>
      <c r="H49" s="566">
        <f t="shared" si="1"/>
        <v>0</v>
      </c>
      <c r="I49" s="572"/>
      <c r="J49" s="324"/>
      <c r="K49" s="325"/>
      <c r="L49" s="325"/>
      <c r="M49" s="326"/>
    </row>
    <row r="50" spans="1:13" ht="12.75" customHeight="1" x14ac:dyDescent="0.35">
      <c r="A50" s="155">
        <f>'PROTO SPEC'!A50</f>
        <v>0</v>
      </c>
      <c r="B50" s="411">
        <f>'PROTO SPEC'!B50</f>
        <v>0</v>
      </c>
      <c r="C50" s="411"/>
      <c r="D50" s="411"/>
      <c r="E50" s="283"/>
      <c r="F50" s="571">
        <f>'PROTO SPEC'!J50</f>
        <v>0</v>
      </c>
      <c r="G50" s="568"/>
      <c r="H50" s="566">
        <f t="shared" si="1"/>
        <v>0</v>
      </c>
      <c r="I50" s="572"/>
      <c r="J50" s="324"/>
      <c r="K50" s="325"/>
      <c r="L50" s="325"/>
      <c r="M50" s="326"/>
    </row>
    <row r="51" spans="1:13" ht="12.75" customHeight="1" x14ac:dyDescent="0.35">
      <c r="A51" s="155">
        <f>'PROTO SPEC'!A51</f>
        <v>0</v>
      </c>
      <c r="B51" s="411">
        <f>'PROTO SPEC'!B51</f>
        <v>0</v>
      </c>
      <c r="C51" s="411"/>
      <c r="D51" s="411"/>
      <c r="E51" s="283"/>
      <c r="F51" s="571">
        <f>'PROTO SPEC'!J51</f>
        <v>0</v>
      </c>
      <c r="G51" s="568"/>
      <c r="H51" s="566">
        <f t="shared" si="1"/>
        <v>0</v>
      </c>
      <c r="I51" s="572"/>
      <c r="J51" s="324"/>
      <c r="K51" s="325"/>
      <c r="L51" s="325"/>
      <c r="M51" s="326"/>
    </row>
    <row r="52" spans="1:13" ht="12.75" customHeight="1" x14ac:dyDescent="0.35">
      <c r="A52" s="155">
        <f>'PROTO SPEC'!A52</f>
        <v>0</v>
      </c>
      <c r="B52" s="411">
        <f>'PROTO SPEC'!B52</f>
        <v>0</v>
      </c>
      <c r="C52" s="411"/>
      <c r="D52" s="411"/>
      <c r="E52" s="283"/>
      <c r="F52" s="571">
        <f>'PROTO SPEC'!J52</f>
        <v>0</v>
      </c>
      <c r="G52" s="568"/>
      <c r="H52" s="566">
        <f t="shared" si="1"/>
        <v>0</v>
      </c>
      <c r="I52" s="572"/>
      <c r="J52" s="324"/>
      <c r="K52" s="325"/>
      <c r="L52" s="325"/>
      <c r="M52" s="326"/>
    </row>
    <row r="53" spans="1:13" ht="12.75" customHeight="1" x14ac:dyDescent="0.35">
      <c r="A53" s="155">
        <f>'PROTO SPEC'!A53</f>
        <v>0</v>
      </c>
      <c r="B53" s="411">
        <f>'PROTO SPEC'!B53</f>
        <v>0</v>
      </c>
      <c r="C53" s="411"/>
      <c r="D53" s="411"/>
      <c r="E53" s="283"/>
      <c r="F53" s="571">
        <f>'PROTO SPEC'!J53</f>
        <v>0</v>
      </c>
      <c r="G53" s="568"/>
      <c r="H53" s="566">
        <f t="shared" si="1"/>
        <v>0</v>
      </c>
      <c r="I53" s="572"/>
      <c r="J53" s="324"/>
      <c r="K53" s="325"/>
      <c r="L53" s="325"/>
      <c r="M53" s="326"/>
    </row>
    <row r="54" spans="1:13" ht="12.75" customHeight="1" x14ac:dyDescent="0.35">
      <c r="A54" s="155">
        <f>'PROTO SPEC'!A54</f>
        <v>0</v>
      </c>
      <c r="B54" s="411">
        <f>'PROTO SPEC'!B54</f>
        <v>0</v>
      </c>
      <c r="C54" s="411"/>
      <c r="D54" s="411"/>
      <c r="E54" s="283"/>
      <c r="F54" s="571">
        <f>'PROTO SPEC'!J54</f>
        <v>0</v>
      </c>
      <c r="G54" s="568"/>
      <c r="H54" s="566">
        <f t="shared" si="1"/>
        <v>0</v>
      </c>
      <c r="I54" s="572"/>
      <c r="J54" s="324"/>
      <c r="K54" s="325"/>
      <c r="L54" s="325"/>
      <c r="M54" s="326"/>
    </row>
    <row r="55" spans="1:13" ht="12.75" customHeight="1" x14ac:dyDescent="0.35">
      <c r="A55" s="155">
        <f>'PROTO SPEC'!A55</f>
        <v>0</v>
      </c>
      <c r="B55" s="411">
        <f>'PROTO SPEC'!B55</f>
        <v>0</v>
      </c>
      <c r="C55" s="411"/>
      <c r="D55" s="411"/>
      <c r="E55" s="283"/>
      <c r="F55" s="571">
        <f>'PROTO SPEC'!J55</f>
        <v>0</v>
      </c>
      <c r="G55" s="568"/>
      <c r="H55" s="566">
        <f t="shared" si="1"/>
        <v>0</v>
      </c>
      <c r="I55" s="572"/>
      <c r="J55" s="324"/>
      <c r="K55" s="325"/>
      <c r="L55" s="325"/>
      <c r="M55" s="326"/>
    </row>
    <row r="56" spans="1:13" ht="12.75" customHeight="1" x14ac:dyDescent="0.35">
      <c r="A56" s="155">
        <f>'PROTO SPEC'!A56</f>
        <v>0</v>
      </c>
      <c r="B56" s="411">
        <f>'PROTO SPEC'!B56</f>
        <v>0</v>
      </c>
      <c r="C56" s="411"/>
      <c r="D56" s="411"/>
      <c r="E56" s="283"/>
      <c r="F56" s="571">
        <f>'PROTO SPEC'!J56</f>
        <v>0</v>
      </c>
      <c r="G56" s="568"/>
      <c r="H56" s="566">
        <f t="shared" si="1"/>
        <v>0</v>
      </c>
      <c r="I56" s="572"/>
      <c r="J56" s="324"/>
      <c r="K56" s="325"/>
      <c r="L56" s="325"/>
      <c r="M56" s="326"/>
    </row>
    <row r="57" spans="1:13" ht="12.75" customHeight="1" x14ac:dyDescent="0.35">
      <c r="A57" s="155">
        <f>'PROTO SPEC'!A57</f>
        <v>0</v>
      </c>
      <c r="B57" s="411">
        <f>'PROTO SPEC'!B57</f>
        <v>0</v>
      </c>
      <c r="C57" s="411"/>
      <c r="D57" s="411"/>
      <c r="E57" s="283"/>
      <c r="F57" s="571">
        <f>'PROTO SPEC'!J57</f>
        <v>0</v>
      </c>
      <c r="G57" s="568"/>
      <c r="H57" s="566">
        <f t="shared" si="1"/>
        <v>0</v>
      </c>
      <c r="I57" s="572"/>
      <c r="J57" s="324"/>
      <c r="K57" s="325"/>
      <c r="L57" s="325"/>
      <c r="M57" s="326"/>
    </row>
    <row r="58" spans="1:13" ht="12.75" customHeight="1" x14ac:dyDescent="0.35">
      <c r="A58" s="155">
        <f>'PROTO SPEC'!A58</f>
        <v>0</v>
      </c>
      <c r="B58" s="411">
        <f>'PROTO SPEC'!B58</f>
        <v>0</v>
      </c>
      <c r="C58" s="411"/>
      <c r="D58" s="411"/>
      <c r="E58" s="283"/>
      <c r="F58" s="571">
        <f>'PROTO SPEC'!J58</f>
        <v>0</v>
      </c>
      <c r="G58" s="568"/>
      <c r="H58" s="566">
        <f t="shared" si="1"/>
        <v>0</v>
      </c>
      <c r="I58" s="572"/>
      <c r="J58" s="324"/>
      <c r="K58" s="325"/>
      <c r="L58" s="325"/>
      <c r="M58" s="326"/>
    </row>
  </sheetData>
  <mergeCells count="110">
    <mergeCell ref="B39:D39"/>
    <mergeCell ref="B38:D38"/>
    <mergeCell ref="B37:D37"/>
    <mergeCell ref="B40:D40"/>
    <mergeCell ref="J31:M31"/>
    <mergeCell ref="J32:M32"/>
    <mergeCell ref="J38:M38"/>
    <mergeCell ref="J39:M39"/>
    <mergeCell ref="J40:M40"/>
    <mergeCell ref="B33:D33"/>
    <mergeCell ref="B34:D34"/>
    <mergeCell ref="B35:D35"/>
    <mergeCell ref="B36:D36"/>
    <mergeCell ref="B31:D31"/>
    <mergeCell ref="B32:D32"/>
    <mergeCell ref="A1:B2"/>
    <mergeCell ref="C1:M2"/>
    <mergeCell ref="G4:I4"/>
    <mergeCell ref="G5:I5"/>
    <mergeCell ref="C3:D3"/>
    <mergeCell ref="K3:M3"/>
    <mergeCell ref="C4:D4"/>
    <mergeCell ref="K4:M4"/>
    <mergeCell ref="C5:D5"/>
    <mergeCell ref="K5:M5"/>
    <mergeCell ref="G3:I3"/>
    <mergeCell ref="B15:D15"/>
    <mergeCell ref="B11:D11"/>
    <mergeCell ref="B12:D12"/>
    <mergeCell ref="B13:D13"/>
    <mergeCell ref="B14:D14"/>
    <mergeCell ref="A6:M6"/>
    <mergeCell ref="A5:B5"/>
    <mergeCell ref="A3:B3"/>
    <mergeCell ref="A4:B4"/>
    <mergeCell ref="J8:M8"/>
    <mergeCell ref="B10:D10"/>
    <mergeCell ref="J7:M7"/>
    <mergeCell ref="J10:M10"/>
    <mergeCell ref="J9:M9"/>
    <mergeCell ref="B8:D8"/>
    <mergeCell ref="B9:D9"/>
    <mergeCell ref="J14:M14"/>
    <mergeCell ref="J11:M11"/>
    <mergeCell ref="J12:M12"/>
    <mergeCell ref="J13:M13"/>
    <mergeCell ref="B7:D7"/>
    <mergeCell ref="J15:M15"/>
    <mergeCell ref="B20:D20"/>
    <mergeCell ref="B16:D16"/>
    <mergeCell ref="B18:D18"/>
    <mergeCell ref="B19:D19"/>
    <mergeCell ref="J18:M18"/>
    <mergeCell ref="J19:M19"/>
    <mergeCell ref="J20:M20"/>
    <mergeCell ref="J16:M16"/>
    <mergeCell ref="J22:M22"/>
    <mergeCell ref="J21:M21"/>
    <mergeCell ref="J17:M17"/>
    <mergeCell ref="B17:D17"/>
    <mergeCell ref="B21:D21"/>
    <mergeCell ref="B30:D30"/>
    <mergeCell ref="B28:D28"/>
    <mergeCell ref="J24:M24"/>
    <mergeCell ref="J29:M29"/>
    <mergeCell ref="J30:M30"/>
    <mergeCell ref="B24:D24"/>
    <mergeCell ref="J28:M28"/>
    <mergeCell ref="B22:D22"/>
    <mergeCell ref="B29:D29"/>
    <mergeCell ref="J25:M25"/>
    <mergeCell ref="J26:M26"/>
    <mergeCell ref="B25:D25"/>
    <mergeCell ref="B26:D26"/>
    <mergeCell ref="B27:D27"/>
    <mergeCell ref="J23:M23"/>
    <mergeCell ref="B23:D23"/>
    <mergeCell ref="B48:D48"/>
    <mergeCell ref="J48:M48"/>
    <mergeCell ref="B49:D49"/>
    <mergeCell ref="J49:M49"/>
    <mergeCell ref="B50:D50"/>
    <mergeCell ref="J50:M50"/>
    <mergeCell ref="J45:M45"/>
    <mergeCell ref="B46:D46"/>
    <mergeCell ref="J46:M46"/>
    <mergeCell ref="B41:D41"/>
    <mergeCell ref="B58:D58"/>
    <mergeCell ref="J58:M58"/>
    <mergeCell ref="B54:D54"/>
    <mergeCell ref="J54:M54"/>
    <mergeCell ref="B55:D55"/>
    <mergeCell ref="J55:M55"/>
    <mergeCell ref="B56:D56"/>
    <mergeCell ref="J56:M56"/>
    <mergeCell ref="B51:D51"/>
    <mergeCell ref="J51:M51"/>
    <mergeCell ref="B52:D52"/>
    <mergeCell ref="J52:M52"/>
    <mergeCell ref="B53:D53"/>
    <mergeCell ref="J53:M53"/>
    <mergeCell ref="B47:D47"/>
    <mergeCell ref="J47:M47"/>
    <mergeCell ref="B43:D43"/>
    <mergeCell ref="J43:M43"/>
    <mergeCell ref="B44:D44"/>
    <mergeCell ref="J44:M44"/>
    <mergeCell ref="B45:D45"/>
    <mergeCell ref="B57:D57"/>
    <mergeCell ref="J57:M57"/>
  </mergeCells>
  <conditionalFormatting sqref="L5:M5">
    <cfRule type="containsText" dxfId="18" priority="1" operator="containsText" text=" ">
      <formula>NOT(ISERROR(SEARCH(" ",L5)))</formula>
    </cfRule>
  </conditionalFormatting>
  <printOptions horizontalCentered="1" gridLines="1"/>
  <pageMargins left="0.23622047244094491" right="0.23622047244094491" top="0.74803149606299213" bottom="0" header="0.31496062992125984" footer="0"/>
  <pageSetup paperSize="9" scale="74" orientation="portrait" verticalDpi="300" r:id="rId1"/>
  <headerFooter>
    <oddHeader>&amp;CREISS</oddHeader>
  </headerFooter>
  <customProperties>
    <customPr name="layoutContexts" r:id="rId2"/>
    <customPr name="pages" r:id="rId3"/>
    <customPr name="screen" r:id="rId4"/>
  </customProperties>
  <drawing r:id="rId5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1972f4fa-a3a2-4010-a47e-cf3d6c5d1421">
      <Terms xmlns="http://schemas.microsoft.com/office/infopath/2007/PartnerControls"/>
    </lcf76f155ced4ddcb4097134ff3c332f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860B5223DC73FB4F94B03CE9BB59FFEB" ma:contentTypeVersion="14" ma:contentTypeDescription="Create a new document." ma:contentTypeScope="" ma:versionID="22d40c827e80c99f6cef560426e7f7d1">
  <xsd:schema xmlns:xsd="http://www.w3.org/2001/XMLSchema" xmlns:xs="http://www.w3.org/2001/XMLSchema" xmlns:p="http://schemas.microsoft.com/office/2006/metadata/properties" xmlns:ns2="1972f4fa-a3a2-4010-a47e-cf3d6c5d1421" xmlns:ns3="8acacb1a-d766-4a03-bc0c-a95b168db3c7" targetNamespace="http://schemas.microsoft.com/office/2006/metadata/properties" ma:root="true" ma:fieldsID="3a9188bdc54e067977f7db91f1f90cb3" ns2:_="" ns3:_="">
    <xsd:import namespace="1972f4fa-a3a2-4010-a47e-cf3d6c5d1421"/>
    <xsd:import namespace="8acacb1a-d766-4a03-bc0c-a95b168db3c7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2:MediaServiceDateTaken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Location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972f4fa-a3a2-4010-a47e-cf3d6c5d142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dab79d5a-a439-4055-a116-7b8effaafef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6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20" nillable="true" ma:displayName="Location" ma:indexed="true" ma:internalName="MediaServiceLocation" ma:readOnly="true">
      <xsd:simpleType>
        <xsd:restriction base="dms:Text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acacb1a-d766-4a03-bc0c-a95b168db3c7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5ED4999F-103F-48DF-B352-70C67930C3D8}">
  <ds:schemaRefs>
    <ds:schemaRef ds:uri="http://schemas.openxmlformats.org/package/2006/metadata/core-properties"/>
    <ds:schemaRef ds:uri="http://purl.org/dc/terms/"/>
    <ds:schemaRef ds:uri="http://purl.org/dc/dcmitype/"/>
    <ds:schemaRef ds:uri="http://schemas.microsoft.com/office/infopath/2007/PartnerControls"/>
    <ds:schemaRef ds:uri="2270fb0b-d846-4b1c-b70b-758c9fc2dc99"/>
    <ds:schemaRef ds:uri="http://schemas.microsoft.com/office/2006/documentManagement/types"/>
    <ds:schemaRef ds:uri="http://www.w3.org/XML/1998/namespace"/>
    <ds:schemaRef ds:uri="6f839d04-37c8-482b-b62d-385cad0d381a"/>
    <ds:schemaRef ds:uri="http://schemas.microsoft.com/office/2006/metadata/properties"/>
    <ds:schemaRef ds:uri="http://purl.org/dc/elements/1.1/"/>
    <ds:schemaRef ds:uri="1972f4fa-a3a2-4010-a47e-cf3d6c5d1421"/>
  </ds:schemaRefs>
</ds:datastoreItem>
</file>

<file path=customXml/itemProps2.xml><?xml version="1.0" encoding="utf-8"?>
<ds:datastoreItem xmlns:ds="http://schemas.openxmlformats.org/officeDocument/2006/customXml" ds:itemID="{84AEE7ED-3A02-4C2D-9C28-8FE845606542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E390853B-B1A2-4FDA-B29A-7BACAAFEE3A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972f4fa-a3a2-4010-a47e-cf3d6c5d1421"/>
    <ds:schemaRef ds:uri="8acacb1a-d766-4a03-bc0c-a95b168db3c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24</vt:i4>
      </vt:variant>
      <vt:variant>
        <vt:lpstr>Named Ranges</vt:lpstr>
      </vt:variant>
      <vt:variant>
        <vt:i4>22</vt:i4>
      </vt:variant>
    </vt:vector>
  </HeadingPairs>
  <TitlesOfParts>
    <vt:vector size="46" baseType="lpstr">
      <vt:lpstr>DO NOT USE</vt:lpstr>
      <vt:lpstr>DESIGN FRONT SHEET</vt:lpstr>
      <vt:lpstr>DESIGN DETAIL</vt:lpstr>
      <vt:lpstr>DESIGN SPEC</vt:lpstr>
      <vt:lpstr>BOM</vt:lpstr>
      <vt:lpstr>PROTO SPEC</vt:lpstr>
      <vt:lpstr>PROTO COMMENTS</vt:lpstr>
      <vt:lpstr>WEARER TRAIL</vt:lpstr>
      <vt:lpstr>PP1 SPEC</vt:lpstr>
      <vt:lpstr>PP1 COMMENTS</vt:lpstr>
      <vt:lpstr>PP2 SPEC</vt:lpstr>
      <vt:lpstr>PP2 COMMENTS</vt:lpstr>
      <vt:lpstr>GOLD SEAL SPEC</vt:lpstr>
      <vt:lpstr>GOLD SEAL COMMENTS</vt:lpstr>
      <vt:lpstr>GRADED SPEC (ALPHA)</vt:lpstr>
      <vt:lpstr>PRE SHIPMENT SPEC</vt:lpstr>
      <vt:lpstr>PRE SHIPMENT COMMENTS</vt:lpstr>
      <vt:lpstr>SIZE SET (ALPHA)</vt:lpstr>
      <vt:lpstr>CARE LABEL</vt:lpstr>
      <vt:lpstr>PETITE COMMENTS</vt:lpstr>
      <vt:lpstr>PETITE GRADED SPEC (NUMERICAL)</vt:lpstr>
      <vt:lpstr>PETITE GRADED SPEC (ALPHA)</vt:lpstr>
      <vt:lpstr>PETITE PRE SHIPMENT</vt:lpstr>
      <vt:lpstr>AQL (ALPHA)</vt:lpstr>
      <vt:lpstr>'AQL (ALPHA)'!Print_Area</vt:lpstr>
      <vt:lpstr>BOM!Print_Area</vt:lpstr>
      <vt:lpstr>'CARE LABEL'!Print_Area</vt:lpstr>
      <vt:lpstr>'DESIGN DETAIL'!Print_Area</vt:lpstr>
      <vt:lpstr>'DESIGN FRONT SHEET'!Print_Area</vt:lpstr>
      <vt:lpstr>'DESIGN SPEC'!Print_Area</vt:lpstr>
      <vt:lpstr>'GOLD SEAL COMMENTS'!Print_Area</vt:lpstr>
      <vt:lpstr>'GOLD SEAL SPEC'!Print_Area</vt:lpstr>
      <vt:lpstr>'GRADED SPEC (ALPHA)'!Print_Area</vt:lpstr>
      <vt:lpstr>'PETITE GRADED SPEC (ALPHA)'!Print_Area</vt:lpstr>
      <vt:lpstr>'PETITE GRADED SPEC (NUMERICAL)'!Print_Area</vt:lpstr>
      <vt:lpstr>'PETITE PRE SHIPMENT'!Print_Area</vt:lpstr>
      <vt:lpstr>'PP1 COMMENTS'!Print_Area</vt:lpstr>
      <vt:lpstr>'PP1 SPEC'!Print_Area</vt:lpstr>
      <vt:lpstr>'PP2 COMMENTS'!Print_Area</vt:lpstr>
      <vt:lpstr>'PP2 SPEC'!Print_Area</vt:lpstr>
      <vt:lpstr>'PRE SHIPMENT COMMENTS'!Print_Area</vt:lpstr>
      <vt:lpstr>'PRE SHIPMENT SPEC'!Print_Area</vt:lpstr>
      <vt:lpstr>'PROTO COMMENTS'!Print_Area</vt:lpstr>
      <vt:lpstr>'PROTO SPEC'!Print_Area</vt:lpstr>
      <vt:lpstr>'SIZE SET (ALPHA)'!Print_Area</vt:lpstr>
      <vt:lpstr>'WEARER TRAIL'!Print_Area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user</dc:creator>
  <cp:keywords/>
  <dc:description/>
  <cp:lastModifiedBy>Chi Tran Thi Linh</cp:lastModifiedBy>
  <cp:revision/>
  <cp:lastPrinted>2025-10-13T04:47:27Z</cp:lastPrinted>
  <dcterms:created xsi:type="dcterms:W3CDTF">2014-05-18T10:39:53Z</dcterms:created>
  <dcterms:modified xsi:type="dcterms:W3CDTF">2025-10-20T04:40:18Z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hecksum">
    <vt:filetime>2017-09-29T09:27:07Z</vt:filetime>
  </property>
  <property fmtid="{D5CDD505-2E9C-101B-9397-08002B2CF9AE}" pid="3" name="ContentTypeId">
    <vt:lpwstr>0x010100860B5223DC73FB4F94B03CE9BB59FFEB</vt:lpwstr>
  </property>
  <property fmtid="{D5CDD505-2E9C-101B-9397-08002B2CF9AE}" pid="4" name="MediaServiceImageTags">
    <vt:lpwstr/>
  </property>
</Properties>
</file>