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3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4.xml" ContentType="application/vnd.openxmlformats-officedocument.drawing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EISS/2 -AW25/1-SAMPLE/2-STYLE-FILE/1. TECH PACK/"/>
    </mc:Choice>
  </mc:AlternateContent>
  <xr:revisionPtr revIDLastSave="51" documentId="14_{EF8853C6-C254-4418-860A-DECF4520EBAF}" xr6:coauthVersionLast="47" xr6:coauthVersionMax="47" xr10:uidLastSave="{88297FD3-C027-4EDF-AEAA-B1D1E7B7E71E}"/>
  <bookViews>
    <workbookView xWindow="-110" yWindow="-110" windowWidth="19420" windowHeight="10300" tabRatio="682" activeTab="8" xr2:uid="{00000000-000D-0000-FFFF-FFFF00000000}"/>
  </bookViews>
  <sheets>
    <sheet name="Design Front Sheet  (2)" sheetId="65" r:id="rId1"/>
    <sheet name="Design Detail (2)" sheetId="66" r:id="rId2"/>
    <sheet name="Internals " sheetId="40" state="hidden" r:id="rId3"/>
    <sheet name="Stitching Details (shirts only)" sheetId="55" state="hidden" r:id="rId4"/>
    <sheet name="Design Spec " sheetId="67" state="hidden" r:id="rId5"/>
    <sheet name="BOM - Colour XX  " sheetId="48" r:id="rId6"/>
    <sheet name="2ND FIT Spec" sheetId="62" state="hidden" r:id="rId7"/>
    <sheet name="2ND FIT Comments " sheetId="32" state="hidden" r:id="rId8"/>
    <sheet name="GRADED SPEC" sheetId="47" r:id="rId9"/>
  </sheets>
  <externalReferences>
    <externalReference r:id="rId10"/>
    <externalReference r:id="rId11"/>
  </externalReferences>
  <definedNames>
    <definedName name="DATA">[1]MASTER!$A$2:$G$24</definedName>
    <definedName name="HEADERS">[1]MASTER!$A$1:$G$1</definedName>
    <definedName name="_xlnm.Print_Area" localSheetId="7">'2ND FIT Comments '!$A$1:$L$133</definedName>
    <definedName name="_xlnm.Print_Area" localSheetId="6">'2ND FIT Spec'!$A$1:$L$67</definedName>
    <definedName name="_xlnm.Print_Area" localSheetId="5">'BOM - Colour XX  '!$A$1:$I$20</definedName>
    <definedName name="_xlnm.Print_Area" localSheetId="1">'Design Detail (2)'!$A$1:$X$97</definedName>
    <definedName name="_xlnm.Print_Area" localSheetId="4">'Design Spec '!$A$1:$L$56</definedName>
    <definedName name="_xlnm.Print_Area" localSheetId="8">'GRADED SPEC'!$A$1:$M$67</definedName>
    <definedName name="_xlnm.Print_Area" localSheetId="2">'Internals '!$A$1:$L$53</definedName>
    <definedName name="_xlnm.Print_Area" localSheetId="3">'Stitching Details (shirts only)'!$A$1:$L$16</definedName>
  </definedNames>
  <calcPr calcId="191029"/>
  <extLst>
    <ext xmlns:x14="http://schemas.microsoft.com/office/spreadsheetml/2009/9/main" uri="{79F54976-1DA5-4618-B147-4CDE4B953A38}">
      <x14:workbookPr discardImageEditData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7" i="47" l="1"/>
  <c r="H57" i="47" s="1"/>
  <c r="K57" i="47"/>
  <c r="L57" i="47" s="1"/>
  <c r="M57" i="47" s="1"/>
  <c r="H51" i="47"/>
  <c r="I51" i="47"/>
  <c r="K51" i="47"/>
  <c r="L51" i="47" s="1"/>
  <c r="M51" i="47" s="1"/>
  <c r="A51" i="67"/>
  <c r="A50" i="67"/>
  <c r="A49" i="67"/>
  <c r="A48" i="67"/>
  <c r="A47" i="67"/>
  <c r="A46" i="67"/>
  <c r="A45" i="67"/>
  <c r="A44" i="67"/>
  <c r="A43" i="67"/>
  <c r="A42" i="67"/>
  <c r="A41" i="67"/>
  <c r="A40" i="67"/>
  <c r="A39" i="67"/>
  <c r="A38" i="67"/>
  <c r="A37" i="67"/>
  <c r="A36" i="67"/>
  <c r="A35" i="67"/>
  <c r="A34" i="67"/>
  <c r="A33" i="67"/>
  <c r="A32" i="67"/>
  <c r="A31" i="67"/>
  <c r="A30" i="67"/>
  <c r="A29" i="67"/>
  <c r="A28" i="67"/>
  <c r="A27" i="67"/>
  <c r="A26" i="67"/>
  <c r="A25" i="67"/>
  <c r="A24" i="67"/>
  <c r="A23" i="67"/>
  <c r="A22" i="67"/>
  <c r="A21" i="67"/>
  <c r="A20" i="67"/>
  <c r="A19" i="67"/>
  <c r="A18" i="67"/>
  <c r="A17" i="67"/>
  <c r="A16" i="67"/>
  <c r="A15" i="67"/>
  <c r="A14" i="67"/>
  <c r="A13" i="67"/>
  <c r="A12" i="67"/>
  <c r="A11" i="67"/>
  <c r="A10" i="67"/>
  <c r="A9" i="67"/>
  <c r="A8" i="67"/>
  <c r="A7" i="67"/>
  <c r="J3" i="67"/>
  <c r="F3" i="67"/>
  <c r="B3" i="67"/>
  <c r="J2" i="67"/>
  <c r="F2" i="67"/>
  <c r="B2" i="67"/>
  <c r="J1" i="67"/>
  <c r="F1" i="67"/>
  <c r="B1" i="67"/>
  <c r="J3" i="66"/>
  <c r="V3" i="66" s="1"/>
  <c r="F3" i="66"/>
  <c r="R3" i="66" s="1"/>
  <c r="B3" i="66"/>
  <c r="N3" i="66" s="1"/>
  <c r="J2" i="66"/>
  <c r="V2" i="66" s="1"/>
  <c r="F2" i="66"/>
  <c r="R2" i="66" s="1"/>
  <c r="B2" i="66"/>
  <c r="N2" i="66" s="1"/>
  <c r="J1" i="66"/>
  <c r="V1" i="66" s="1"/>
  <c r="F1" i="66"/>
  <c r="R1" i="66" s="1"/>
  <c r="B1" i="66"/>
  <c r="N1" i="66" s="1"/>
  <c r="K26" i="47" l="1"/>
  <c r="L26" i="47" s="1"/>
  <c r="M26" i="47" s="1"/>
  <c r="I26" i="47"/>
  <c r="H26" i="47" s="1"/>
  <c r="I30" i="47"/>
  <c r="H30" i="47" s="1"/>
  <c r="K30" i="47"/>
  <c r="L30" i="47" s="1"/>
  <c r="M30" i="47" s="1"/>
  <c r="I25" i="47"/>
  <c r="H25" i="47" s="1"/>
  <c r="K25" i="47"/>
  <c r="L25" i="47" s="1"/>
  <c r="M25" i="47" s="1"/>
  <c r="G67" i="62"/>
  <c r="G66" i="62"/>
  <c r="G65" i="62"/>
  <c r="G64" i="62"/>
  <c r="G63" i="62"/>
  <c r="G62" i="62"/>
  <c r="G61" i="62"/>
  <c r="G60" i="62"/>
  <c r="G59" i="62"/>
  <c r="G58" i="62"/>
  <c r="G57" i="62"/>
  <c r="G55" i="62"/>
  <c r="G54" i="62"/>
  <c r="G53" i="62"/>
  <c r="G52" i="62"/>
  <c r="G51" i="62"/>
  <c r="G49" i="62"/>
  <c r="G48" i="62"/>
  <c r="G47" i="62"/>
  <c r="G46" i="62"/>
  <c r="G45" i="62"/>
  <c r="G44" i="62"/>
  <c r="G43" i="62"/>
  <c r="G42" i="62"/>
  <c r="G41" i="62"/>
  <c r="G40" i="62"/>
  <c r="G39" i="62"/>
  <c r="G38" i="62"/>
  <c r="G37" i="62"/>
  <c r="G36" i="62"/>
  <c r="G35" i="62"/>
  <c r="G34" i="62"/>
  <c r="G33" i="62"/>
  <c r="G32" i="62"/>
  <c r="G31" i="62"/>
  <c r="G30" i="62"/>
  <c r="G29" i="62"/>
  <c r="G28" i="62"/>
  <c r="G27" i="62"/>
  <c r="G26" i="62"/>
  <c r="G25" i="62"/>
  <c r="G24" i="62"/>
  <c r="G23" i="62"/>
  <c r="G22" i="62"/>
  <c r="G21" i="62"/>
  <c r="G20" i="62"/>
  <c r="G19" i="62"/>
  <c r="G18" i="62"/>
  <c r="G17" i="62"/>
  <c r="G16" i="62"/>
  <c r="G15" i="62"/>
  <c r="G14" i="62"/>
  <c r="G13" i="62"/>
  <c r="G12" i="62"/>
  <c r="G11" i="62"/>
  <c r="G10" i="62"/>
  <c r="G9" i="62"/>
  <c r="G8" i="62"/>
  <c r="G7" i="62"/>
  <c r="G6" i="62"/>
  <c r="K6" i="47" l="1"/>
  <c r="L6" i="47" s="1"/>
  <c r="M6" i="47" s="1"/>
  <c r="I6" i="47"/>
  <c r="H6" i="47" s="1"/>
  <c r="I29" i="47" l="1"/>
  <c r="H29" i="47" s="1"/>
  <c r="K29" i="47"/>
  <c r="L29" i="47" s="1"/>
  <c r="M29" i="47" s="1"/>
  <c r="F2" i="55" l="1"/>
  <c r="F3" i="55"/>
  <c r="F1" i="55"/>
  <c r="K66" i="47"/>
  <c r="L66" i="47" s="1"/>
  <c r="M66" i="47" s="1"/>
  <c r="I66" i="47"/>
  <c r="H66" i="47" s="1"/>
  <c r="K65" i="47"/>
  <c r="L65" i="47" s="1"/>
  <c r="M65" i="47" s="1"/>
  <c r="I65" i="47"/>
  <c r="H65" i="47" s="1"/>
  <c r="K64" i="47"/>
  <c r="L64" i="47" s="1"/>
  <c r="M64" i="47" s="1"/>
  <c r="I64" i="47"/>
  <c r="H64" i="47" s="1"/>
  <c r="K63" i="47"/>
  <c r="L63" i="47" s="1"/>
  <c r="M63" i="47" s="1"/>
  <c r="I63" i="47"/>
  <c r="H63" i="47" s="1"/>
  <c r="K62" i="47"/>
  <c r="L62" i="47" s="1"/>
  <c r="M62" i="47" s="1"/>
  <c r="I62" i="47"/>
  <c r="H62" i="47" s="1"/>
  <c r="K56" i="47" l="1"/>
  <c r="L56" i="47" s="1"/>
  <c r="M56" i="47" s="1"/>
  <c r="I56" i="47"/>
  <c r="H56" i="47" s="1"/>
  <c r="K33" i="47"/>
  <c r="L33" i="47" s="1"/>
  <c r="M33" i="47" s="1"/>
  <c r="I33" i="47"/>
  <c r="H33" i="47" s="1"/>
  <c r="K32" i="47"/>
  <c r="L32" i="47" s="1"/>
  <c r="M32" i="47" s="1"/>
  <c r="I32" i="47"/>
  <c r="H32" i="47" s="1"/>
  <c r="K36" i="47"/>
  <c r="L36" i="47" s="1"/>
  <c r="M36" i="47" s="1"/>
  <c r="I36" i="47"/>
  <c r="H36" i="47" s="1"/>
  <c r="K35" i="47"/>
  <c r="L35" i="47" s="1"/>
  <c r="M35" i="47" s="1"/>
  <c r="I35" i="47"/>
  <c r="H35" i="47" s="1"/>
  <c r="I31" i="47"/>
  <c r="K18" i="47"/>
  <c r="L18" i="47" s="1"/>
  <c r="M18" i="47" s="1"/>
  <c r="I18" i="47"/>
  <c r="H18" i="47" s="1"/>
  <c r="I13" i="47"/>
  <c r="K10" i="47"/>
  <c r="L10" i="47" s="1"/>
  <c r="M10" i="47" s="1"/>
  <c r="I10" i="47"/>
  <c r="H10" i="47" s="1"/>
  <c r="K24" i="47" l="1"/>
  <c r="K23" i="47"/>
  <c r="L23" i="47" l="1"/>
  <c r="L24" i="47"/>
  <c r="K41" i="47"/>
  <c r="K40" i="47"/>
  <c r="M23" i="47" l="1"/>
  <c r="L41" i="47"/>
  <c r="M41" i="47" s="1"/>
  <c r="L40" i="47"/>
  <c r="M40" i="47" s="1"/>
  <c r="M24" i="47"/>
  <c r="K67" i="47"/>
  <c r="I67" i="47"/>
  <c r="H67" i="47" l="1"/>
  <c r="L67" i="47"/>
  <c r="K19" i="47"/>
  <c r="I19" i="47"/>
  <c r="K13" i="47"/>
  <c r="L13" i="47" s="1"/>
  <c r="K31" i="47"/>
  <c r="L31" i="47" s="1"/>
  <c r="H19" i="47" l="1"/>
  <c r="H13" i="47"/>
  <c r="L19" i="47"/>
  <c r="H31" i="47"/>
  <c r="M67" i="47"/>
  <c r="K61" i="47"/>
  <c r="I61" i="47"/>
  <c r="K55" i="47"/>
  <c r="I55" i="47"/>
  <c r="K58" i="47"/>
  <c r="I58" i="47"/>
  <c r="K60" i="47"/>
  <c r="I60" i="47"/>
  <c r="K59" i="47"/>
  <c r="I59" i="47"/>
  <c r="K54" i="47"/>
  <c r="I54" i="47"/>
  <c r="K53" i="47"/>
  <c r="I53" i="47"/>
  <c r="K52" i="47"/>
  <c r="I52" i="47"/>
  <c r="K50" i="47"/>
  <c r="I50" i="47"/>
  <c r="H59" i="47" l="1"/>
  <c r="H60" i="47"/>
  <c r="H58" i="47"/>
  <c r="H54" i="47"/>
  <c r="H52" i="47"/>
  <c r="H53" i="47"/>
  <c r="H50" i="47"/>
  <c r="L54" i="47"/>
  <c r="H55" i="47"/>
  <c r="L53" i="47"/>
  <c r="L55" i="47"/>
  <c r="M13" i="47"/>
  <c r="M19" i="47"/>
  <c r="L52" i="47"/>
  <c r="L50" i="47"/>
  <c r="M31" i="47"/>
  <c r="L58" i="47"/>
  <c r="L61" i="47"/>
  <c r="L60" i="47"/>
  <c r="L59" i="47"/>
  <c r="H61" i="47"/>
  <c r="K46" i="47"/>
  <c r="I46" i="47"/>
  <c r="K44" i="47"/>
  <c r="I44" i="47"/>
  <c r="K43" i="47"/>
  <c r="I43" i="47"/>
  <c r="K42" i="47"/>
  <c r="I42" i="47"/>
  <c r="I41" i="47"/>
  <c r="H41" i="47" s="1"/>
  <c r="I40" i="47"/>
  <c r="K38" i="47"/>
  <c r="I38" i="47"/>
  <c r="K37" i="47"/>
  <c r="I37" i="47"/>
  <c r="K39" i="47"/>
  <c r="I39" i="47"/>
  <c r="K34" i="47"/>
  <c r="I34" i="47"/>
  <c r="K28" i="47"/>
  <c r="I28" i="47"/>
  <c r="H28" i="47" s="1"/>
  <c r="M27" i="47"/>
  <c r="K27" i="47"/>
  <c r="I27" i="47"/>
  <c r="I24" i="47"/>
  <c r="I23" i="47"/>
  <c r="H23" i="47" s="1"/>
  <c r="K22" i="47"/>
  <c r="I22" i="47"/>
  <c r="K20" i="47"/>
  <c r="I20" i="47"/>
  <c r="K21" i="47"/>
  <c r="I21" i="47"/>
  <c r="K15" i="47"/>
  <c r="I15" i="47"/>
  <c r="K17" i="47"/>
  <c r="I17" i="47"/>
  <c r="H17" i="47" s="1"/>
  <c r="K16" i="47"/>
  <c r="I16" i="47"/>
  <c r="H16" i="47" s="1"/>
  <c r="K14" i="47"/>
  <c r="I14" i="47"/>
  <c r="H14" i="47" s="1"/>
  <c r="K12" i="47"/>
  <c r="K8" i="47"/>
  <c r="I8" i="47"/>
  <c r="K7" i="47"/>
  <c r="I7" i="47"/>
  <c r="H7" i="47" s="1"/>
  <c r="H39" i="47" l="1"/>
  <c r="H24" i="47"/>
  <c r="L42" i="47"/>
  <c r="M42" i="47" s="1"/>
  <c r="H42" i="47"/>
  <c r="H37" i="47"/>
  <c r="L34" i="47"/>
  <c r="M34" i="47" s="1"/>
  <c r="H40" i="47"/>
  <c r="H8" i="47"/>
  <c r="H22" i="47"/>
  <c r="H34" i="47"/>
  <c r="L27" i="47"/>
  <c r="M55" i="47"/>
  <c r="M54" i="47"/>
  <c r="L7" i="47"/>
  <c r="L12" i="47"/>
  <c r="L16" i="47"/>
  <c r="H15" i="47"/>
  <c r="L21" i="47"/>
  <c r="L38" i="47"/>
  <c r="H43" i="47"/>
  <c r="L44" i="47"/>
  <c r="L15" i="47"/>
  <c r="H20" i="47"/>
  <c r="L22" i="47"/>
  <c r="L37" i="47"/>
  <c r="L43" i="47"/>
  <c r="H46" i="47"/>
  <c r="M52" i="47"/>
  <c r="L8" i="47"/>
  <c r="L28" i="47"/>
  <c r="L46" i="47"/>
  <c r="M50" i="47"/>
  <c r="L14" i="47"/>
  <c r="L17" i="47"/>
  <c r="H21" i="47"/>
  <c r="L20" i="47"/>
  <c r="H27" i="47"/>
  <c r="L39" i="47"/>
  <c r="H38" i="47"/>
  <c r="H44" i="47"/>
  <c r="M53" i="47"/>
  <c r="M59" i="47"/>
  <c r="M60" i="47"/>
  <c r="M58" i="47"/>
  <c r="M61" i="47"/>
  <c r="M21" i="47" l="1"/>
  <c r="M17" i="47"/>
  <c r="M38" i="47"/>
  <c r="M39" i="47"/>
  <c r="M44" i="47"/>
  <c r="M12" i="47"/>
  <c r="M14" i="47"/>
  <c r="M46" i="47"/>
  <c r="M28" i="47"/>
  <c r="M8" i="47"/>
  <c r="M37" i="47"/>
  <c r="M22" i="47"/>
  <c r="M15" i="47"/>
  <c r="M20" i="47"/>
  <c r="M43" i="47"/>
  <c r="M16" i="47"/>
  <c r="M7" i="47"/>
  <c r="K45" i="47" l="1"/>
  <c r="I45" i="47"/>
  <c r="I12" i="47"/>
  <c r="H12" i="47" s="1"/>
  <c r="K11" i="47"/>
  <c r="I11" i="47"/>
  <c r="H11" i="47" s="1"/>
  <c r="K9" i="47"/>
  <c r="I9" i="47"/>
  <c r="H9" i="47" s="1"/>
  <c r="L11" i="47" l="1"/>
  <c r="H45" i="47"/>
  <c r="L9" i="47"/>
  <c r="L45" i="47"/>
  <c r="M45" i="47" l="1"/>
  <c r="M9" i="47"/>
  <c r="M11" i="47"/>
  <c r="F3" i="32" l="1"/>
  <c r="B3" i="32"/>
  <c r="J2" i="32"/>
  <c r="F2" i="32"/>
  <c r="B2" i="32"/>
  <c r="J1" i="32"/>
  <c r="F1" i="32"/>
  <c r="B1" i="32"/>
  <c r="J3" i="40"/>
  <c r="F3" i="40"/>
  <c r="B3" i="40"/>
  <c r="J2" i="40"/>
  <c r="F2" i="40"/>
  <c r="B2" i="40"/>
  <c r="J1" i="40"/>
  <c r="F1" i="40"/>
  <c r="B1" i="40"/>
</calcChain>
</file>

<file path=xl/sharedStrings.xml><?xml version="1.0" encoding="utf-8"?>
<sst xmlns="http://schemas.openxmlformats.org/spreadsheetml/2006/main" count="342" uniqueCount="185">
  <si>
    <t>PROTO</t>
  </si>
  <si>
    <t>DIFF</t>
  </si>
  <si>
    <t>NEW REQ</t>
  </si>
  <si>
    <t>FIXED GRADING POINTS ONLY</t>
  </si>
  <si>
    <t>TARGET</t>
  </si>
  <si>
    <t>Tol +/-</t>
  </si>
  <si>
    <t xml:space="preserve">Proto Specifications </t>
  </si>
  <si>
    <t>Internals</t>
  </si>
  <si>
    <t>Main Fabric:</t>
  </si>
  <si>
    <t>tbc</t>
  </si>
  <si>
    <t>NEXT STAGE:</t>
  </si>
  <si>
    <t>FITTING DETAILS:</t>
  </si>
  <si>
    <t xml:space="preserve">Design Front Sheet </t>
  </si>
  <si>
    <t>Country:</t>
  </si>
  <si>
    <t xml:space="preserve">Block: </t>
  </si>
  <si>
    <t>Designer:</t>
  </si>
  <si>
    <t>Supplier:</t>
  </si>
  <si>
    <t>Materials &amp; Compositions</t>
  </si>
  <si>
    <t xml:space="preserve">Locations </t>
  </si>
  <si>
    <t xml:space="preserve">Supplier </t>
  </si>
  <si>
    <t>Size / Weight</t>
  </si>
  <si>
    <t xml:space="preserve">Approvals </t>
  </si>
  <si>
    <t xml:space="preserve">Design Details </t>
  </si>
  <si>
    <t>COMMENTS</t>
  </si>
  <si>
    <t>BOM COLOUR OPTIONS :</t>
  </si>
  <si>
    <t>Waist width</t>
  </si>
  <si>
    <t>Hem width</t>
  </si>
  <si>
    <t>Back neck drop</t>
  </si>
  <si>
    <t>Armhole - straight</t>
  </si>
  <si>
    <t>1/2 elbow width - 21 cm down from underarm</t>
  </si>
  <si>
    <t xml:space="preserve">1/2 cuff width </t>
  </si>
  <si>
    <t xml:space="preserve">Cuff depth </t>
  </si>
  <si>
    <t>Collar depth at CB</t>
  </si>
  <si>
    <t>M</t>
  </si>
  <si>
    <t>L</t>
  </si>
  <si>
    <t>S</t>
  </si>
  <si>
    <t>XS</t>
  </si>
  <si>
    <t>Hem Depth</t>
  </si>
  <si>
    <t>Chest - measured 2.5 cm down from underarm</t>
  </si>
  <si>
    <t>1/2 Bicep width -  2.5 cm down from underarm</t>
  </si>
  <si>
    <t>00.00.00</t>
  </si>
  <si>
    <t xml:space="preserve">Style name: </t>
  </si>
  <si>
    <t>Description:</t>
  </si>
  <si>
    <t>Season/group:</t>
  </si>
  <si>
    <t xml:space="preserve">Tech: </t>
  </si>
  <si>
    <t xml:space="preserve">Date: </t>
  </si>
  <si>
    <t xml:space="preserve">Sketch amended : </t>
  </si>
  <si>
    <t xml:space="preserve">Range: </t>
  </si>
  <si>
    <t xml:space="preserve">Colour: </t>
  </si>
  <si>
    <t>Article:</t>
  </si>
  <si>
    <t>BRAND LABEL</t>
  </si>
  <si>
    <t>SIZE LABEL</t>
  </si>
  <si>
    <t>COO LABEL</t>
  </si>
  <si>
    <t>OTHER</t>
  </si>
  <si>
    <t>SWING TICKET</t>
  </si>
  <si>
    <t xml:space="preserve">Collar point length </t>
  </si>
  <si>
    <t>X -Shoulder ( seam to seam )</t>
  </si>
  <si>
    <t>Front Raglan Depth</t>
  </si>
  <si>
    <t xml:space="preserve">Back Raglan Depth </t>
  </si>
  <si>
    <t xml:space="preserve">Neck trim Depth </t>
  </si>
  <si>
    <t>Distance between raglan seams at back neck</t>
  </si>
  <si>
    <t>(was forearm)</t>
  </si>
  <si>
    <t>Underarm length</t>
  </si>
  <si>
    <t>Sleeve length - Shoulder seam to cuff (SET IN /STAIGHT)</t>
  </si>
  <si>
    <t>LABELLING</t>
  </si>
  <si>
    <t>Collar stand depth at CB</t>
  </si>
  <si>
    <t>Collar stand depth at CF</t>
  </si>
  <si>
    <t xml:space="preserve">Collar circumfrence at the neck seam </t>
  </si>
  <si>
    <t xml:space="preserve">Collar circumfrence at leaf edge </t>
  </si>
  <si>
    <t xml:space="preserve">Position of Top Button </t>
  </si>
  <si>
    <t xml:space="preserve">Button Spacing </t>
  </si>
  <si>
    <t xml:space="preserve">Number of buttons </t>
  </si>
  <si>
    <t>XL</t>
  </si>
  <si>
    <t>XXL</t>
  </si>
  <si>
    <t>Top Pocket Position from CF</t>
  </si>
  <si>
    <t xml:space="preserve">Top Pocket Width </t>
  </si>
  <si>
    <t>Top Pocket Depth</t>
  </si>
  <si>
    <t>Top Pocket Trim Depth</t>
  </si>
  <si>
    <t>Lower Pocket Position from CF</t>
  </si>
  <si>
    <t xml:space="preserve">Lower Pocket Width </t>
  </si>
  <si>
    <t xml:space="preserve">Lower Pocket Depth </t>
  </si>
  <si>
    <t xml:space="preserve">Lower Pocket Trim Depth </t>
  </si>
  <si>
    <t>MINIMUM NECK STRETCH</t>
  </si>
  <si>
    <t>MINIMUM</t>
  </si>
  <si>
    <t xml:space="preserve">2ND FIT Comments </t>
  </si>
  <si>
    <t xml:space="preserve">set in measurements </t>
  </si>
  <si>
    <t>REISS - JERSEY</t>
  </si>
  <si>
    <t>REBECCA</t>
  </si>
  <si>
    <t>TOP STITCHING</t>
  </si>
  <si>
    <t>MEDIUM</t>
  </si>
  <si>
    <t>STITCHING DETAILS</t>
  </si>
  <si>
    <t>CF Placket width</t>
  </si>
  <si>
    <t xml:space="preserve">CF Placket length </t>
  </si>
  <si>
    <t xml:space="preserve">Cuff placket length </t>
  </si>
  <si>
    <t xml:space="preserve">Cuff placket opening length </t>
  </si>
  <si>
    <t xml:space="preserve">Cuff placket width </t>
  </si>
  <si>
    <t>Cuff pleat depth</t>
  </si>
  <si>
    <t>Hood height at CF</t>
  </si>
  <si>
    <t>Hood circumfrence</t>
  </si>
  <si>
    <t>Hood Width at widest point</t>
  </si>
  <si>
    <t>HOOD TRIM DEPTH</t>
  </si>
  <si>
    <t xml:space="preserve">Tie length VISIBLE </t>
  </si>
  <si>
    <t>TAHSIN</t>
  </si>
  <si>
    <t>SS19</t>
  </si>
  <si>
    <t>CINDY</t>
  </si>
  <si>
    <r>
      <t xml:space="preserve">Front length - </t>
    </r>
    <r>
      <rPr>
        <b/>
        <sz val="8"/>
        <rFont val="Arial"/>
        <family val="2"/>
      </rPr>
      <t xml:space="preserve">SNP </t>
    </r>
    <r>
      <rPr>
        <sz val="8"/>
        <rFont val="Arial"/>
        <family val="2"/>
      </rPr>
      <t>to bottom hem edge - straight</t>
    </r>
  </si>
  <si>
    <r>
      <t xml:space="preserve">Shoulder slope ( angle of shoulder between </t>
    </r>
    <r>
      <rPr>
        <b/>
        <sz val="8"/>
        <rFont val="Arial"/>
        <family val="2"/>
      </rPr>
      <t>HSP</t>
    </r>
    <r>
      <rPr>
        <sz val="8"/>
        <rFont val="Arial"/>
        <family val="2"/>
      </rPr>
      <t xml:space="preserve"> &amp; armhole ) </t>
    </r>
  </si>
  <si>
    <r>
      <t xml:space="preserve">Position of Front raglan from </t>
    </r>
    <r>
      <rPr>
        <b/>
        <sz val="8"/>
        <rFont val="Arial"/>
        <family val="2"/>
      </rPr>
      <t xml:space="preserve">HSP </t>
    </r>
  </si>
  <si>
    <r>
      <t xml:space="preserve">Position of Back raglan from </t>
    </r>
    <r>
      <rPr>
        <b/>
        <sz val="8"/>
        <rFont val="Arial"/>
        <family val="2"/>
      </rPr>
      <t>HSP</t>
    </r>
  </si>
  <si>
    <r>
      <t>Front length -</t>
    </r>
    <r>
      <rPr>
        <b/>
        <sz val="8"/>
        <rFont val="Arial"/>
        <family val="2"/>
      </rPr>
      <t xml:space="preserve"> HSP</t>
    </r>
    <r>
      <rPr>
        <sz val="8"/>
        <rFont val="Arial"/>
        <family val="2"/>
      </rPr>
      <t xml:space="preserve"> to bottom hem edge - straight</t>
    </r>
  </si>
  <si>
    <r>
      <t xml:space="preserve">Back length - </t>
    </r>
    <r>
      <rPr>
        <b/>
        <sz val="8"/>
        <rFont val="Arial"/>
        <family val="2"/>
      </rPr>
      <t>HSP</t>
    </r>
    <r>
      <rPr>
        <sz val="8"/>
        <rFont val="Arial"/>
        <family val="2"/>
      </rPr>
      <t xml:space="preserve"> to bottom hem edge - straight</t>
    </r>
  </si>
  <si>
    <r>
      <t xml:space="preserve">Waist position - below </t>
    </r>
    <r>
      <rPr>
        <b/>
        <sz val="8"/>
        <rFont val="Arial"/>
        <family val="2"/>
      </rPr>
      <t>HSP</t>
    </r>
  </si>
  <si>
    <r>
      <t>X Front - 15cm below</t>
    </r>
    <r>
      <rPr>
        <b/>
        <sz val="8"/>
        <rFont val="Arial"/>
        <family val="2"/>
      </rPr>
      <t xml:space="preserve"> HSP</t>
    </r>
  </si>
  <si>
    <r>
      <t xml:space="preserve">X Back - 15cm below </t>
    </r>
    <r>
      <rPr>
        <b/>
        <sz val="8"/>
        <rFont val="Arial"/>
        <family val="2"/>
      </rPr>
      <t>HSP</t>
    </r>
  </si>
  <si>
    <r>
      <t xml:space="preserve">Back neck width - </t>
    </r>
    <r>
      <rPr>
        <b/>
        <sz val="8"/>
        <rFont val="Arial"/>
        <family val="2"/>
      </rPr>
      <t>HSP</t>
    </r>
    <r>
      <rPr>
        <sz val="8"/>
        <rFont val="Arial"/>
        <family val="2"/>
      </rPr>
      <t xml:space="preserve"> to </t>
    </r>
    <r>
      <rPr>
        <b/>
        <sz val="8"/>
        <rFont val="Arial"/>
        <family val="2"/>
      </rPr>
      <t>HSP</t>
    </r>
    <r>
      <rPr>
        <sz val="8"/>
        <rFont val="Arial"/>
        <family val="2"/>
      </rPr>
      <t xml:space="preserve"> straight</t>
    </r>
  </si>
  <si>
    <r>
      <t xml:space="preserve">Front neck drop - from </t>
    </r>
    <r>
      <rPr>
        <b/>
        <sz val="8"/>
        <rFont val="Arial"/>
        <family val="2"/>
      </rPr>
      <t xml:space="preserve">HSP </t>
    </r>
  </si>
  <si>
    <r>
      <t xml:space="preserve">Sleeve length - </t>
    </r>
    <r>
      <rPr>
        <b/>
        <sz val="8"/>
        <rFont val="Arial"/>
        <family val="2"/>
      </rPr>
      <t>SNP</t>
    </r>
    <r>
      <rPr>
        <sz val="8"/>
        <rFont val="Arial"/>
        <family val="2"/>
      </rPr>
      <t xml:space="preserve">  to cuff (RAGLAN)</t>
    </r>
  </si>
  <si>
    <r>
      <t xml:space="preserve">Top Pocket Position from </t>
    </r>
    <r>
      <rPr>
        <b/>
        <sz val="8"/>
        <color theme="1"/>
        <rFont val="Arial"/>
        <family val="2"/>
      </rPr>
      <t>SNP</t>
    </r>
  </si>
  <si>
    <r>
      <t xml:space="preserve">Top Pocket Position from </t>
    </r>
    <r>
      <rPr>
        <b/>
        <sz val="8"/>
        <color theme="1"/>
        <rFont val="Arial"/>
        <family val="2"/>
      </rPr>
      <t xml:space="preserve">HSP </t>
    </r>
  </si>
  <si>
    <r>
      <t>Lower Pocket Position from</t>
    </r>
    <r>
      <rPr>
        <b/>
        <sz val="8"/>
        <color theme="1"/>
        <rFont val="Arial"/>
        <family val="2"/>
      </rPr>
      <t xml:space="preserve"> SNP</t>
    </r>
  </si>
  <si>
    <r>
      <t xml:space="preserve">Lower Pocket Position from </t>
    </r>
    <r>
      <rPr>
        <b/>
        <sz val="8"/>
        <color theme="1"/>
        <rFont val="Arial"/>
        <family val="2"/>
      </rPr>
      <t xml:space="preserve">HSP </t>
    </r>
  </si>
  <si>
    <t>JOLIEN</t>
  </si>
  <si>
    <t xml:space="preserve">TAHSIN </t>
  </si>
  <si>
    <t xml:space="preserve">JOLIEN </t>
  </si>
  <si>
    <r>
      <t xml:space="preserve">Front length - </t>
    </r>
    <r>
      <rPr>
        <b/>
        <sz val="8"/>
        <rFont val="Arial"/>
        <family val="2"/>
      </rPr>
      <t>SNP</t>
    </r>
    <r>
      <rPr>
        <sz val="8"/>
        <rFont val="Arial"/>
        <family val="2"/>
      </rPr>
      <t xml:space="preserve"> to bottom hem edge - straight</t>
    </r>
  </si>
  <si>
    <r>
      <t xml:space="preserve">Front length - </t>
    </r>
    <r>
      <rPr>
        <b/>
        <sz val="8"/>
        <rFont val="Arial"/>
        <family val="2"/>
      </rPr>
      <t>HSP</t>
    </r>
    <r>
      <rPr>
        <sz val="8"/>
        <rFont val="Arial"/>
        <family val="2"/>
      </rPr>
      <t xml:space="preserve"> to bottom hem edge - straight</t>
    </r>
  </si>
  <si>
    <r>
      <t>Waist position - below</t>
    </r>
    <r>
      <rPr>
        <b/>
        <sz val="8"/>
        <rFont val="Arial"/>
        <family val="2"/>
      </rPr>
      <t xml:space="preserve"> HSP</t>
    </r>
  </si>
  <si>
    <r>
      <t xml:space="preserve">X Front - 15cm below </t>
    </r>
    <r>
      <rPr>
        <b/>
        <sz val="8"/>
        <rFont val="Arial"/>
        <family val="2"/>
      </rPr>
      <t>HSP</t>
    </r>
  </si>
  <si>
    <r>
      <t xml:space="preserve">Position of Front raglan from </t>
    </r>
    <r>
      <rPr>
        <b/>
        <sz val="8"/>
        <rFont val="Arial"/>
        <family val="2"/>
      </rPr>
      <t>HSP</t>
    </r>
  </si>
  <si>
    <r>
      <t xml:space="preserve">Lower Pocket Position from </t>
    </r>
    <r>
      <rPr>
        <b/>
        <sz val="8"/>
        <color theme="1"/>
        <rFont val="Arial"/>
        <family val="2"/>
      </rPr>
      <t>SNP</t>
    </r>
  </si>
  <si>
    <r>
      <t>Lower Pocket Position from</t>
    </r>
    <r>
      <rPr>
        <b/>
        <sz val="8"/>
        <color theme="1"/>
        <rFont val="Arial"/>
        <family val="2"/>
      </rPr>
      <t xml:space="preserve"> HSP </t>
    </r>
  </si>
  <si>
    <t xml:space="preserve">NOVATEKS </t>
  </si>
  <si>
    <t>MEDINA</t>
  </si>
  <si>
    <t>TURKEY</t>
  </si>
  <si>
    <t>ZIP THROUGH INTERLOCK</t>
  </si>
  <si>
    <t xml:space="preserve">Base Block: </t>
  </si>
  <si>
    <t>MAIN</t>
  </si>
  <si>
    <t xml:space="preserve">Design Specifications </t>
  </si>
  <si>
    <t>AW23 GP 1-2</t>
  </si>
  <si>
    <t xml:space="preserve">MEDINA </t>
  </si>
  <si>
    <t xml:space="preserve">TURKEY </t>
  </si>
  <si>
    <t>29.11.22</t>
  </si>
  <si>
    <t>Designer: TAHSIN</t>
  </si>
  <si>
    <t>Tech: JOLIEN</t>
  </si>
  <si>
    <t xml:space="preserve">Date: 20.03.23 </t>
  </si>
  <si>
    <t>RE MAIN SML BLK WOV 201 - Reiss Small Woven Logo Label - BLACK NEW LOGO</t>
  </si>
  <si>
    <t>RE BLACK …..... SZ INSERT COUNTRY (ALPHA SIZES XS-3XL) BLACK COMBINED LABEL</t>
  </si>
  <si>
    <t>RE MAIN WHT TKT 001 - Main Reiss Logo Ticket x 2 (New Logo)</t>
  </si>
  <si>
    <t>RE BARC 02 - NON RFID BARCODE</t>
  </si>
  <si>
    <t xml:space="preserve">INTERLOCK </t>
  </si>
  <si>
    <t>d</t>
  </si>
  <si>
    <t>VỊ TRÍ ĐO</t>
  </si>
  <si>
    <t>DÀI THÂN TRƯỚC TỪ ĐẦU VAI XUỐNG TỚI LAI</t>
  </si>
  <si>
    <t>DÀI THÂN TRƯỚC TỪ ĐỈNH VAI XUỐNG TỚI LAI</t>
  </si>
  <si>
    <t>DÀI THÂN SAU TỪ ĐỈNH VAI XUỐNG TỚI LAI</t>
  </si>
  <si>
    <t>NGỰC DƯỚ NÁCH 2.5CM</t>
  </si>
  <si>
    <t>VỊ TRÍ EO ĐO TỪ ĐỈNH VAI</t>
  </si>
  <si>
    <t>NGANG EO</t>
  </si>
  <si>
    <t>RỘNG LAI</t>
  </si>
  <si>
    <t>TO BẢN LAI</t>
  </si>
  <si>
    <t>NGANG VAI</t>
  </si>
  <si>
    <t>NGANG TRƯỚC TỪ ĐỈNH VAI XUỐNG 15CM</t>
  </si>
  <si>
    <t>NGANG SAU TỪ ĐỈNH VAI XUỐNG 15CM</t>
  </si>
  <si>
    <t xml:space="preserve">RỘNG CỔ SAU </t>
  </si>
  <si>
    <t>HẠ CỔ TRƯỚC TỪ ĐỈNH VAI</t>
  </si>
  <si>
    <t>NÁCH ĐO THẲNG</t>
  </si>
  <si>
    <t xml:space="preserve">DÀI TAY </t>
  </si>
  <si>
    <t>1/2 BẮP TAY DƯỚI NÁCH 2.5CM</t>
  </si>
  <si>
    <t>1/2 KHỦY TAY DƯỚI NÁCH 21CM</t>
  </si>
  <si>
    <t>1/2 CỬA TAY</t>
  </si>
  <si>
    <t>TO BẢN CỬA TAY</t>
  </si>
  <si>
    <t>TO BẢN CHÂN CỔ</t>
  </si>
  <si>
    <t xml:space="preserve">TO BẢN LÁ CỔ SAU </t>
  </si>
  <si>
    <t>TO BẢN CẠNH LÁ CỔ</t>
  </si>
  <si>
    <t>VÒNG CỔ TẠI MÉP NGOÀI CỦA LÁ CỔ</t>
  </si>
  <si>
    <t xml:space="preserve">VỊ TRÍ CẠNH TRÊN CỦA TÚI TỪ ĐẦU VAI XUỐNG </t>
  </si>
  <si>
    <t xml:space="preserve">VỊ TRÍ CẠNH TRÊN CỦA TÚI TỪ ĐỈNH VAI XUỐNG </t>
  </si>
  <si>
    <t>VỊ TRÍ CẠNH TRÊN CỦA TÚI TỪ GIỮA TRƯỚC VÀO</t>
  </si>
  <si>
    <t>RỘNG CẠNH TRÊN TÚI</t>
  </si>
  <si>
    <t>CAO TÚI</t>
  </si>
  <si>
    <t>TO BẢN  NẮP TÚI</t>
  </si>
  <si>
    <t>VỊ TRÍ TÚI SƯỜN TỪ ĐẦU VAI XUỐNG</t>
  </si>
  <si>
    <t>VỊ TRÚ TÚI SƯỜN TỪ ĐỈNH VAI XUỐNG</t>
  </si>
  <si>
    <t>VỊ TRÍ TÚI SƯỜN TỪ GIỮA TRƯỚC VÀO</t>
  </si>
  <si>
    <t>RỘNG TÚI SƯỜN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</si>
</sst>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_ ;[Red]\-0.0\ "/>
    <numFmt numFmtId="165" formatCode="0.0"/>
    <numFmt numFmtId="166" formatCode="[Blue]\+0.0;[Red]\-0.0;0.0\ "/>
  </numFmts>
  <fonts count="27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  <family val="2"/>
    </font>
    <font>
      <sz val="8"/>
      <color indexed="8"/>
      <name val="Calibri"/>
      <family val="2"/>
      <scheme val="minor"/>
    </font>
    <font>
      <sz val="14"/>
      <name val="Calibri"/>
      <family val="2"/>
      <scheme val="minor"/>
    </font>
    <font>
      <sz val="8"/>
      <color theme="1"/>
      <name val="Cambria"/>
      <family val="1"/>
      <scheme val="major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name val="Arial"/>
      <family val="2"/>
    </font>
    <font>
      <sz val="10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Calibri"/>
      <family val="2"/>
      <scheme val="minor"/>
    </font>
    <font>
      <b/>
      <sz val="10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9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9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>
      <alignment vertical="top"/>
    </xf>
    <xf numFmtId="0" fontId="4" fillId="0" borderId="0"/>
    <xf numFmtId="0" fontId="4" fillId="0" borderId="0"/>
  </cellStyleXfs>
  <cellXfs count="220">
    <xf numFmtId="0" fontId="0" fillId="0" borderId="0" xfId="0"/>
    <xf numFmtId="0" fontId="1" fillId="0" borderId="0" xfId="0" applyFont="1"/>
    <xf numFmtId="164" fontId="5" fillId="5" borderId="1" xfId="1" applyNumberFormat="1" applyFont="1" applyFill="1" applyBorder="1" applyAlignment="1" applyProtection="1">
      <alignment horizontal="center" vertical="center"/>
      <protection locked="0"/>
    </xf>
    <xf numFmtId="164" fontId="5" fillId="5" borderId="13" xfId="1" applyNumberFormat="1" applyFont="1" applyFill="1" applyBorder="1" applyAlignment="1" applyProtection="1">
      <alignment horizontal="center" vertical="center"/>
      <protection locked="0"/>
    </xf>
    <xf numFmtId="165" fontId="2" fillId="3" borderId="1" xfId="0" applyNumberFormat="1" applyFont="1" applyFill="1" applyBorder="1" applyAlignment="1">
      <alignment horizontal="center"/>
    </xf>
    <xf numFmtId="0" fontId="7" fillId="0" borderId="0" xfId="0" applyFont="1"/>
    <xf numFmtId="0" fontId="2" fillId="0" borderId="0" xfId="0" applyFont="1"/>
    <xf numFmtId="0" fontId="2" fillId="4" borderId="15" xfId="0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49" fontId="6" fillId="0" borderId="0" xfId="0" applyNumberFormat="1" applyFont="1" applyAlignment="1">
      <alignment vertical="top" wrapText="1"/>
    </xf>
    <xf numFmtId="0" fontId="2" fillId="10" borderId="15" xfId="0" applyFont="1" applyFill="1" applyBorder="1" applyAlignment="1">
      <alignment horizontal="center"/>
    </xf>
    <xf numFmtId="165" fontId="2" fillId="10" borderId="1" xfId="0" applyNumberFormat="1" applyFont="1" applyFill="1" applyBorder="1" applyAlignment="1">
      <alignment horizontal="center"/>
    </xf>
    <xf numFmtId="0" fontId="1" fillId="2" borderId="15" xfId="0" applyFont="1" applyFill="1" applyBorder="1"/>
    <xf numFmtId="0" fontId="1" fillId="2" borderId="15" xfId="0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/>
    </xf>
    <xf numFmtId="0" fontId="10" fillId="12" borderId="1" xfId="0" applyFont="1" applyFill="1" applyBorder="1"/>
    <xf numFmtId="0" fontId="8" fillId="12" borderId="2" xfId="0" applyFont="1" applyFill="1" applyBorder="1"/>
    <xf numFmtId="0" fontId="8" fillId="12" borderId="3" xfId="0" applyFont="1" applyFill="1" applyBorder="1"/>
    <xf numFmtId="0" fontId="8" fillId="12" borderId="1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top" wrapText="1"/>
    </xf>
    <xf numFmtId="165" fontId="4" fillId="14" borderId="21" xfId="0" applyNumberFormat="1" applyFont="1" applyFill="1" applyBorder="1" applyAlignment="1">
      <alignment horizontal="center" vertical="center"/>
    </xf>
    <xf numFmtId="165" fontId="4" fillId="14" borderId="22" xfId="0" applyNumberFormat="1" applyFont="1" applyFill="1" applyBorder="1" applyAlignment="1">
      <alignment horizontal="center" vertical="center"/>
    </xf>
    <xf numFmtId="0" fontId="4" fillId="0" borderId="13" xfId="2" applyBorder="1" applyAlignment="1">
      <alignment horizontal="center" vertical="center"/>
    </xf>
    <xf numFmtId="0" fontId="4" fillId="0" borderId="1" xfId="2" applyBorder="1" applyAlignment="1">
      <alignment horizontal="center" vertical="center"/>
    </xf>
    <xf numFmtId="0" fontId="4" fillId="0" borderId="12" xfId="2" applyBorder="1" applyAlignment="1">
      <alignment horizontal="center" vertical="center"/>
    </xf>
    <xf numFmtId="0" fontId="4" fillId="0" borderId="4" xfId="2" applyBorder="1" applyAlignment="1">
      <alignment horizontal="center" vertical="center"/>
    </xf>
    <xf numFmtId="0" fontId="8" fillId="12" borderId="14" xfId="0" applyFont="1" applyFill="1" applyBorder="1" applyAlignment="1">
      <alignment horizontal="center" vertical="center" wrapText="1"/>
    </xf>
    <xf numFmtId="165" fontId="4" fillId="14" borderId="23" xfId="0" applyNumberFormat="1" applyFont="1" applyFill="1" applyBorder="1" applyAlignment="1">
      <alignment horizontal="center" vertical="center"/>
    </xf>
    <xf numFmtId="165" fontId="2" fillId="10" borderId="13" xfId="0" applyNumberFormat="1" applyFont="1" applyFill="1" applyBorder="1" applyAlignment="1">
      <alignment horizontal="center"/>
    </xf>
    <xf numFmtId="0" fontId="4" fillId="15" borderId="13" xfId="2" applyFill="1" applyBorder="1" applyAlignment="1">
      <alignment horizontal="center" vertical="center"/>
    </xf>
    <xf numFmtId="0" fontId="4" fillId="15" borderId="1" xfId="2" applyFill="1" applyBorder="1" applyAlignment="1">
      <alignment horizontal="center" vertical="center"/>
    </xf>
    <xf numFmtId="0" fontId="15" fillId="8" borderId="8" xfId="0" applyFont="1" applyFill="1" applyBorder="1" applyAlignment="1">
      <alignment horizontal="right"/>
    </xf>
    <xf numFmtId="0" fontId="15" fillId="8" borderId="2" xfId="0" applyFont="1" applyFill="1" applyBorder="1" applyAlignment="1">
      <alignment horizontal="right"/>
    </xf>
    <xf numFmtId="0" fontId="15" fillId="8" borderId="11" xfId="0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49" fontId="6" fillId="3" borderId="0" xfId="0" applyNumberFormat="1" applyFont="1" applyFill="1" applyAlignment="1">
      <alignment vertical="top" wrapText="1"/>
    </xf>
    <xf numFmtId="0" fontId="1" fillId="3" borderId="0" xfId="0" applyFont="1" applyFill="1"/>
    <xf numFmtId="0" fontId="1" fillId="3" borderId="7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164" fontId="2" fillId="16" borderId="1" xfId="0" applyNumberFormat="1" applyFont="1" applyFill="1" applyBorder="1" applyAlignment="1">
      <alignment horizontal="center"/>
    </xf>
    <xf numFmtId="164" fontId="2" fillId="16" borderId="13" xfId="0" applyNumberFormat="1" applyFont="1" applyFill="1" applyBorder="1" applyAlignment="1">
      <alignment horizontal="center"/>
    </xf>
    <xf numFmtId="0" fontId="0" fillId="6" borderId="0" xfId="0" applyFill="1"/>
    <xf numFmtId="0" fontId="1" fillId="2" borderId="16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21" fillId="8" borderId="4" xfId="3" applyFont="1" applyFill="1" applyBorder="1" applyAlignment="1" applyProtection="1">
      <alignment vertical="center" wrapText="1"/>
      <protection locked="0"/>
    </xf>
    <xf numFmtId="166" fontId="22" fillId="3" borderId="13" xfId="0" applyNumberFormat="1" applyFont="1" applyFill="1" applyBorder="1" applyAlignment="1">
      <alignment vertical="center"/>
    </xf>
    <xf numFmtId="164" fontId="2" fillId="3" borderId="2" xfId="0" applyNumberFormat="1" applyFont="1" applyFill="1" applyBorder="1" applyAlignment="1">
      <alignment horizontal="center"/>
    </xf>
    <xf numFmtId="164" fontId="2" fillId="3" borderId="3" xfId="0" applyNumberFormat="1" applyFont="1" applyFill="1" applyBorder="1" applyAlignment="1">
      <alignment horizontal="center"/>
    </xf>
    <xf numFmtId="164" fontId="2" fillId="3" borderId="4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 wrapText="1"/>
    </xf>
    <xf numFmtId="0" fontId="1" fillId="2" borderId="0" xfId="0" applyFont="1" applyFill="1" applyAlignment="1">
      <alignment horizontal="center"/>
    </xf>
    <xf numFmtId="0" fontId="1" fillId="8" borderId="1" xfId="0" applyFont="1" applyFill="1" applyBorder="1"/>
    <xf numFmtId="0" fontId="4" fillId="3" borderId="13" xfId="2" applyFill="1" applyBorder="1" applyAlignment="1">
      <alignment horizontal="center" vertical="center"/>
    </xf>
    <xf numFmtId="0" fontId="4" fillId="9" borderId="13" xfId="2" applyFill="1" applyBorder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2" fillId="3" borderId="0" xfId="0" applyFont="1" applyFill="1" applyAlignment="1">
      <alignment wrapText="1"/>
    </xf>
    <xf numFmtId="0" fontId="22" fillId="3" borderId="0" xfId="0" applyFont="1" applyFill="1" applyAlignment="1">
      <alignment vertical="center"/>
    </xf>
    <xf numFmtId="0" fontId="25" fillId="3" borderId="0" xfId="0" applyFont="1" applyFill="1" applyAlignment="1">
      <alignment horizontal="left" vertical="center"/>
    </xf>
    <xf numFmtId="0" fontId="26" fillId="3" borderId="0" xfId="0" applyFont="1" applyFill="1" applyAlignment="1">
      <alignment wrapText="1"/>
    </xf>
    <xf numFmtId="0" fontId="3" fillId="10" borderId="16" xfId="0" applyFont="1" applyFill="1" applyBorder="1"/>
    <xf numFmtId="0" fontId="3" fillId="10" borderId="17" xfId="0" applyFont="1" applyFill="1" applyBorder="1"/>
    <xf numFmtId="165" fontId="2" fillId="17" borderId="1" xfId="0" applyNumberFormat="1" applyFont="1" applyFill="1" applyBorder="1" applyAlignment="1">
      <alignment horizontal="center"/>
    </xf>
    <xf numFmtId="164" fontId="2" fillId="3" borderId="13" xfId="0" applyNumberFormat="1" applyFont="1" applyFill="1" applyBorder="1" applyAlignment="1">
      <alignment horizontal="center"/>
    </xf>
    <xf numFmtId="164" fontId="5" fillId="18" borderId="1" xfId="1" applyNumberFormat="1" applyFont="1" applyFill="1" applyBorder="1" applyAlignment="1" applyProtection="1">
      <alignment horizontal="center" vertical="center"/>
      <protection locked="0"/>
    </xf>
    <xf numFmtId="164" fontId="5" fillId="18" borderId="13" xfId="1" applyNumberFormat="1" applyFont="1" applyFill="1" applyBorder="1" applyAlignment="1" applyProtection="1">
      <alignment horizontal="center" vertical="center"/>
      <protection locked="0"/>
    </xf>
    <xf numFmtId="0" fontId="1" fillId="8" borderId="3" xfId="0" applyFont="1" applyFill="1" applyBorder="1" applyAlignment="1">
      <alignment horizontal="center"/>
    </xf>
    <xf numFmtId="0" fontId="12" fillId="3" borderId="5" xfId="0" applyFont="1" applyFill="1" applyBorder="1" applyAlignment="1">
      <alignment vertical="center"/>
    </xf>
    <xf numFmtId="0" fontId="12" fillId="3" borderId="3" xfId="0" applyFont="1" applyFill="1" applyBorder="1" applyAlignment="1">
      <alignment vertical="center"/>
    </xf>
    <xf numFmtId="0" fontId="19" fillId="3" borderId="29" xfId="0" applyFont="1" applyFill="1" applyBorder="1" applyAlignment="1">
      <alignment horizontal="left" vertical="center" wrapText="1"/>
    </xf>
    <xf numFmtId="0" fontId="16" fillId="0" borderId="0" xfId="0" applyFont="1"/>
    <xf numFmtId="0" fontId="16" fillId="0" borderId="5" xfId="0" applyFont="1" applyBorder="1"/>
    <xf numFmtId="0" fontId="1" fillId="8" borderId="3" xfId="0" applyFont="1" applyFill="1" applyBorder="1" applyAlignment="1">
      <alignment horizontal="center"/>
    </xf>
    <xf numFmtId="0" fontId="1" fillId="8" borderId="4" xfId="0" applyFont="1" applyFill="1" applyBorder="1" applyAlignment="1">
      <alignment horizontal="center"/>
    </xf>
    <xf numFmtId="0" fontId="0" fillId="0" borderId="3" xfId="0" applyBorder="1"/>
    <xf numFmtId="0" fontId="0" fillId="0" borderId="4" xfId="0" applyBorder="1"/>
    <xf numFmtId="49" fontId="1" fillId="8" borderId="3" xfId="0" applyNumberFormat="1" applyFont="1" applyFill="1" applyBorder="1" applyAlignment="1">
      <alignment horizontal="center"/>
    </xf>
    <xf numFmtId="49" fontId="1" fillId="8" borderId="4" xfId="0" applyNumberFormat="1" applyFont="1" applyFill="1" applyBorder="1" applyAlignment="1">
      <alignment horizontal="center"/>
    </xf>
    <xf numFmtId="0" fontId="0" fillId="7" borderId="2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9" fillId="8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 wrapText="1"/>
    </xf>
    <xf numFmtId="0" fontId="2" fillId="3" borderId="0" xfId="0" applyFont="1" applyFill="1" applyAlignment="1">
      <alignment horizontal="center" wrapText="1"/>
    </xf>
    <xf numFmtId="0" fontId="9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9" fillId="0" borderId="1" xfId="0" applyFont="1" applyBorder="1" applyAlignment="1">
      <alignment wrapText="1"/>
    </xf>
    <xf numFmtId="2" fontId="1" fillId="8" borderId="3" xfId="0" applyNumberFormat="1" applyFont="1" applyFill="1" applyBorder="1" applyAlignment="1">
      <alignment horizontal="center"/>
    </xf>
    <xf numFmtId="2" fontId="1" fillId="8" borderId="4" xfId="0" applyNumberFormat="1" applyFont="1" applyFill="1" applyBorder="1" applyAlignment="1">
      <alignment horizontal="center"/>
    </xf>
    <xf numFmtId="0" fontId="25" fillId="3" borderId="27" xfId="0" applyFont="1" applyFill="1" applyBorder="1" applyAlignment="1">
      <alignment horizontal="left" vertical="center"/>
    </xf>
    <xf numFmtId="0" fontId="25" fillId="3" borderId="0" xfId="0" applyFont="1" applyFill="1" applyAlignment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9" fillId="8" borderId="2" xfId="0" applyFont="1" applyFill="1" applyBorder="1" applyAlignment="1">
      <alignment horizontal="right" vertical="center" wrapText="1"/>
    </xf>
    <xf numFmtId="0" fontId="0" fillId="0" borderId="4" xfId="0" applyBorder="1" applyAlignment="1">
      <alignment horizontal="right" vertical="center" wrapText="1"/>
    </xf>
    <xf numFmtId="0" fontId="9" fillId="3" borderId="2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9" fillId="3" borderId="0" xfId="0" applyFont="1" applyFill="1" applyAlignment="1">
      <alignment horizontal="right" vertical="center" wrapText="1"/>
    </xf>
    <xf numFmtId="0" fontId="0" fillId="3" borderId="0" xfId="0" applyFill="1" applyAlignment="1">
      <alignment horizontal="right" vertical="center" wrapText="1"/>
    </xf>
    <xf numFmtId="0" fontId="0" fillId="3" borderId="0" xfId="0" applyFill="1" applyAlignment="1">
      <alignment wrapText="1"/>
    </xf>
    <xf numFmtId="0" fontId="0" fillId="0" borderId="0" xfId="0"/>
    <xf numFmtId="0" fontId="25" fillId="3" borderId="27" xfId="0" applyFont="1" applyFill="1" applyBorder="1" applyAlignment="1">
      <alignment vertical="center"/>
    </xf>
    <xf numFmtId="0" fontId="25" fillId="3" borderId="0" xfId="0" applyFont="1" applyFill="1" applyAlignment="1">
      <alignment vertical="center"/>
    </xf>
    <xf numFmtId="2" fontId="2" fillId="8" borderId="3" xfId="0" applyNumberFormat="1" applyFont="1" applyFill="1" applyBorder="1" applyAlignment="1">
      <alignment horizontal="center"/>
    </xf>
    <xf numFmtId="2" fontId="2" fillId="8" borderId="4" xfId="0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1" fillId="0" borderId="0" xfId="0" applyFont="1" applyAlignment="1">
      <alignment horizontal="center" vertical="top" wrapText="1"/>
    </xf>
    <xf numFmtId="0" fontId="1" fillId="0" borderId="2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13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top" wrapText="1"/>
    </xf>
    <xf numFmtId="0" fontId="1" fillId="2" borderId="0" xfId="0" applyFont="1" applyFill="1" applyAlignment="1">
      <alignment horizontal="center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top" wrapText="1"/>
    </xf>
    <xf numFmtId="0" fontId="1" fillId="2" borderId="8" xfId="0" applyFont="1" applyFill="1" applyBorder="1" applyAlignment="1">
      <alignment horizontal="left"/>
    </xf>
    <xf numFmtId="0" fontId="1" fillId="2" borderId="9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164" fontId="2" fillId="3" borderId="11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2" xfId="0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7" borderId="8" xfId="0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2" fillId="10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2" fillId="3" borderId="24" xfId="0" applyFont="1" applyFill="1" applyBorder="1" applyAlignment="1">
      <alignment horizontal="left" wrapText="1"/>
    </xf>
    <xf numFmtId="0" fontId="2" fillId="3" borderId="25" xfId="0" applyFont="1" applyFill="1" applyBorder="1" applyAlignment="1">
      <alignment horizontal="left" wrapText="1"/>
    </xf>
    <xf numFmtId="0" fontId="2" fillId="3" borderId="26" xfId="0" applyFont="1" applyFill="1" applyBorder="1" applyAlignment="1">
      <alignment horizontal="left" wrapText="1"/>
    </xf>
    <xf numFmtId="164" fontId="2" fillId="3" borderId="24" xfId="0" applyNumberFormat="1" applyFont="1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2" fillId="3" borderId="1" xfId="0" applyFont="1" applyFill="1" applyBorder="1" applyAlignment="1">
      <alignment horizontal="left" wrapText="1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9" fillId="0" borderId="28" xfId="0" applyFont="1" applyBorder="1" applyAlignment="1">
      <alignment horizontal="left"/>
    </xf>
    <xf numFmtId="0" fontId="19" fillId="0" borderId="3" xfId="0" applyFont="1" applyBorder="1" applyAlignment="1">
      <alignment horizontal="left"/>
    </xf>
    <xf numFmtId="0" fontId="19" fillId="0" borderId="29" xfId="0" applyFont="1" applyBorder="1" applyAlignment="1">
      <alignment horizontal="left"/>
    </xf>
    <xf numFmtId="0" fontId="0" fillId="0" borderId="19" xfId="0" applyBorder="1" applyAlignment="1" applyProtection="1">
      <alignment horizontal="left"/>
      <protection hidden="1"/>
    </xf>
    <xf numFmtId="0" fontId="0" fillId="0" borderId="1" xfId="0" applyBorder="1" applyAlignment="1" applyProtection="1">
      <alignment horizontal="left"/>
      <protection hidden="1"/>
    </xf>
    <xf numFmtId="0" fontId="1" fillId="0" borderId="8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4" fillId="0" borderId="20" xfId="3" applyBorder="1" applyAlignment="1" applyProtection="1">
      <alignment horizontal="left" vertical="center"/>
      <protection hidden="1"/>
    </xf>
    <xf numFmtId="0" fontId="4" fillId="0" borderId="13" xfId="3" applyBorder="1" applyAlignment="1" applyProtection="1">
      <alignment horizontal="left" vertical="center"/>
      <protection hidden="1"/>
    </xf>
    <xf numFmtId="0" fontId="4" fillId="0" borderId="1" xfId="3" applyBorder="1" applyAlignment="1" applyProtection="1">
      <alignment horizontal="left" vertical="center"/>
      <protection hidden="1"/>
    </xf>
    <xf numFmtId="0" fontId="0" fillId="0" borderId="28" xfId="0" applyBorder="1" applyAlignment="1" applyProtection="1">
      <alignment horizontal="left"/>
      <protection hidden="1"/>
    </xf>
    <xf numFmtId="0" fontId="0" fillId="0" borderId="3" xfId="0" applyBorder="1" applyAlignment="1" applyProtection="1">
      <alignment horizontal="left"/>
      <protection hidden="1"/>
    </xf>
    <xf numFmtId="0" fontId="0" fillId="0" borderId="4" xfId="0" applyBorder="1" applyAlignment="1" applyProtection="1">
      <alignment horizontal="left"/>
      <protection hidden="1"/>
    </xf>
    <xf numFmtId="0" fontId="4" fillId="0" borderId="1" xfId="3" applyBorder="1" applyAlignment="1">
      <alignment horizontal="left" vertical="center"/>
    </xf>
    <xf numFmtId="0" fontId="20" fillId="12" borderId="2" xfId="0" applyFont="1" applyFill="1" applyBorder="1" applyAlignment="1">
      <alignment horizontal="center" vertical="center" wrapText="1"/>
    </xf>
    <xf numFmtId="0" fontId="20" fillId="12" borderId="3" xfId="0" applyFont="1" applyFill="1" applyBorder="1" applyAlignment="1">
      <alignment horizontal="center" vertical="center" wrapText="1"/>
    </xf>
    <xf numFmtId="0" fontId="20" fillId="12" borderId="4" xfId="0" applyFont="1" applyFill="1" applyBorder="1" applyAlignment="1">
      <alignment horizontal="center" vertical="center" wrapText="1"/>
    </xf>
    <xf numFmtId="0" fontId="0" fillId="13" borderId="2" xfId="0" applyFill="1" applyBorder="1" applyAlignment="1">
      <alignment horizontal="right" vertical="center"/>
    </xf>
    <xf numFmtId="0" fontId="0" fillId="13" borderId="3" xfId="0" applyFill="1" applyBorder="1" applyAlignment="1">
      <alignment horizontal="right" vertical="center"/>
    </xf>
    <xf numFmtId="0" fontId="0" fillId="13" borderId="3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23" fillId="3" borderId="1" xfId="0" applyFont="1" applyFill="1" applyBorder="1" applyAlignment="1">
      <alignment vertical="center" wrapText="1"/>
    </xf>
    <xf numFmtId="0" fontId="23" fillId="3" borderId="2" xfId="0" applyFont="1" applyFill="1" applyBorder="1" applyAlignment="1">
      <alignment vertical="center" wrapText="1"/>
    </xf>
    <xf numFmtId="0" fontId="19" fillId="3" borderId="1" xfId="0" applyFont="1" applyFill="1" applyBorder="1" applyAlignment="1">
      <alignment vertical="center" wrapText="1"/>
    </xf>
    <xf numFmtId="0" fontId="19" fillId="3" borderId="2" xfId="0" applyFont="1" applyFill="1" applyBorder="1" applyAlignment="1">
      <alignment vertical="center" wrapText="1"/>
    </xf>
    <xf numFmtId="0" fontId="19" fillId="3" borderId="2" xfId="0" applyFont="1" applyFill="1" applyBorder="1" applyAlignment="1">
      <alignment horizontal="left" vertical="center" wrapText="1"/>
    </xf>
    <xf numFmtId="0" fontId="19" fillId="3" borderId="3" xfId="0" applyFont="1" applyFill="1" applyBorder="1" applyAlignment="1">
      <alignment horizontal="left" vertical="center" wrapText="1"/>
    </xf>
    <xf numFmtId="0" fontId="19" fillId="3" borderId="4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64" fontId="2" fillId="3" borderId="3" xfId="0" applyNumberFormat="1" applyFont="1" applyFill="1" applyBorder="1" applyAlignment="1">
      <alignment horizontal="center"/>
    </xf>
    <xf numFmtId="164" fontId="2" fillId="3" borderId="4" xfId="0" applyNumberFormat="1" applyFont="1" applyFill="1" applyBorder="1" applyAlignment="1">
      <alignment horizontal="center"/>
    </xf>
    <xf numFmtId="0" fontId="12" fillId="3" borderId="2" xfId="0" applyFont="1" applyFill="1" applyBorder="1" applyAlignment="1">
      <alignment vertical="center"/>
    </xf>
    <xf numFmtId="0" fontId="12" fillId="3" borderId="3" xfId="0" applyFont="1" applyFill="1" applyBorder="1" applyAlignment="1">
      <alignment vertical="center"/>
    </xf>
    <xf numFmtId="0" fontId="12" fillId="3" borderId="4" xfId="0" applyFont="1" applyFill="1" applyBorder="1" applyAlignment="1">
      <alignment vertical="center"/>
    </xf>
    <xf numFmtId="0" fontId="12" fillId="3" borderId="11" xfId="0" applyFont="1" applyFill="1" applyBorder="1" applyAlignment="1">
      <alignment vertical="center"/>
    </xf>
    <xf numFmtId="0" fontId="12" fillId="3" borderId="5" xfId="0" applyFont="1" applyFill="1" applyBorder="1" applyAlignment="1">
      <alignment vertical="center"/>
    </xf>
    <xf numFmtId="164" fontId="2" fillId="3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2" fontId="14" fillId="9" borderId="3" xfId="0" applyNumberFormat="1" applyFont="1" applyFill="1" applyBorder="1" applyAlignment="1">
      <alignment horizontal="center"/>
    </xf>
    <xf numFmtId="2" fontId="14" fillId="9" borderId="4" xfId="0" applyNumberFormat="1" applyFont="1" applyFill="1" applyBorder="1" applyAlignment="1">
      <alignment horizontal="center"/>
    </xf>
    <xf numFmtId="0" fontId="3" fillId="10" borderId="15" xfId="0" applyFont="1" applyFill="1" applyBorder="1" applyAlignment="1">
      <alignment horizontal="center"/>
    </xf>
    <xf numFmtId="0" fontId="11" fillId="3" borderId="0" xfId="0" applyFont="1" applyFill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3" borderId="0" xfId="0" applyFont="1" applyFill="1" applyAlignment="1">
      <alignment horizontal="left" wrapText="1"/>
    </xf>
    <xf numFmtId="0" fontId="2" fillId="8" borderId="2" xfId="0" applyFont="1" applyFill="1" applyBorder="1" applyAlignment="1">
      <alignment horizontal="right" wrapText="1"/>
    </xf>
    <xf numFmtId="0" fontId="2" fillId="8" borderId="3" xfId="0" applyFont="1" applyFill="1" applyBorder="1" applyAlignment="1">
      <alignment horizontal="right" wrapText="1"/>
    </xf>
    <xf numFmtId="0" fontId="14" fillId="9" borderId="3" xfId="0" applyFont="1" applyFill="1" applyBorder="1" applyAlignment="1">
      <alignment horizontal="left" wrapText="1"/>
    </xf>
    <xf numFmtId="0" fontId="14" fillId="9" borderId="4" xfId="0" applyFont="1" applyFill="1" applyBorder="1" applyAlignment="1">
      <alignment horizontal="left" wrapText="1"/>
    </xf>
    <xf numFmtId="0" fontId="2" fillId="8" borderId="3" xfId="0" applyFont="1" applyFill="1" applyBorder="1" applyAlignment="1">
      <alignment horizontal="left" wrapText="1"/>
    </xf>
    <xf numFmtId="0" fontId="2" fillId="8" borderId="4" xfId="0" applyFont="1" applyFill="1" applyBorder="1" applyAlignment="1">
      <alignment horizontal="left" wrapText="1"/>
    </xf>
    <xf numFmtId="0" fontId="17" fillId="3" borderId="0" xfId="0" applyFont="1" applyFill="1" applyAlignment="1">
      <alignment horizontal="left" wrapText="1"/>
    </xf>
    <xf numFmtId="0" fontId="18" fillId="0" borderId="0" xfId="0" applyFont="1" applyAlignment="1">
      <alignment horizontal="left" wrapText="1"/>
    </xf>
    <xf numFmtId="0" fontId="8" fillId="11" borderId="8" xfId="0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left"/>
    </xf>
    <xf numFmtId="0" fontId="0" fillId="6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1" fillId="8" borderId="7" xfId="0" applyFont="1" applyFill="1" applyBorder="1" applyAlignment="1">
      <alignment horizontal="center"/>
    </xf>
    <xf numFmtId="0" fontId="1" fillId="8" borderId="5" xfId="0" applyFont="1" applyFill="1" applyBorder="1" applyAlignment="1">
      <alignment horizontal="center"/>
    </xf>
    <xf numFmtId="0" fontId="8" fillId="12" borderId="7" xfId="0" applyFont="1" applyFill="1" applyBorder="1"/>
    <xf numFmtId="0" fontId="19" fillId="3" borderId="3" xfId="0" applyFont="1" applyFill="1" applyBorder="1" applyAlignment="1">
      <alignment vertical="center" wrapText="1"/>
    </xf>
    <xf numFmtId="0" fontId="23" fillId="3" borderId="3" xfId="0" applyFont="1" applyFill="1" applyBorder="1" applyAlignment="1">
      <alignment vertical="center" wrapText="1"/>
    </xf>
    <xf numFmtId="0" fontId="8" fillId="12" borderId="4" xfId="0" applyFont="1" applyFill="1" applyBorder="1"/>
    <xf numFmtId="0" fontId="12" fillId="3" borderId="12" xfId="0" applyFont="1" applyFill="1" applyBorder="1" applyAlignment="1">
      <alignment vertical="center"/>
    </xf>
  </cellXfs>
  <cellStyles count="4">
    <cellStyle name="Normal" xfId="0" builtinId="0"/>
    <cellStyle name="Normal 2" xfId="1" xr:uid="{00000000-0005-0000-0000-000001000000}"/>
    <cellStyle name="Normal 3" xfId="3" xr:uid="{00000000-0005-0000-0000-000002000000}"/>
    <cellStyle name="Normal_Jacket and coat  SPEC TEMPLATE" xfId="2" xr:uid="{00000000-0005-0000-0000-000003000000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FFFFCC"/>
      <color rgb="FFFFFF99"/>
      <color rgb="FFFFFFFF"/>
      <color rgb="FFFF3399"/>
      <color rgb="FF3B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182033</xdr:colOff>
      <xdr:row>10</xdr:row>
      <xdr:rowOff>88900</xdr:rowOff>
    </xdr:from>
    <xdr:to>
      <xdr:col>11</xdr:col>
      <xdr:colOff>63733</xdr:colOff>
      <xdr:row>36</xdr:row>
      <xdr:rowOff>105725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58C5A5-85CA-4947-8AAA-1CEDD143D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033" y="1909233"/>
          <a:ext cx="5554367" cy="41993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163286</xdr:colOff>
      <xdr:row>7</xdr:row>
      <xdr:rowOff>90714</xdr:rowOff>
    </xdr:from>
    <xdr:to>
      <xdr:col>11</xdr:col>
      <xdr:colOff>181428</xdr:colOff>
      <xdr:row>46</xdr:row>
      <xdr:rowOff>9072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6279E22-5C4D-4E1B-B3AB-14D607DD45A1}"/>
            </a:ext>
          </a:extLst>
        </xdr:cNvPr>
        <xdr:cNvSpPr txBox="1"/>
      </xdr:nvSpPr>
      <xdr:spPr>
        <a:xfrm>
          <a:off x="163286" y="1455964"/>
          <a:ext cx="5485492" cy="61096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BLOCK - PLEASE FOLLOW STYLE</a:t>
          </a:r>
          <a:r>
            <a:rPr lang="en-GB" sz="1100" baseline="0"/>
            <a:t> JERRY FROM BULK </a:t>
          </a:r>
        </a:p>
        <a:p>
          <a:endParaRPr lang="en-GB" sz="1100" baseline="0"/>
        </a:p>
        <a:p>
          <a:r>
            <a:rPr lang="en-GB" sz="1100" baseline="0"/>
            <a:t>BODY FABRIC: </a:t>
          </a:r>
        </a:p>
        <a:p>
          <a:endParaRPr lang="en-GB" sz="1100" baseline="0"/>
        </a:p>
        <a:p>
          <a:r>
            <a:rPr lang="en-GB" sz="1100" baseline="0"/>
            <a:t>INTERLOCK </a:t>
          </a:r>
        </a:p>
        <a:p>
          <a:endParaRPr lang="en-GB" sz="1100" baseline="0"/>
        </a:p>
        <a:p>
          <a:r>
            <a:rPr lang="en-GB" sz="1100" baseline="0"/>
            <a:t>COLOUR:BOTTLE GREEN YL00089-1</a:t>
          </a:r>
        </a:p>
        <a:p>
          <a:endParaRPr lang="en-GB" sz="1100" baseline="0"/>
        </a:p>
        <a:p>
          <a:endParaRPr lang="en-GB" sz="1100" baseline="0"/>
        </a:p>
        <a:p>
          <a:r>
            <a:rPr lang="en-GB" sz="1100" b="1" baseline="0"/>
            <a:t>TRIMS:</a:t>
          </a:r>
        </a:p>
        <a:p>
          <a:r>
            <a:rPr lang="en-GB" sz="1100" b="1" baseline="0"/>
            <a:t>ZIP PULLER TO BE SENT BY TAHSIN </a:t>
          </a:r>
        </a:p>
        <a:p>
          <a:r>
            <a:rPr lang="en-GB" sz="1100" baseline="0"/>
            <a:t>MAIN ZIP NEEDS TO BE ORDERED BY NOVATEKS</a:t>
          </a:r>
        </a:p>
        <a:p>
          <a:r>
            <a:rPr lang="en-GB" sz="1100" baseline="0"/>
            <a:t>MILL:EDICATE </a:t>
          </a:r>
        </a:p>
        <a:p>
          <a:r>
            <a:rPr lang="en-GB" sz="1100" baseline="0"/>
            <a:t>STYLE:KP-7131</a:t>
          </a:r>
        </a:p>
        <a:p>
          <a:r>
            <a:rPr lang="en-GB" sz="1100" baseline="0"/>
            <a:t>SIZE:T5</a:t>
          </a:r>
        </a:p>
        <a:p>
          <a:r>
            <a:rPr lang="en-GB" sz="1100" baseline="0"/>
            <a:t>COLOUR:SHINY NICKEL + BLACK LEATHER</a:t>
          </a:r>
        </a:p>
        <a:p>
          <a:endParaRPr lang="en-GB" sz="1100" baseline="0"/>
        </a:p>
        <a:p>
          <a:r>
            <a:rPr lang="en-GB" sz="1100" b="1" baseline="0"/>
            <a:t>SNAPS  ( SENT BY TAHSIN )</a:t>
          </a:r>
        </a:p>
        <a:p>
          <a:r>
            <a:rPr lang="en-GB" sz="1100" baseline="0"/>
            <a:t>YKK SNAP </a:t>
          </a:r>
        </a:p>
        <a:p>
          <a:r>
            <a:rPr lang="en-GB" sz="1100" baseline="0"/>
            <a:t>4723544 SBM1705BB SNAP CAP WBL (U) TS2501 REISS2 RP </a:t>
          </a:r>
        </a:p>
        <a:p>
          <a:endParaRPr lang="en-GB" sz="1100" baseline="0"/>
        </a:p>
        <a:p>
          <a:endParaRPr lang="en-GB" sz="1100" baseline="0"/>
        </a:p>
        <a:p>
          <a:endParaRPr lang="en-GB" sz="1100"/>
        </a:p>
      </xdr:txBody>
    </xdr:sp>
    <xdr:clientData/>
  </xdr:twoCellAnchor>
  <xdr:twoCellAnchor editAs="oneCell">
    <xdr:from>
      <xdr:col>0</xdr:col>
      <xdr:colOff>508000</xdr:colOff>
      <xdr:row>51</xdr:row>
      <xdr:rowOff>67131</xdr:rowOff>
    </xdr:from>
    <xdr:to>
      <xdr:col>9</xdr:col>
      <xdr:colOff>103415</xdr:colOff>
      <xdr:row>94</xdr:row>
      <xdr:rowOff>46582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4DC389-8CDA-48BC-80AF-CB91216B7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-761930" y="9687311"/>
          <a:ext cx="6942226" cy="4402365"/>
        </a:xfrm>
        <a:prstGeom prst="rect">
          <a:avLst/>
        </a:prstGeom>
      </xdr:spPr>
    </xdr:pic>
    <xdr:clientData/>
  </xdr:twoCellAnchor>
  <xdr:twoCellAnchor editAs="oneCell">
    <xdr:from>
      <xdr:col>13</xdr:col>
      <xdr:colOff>86709</xdr:colOff>
      <xdr:row>50</xdr:row>
      <xdr:rowOff>94720</xdr:rowOff>
    </xdr:from>
    <xdr:to>
      <xdr:col>21</xdr:col>
      <xdr:colOff>275399</xdr:colOff>
      <xdr:row>94</xdr:row>
      <xdr:rowOff>106589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8722E41-2E08-437E-813C-8609CFC28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5204320" y="9823409"/>
          <a:ext cx="7139744" cy="4065365"/>
        </a:xfrm>
        <a:prstGeom prst="rect">
          <a:avLst/>
        </a:prstGeom>
      </xdr:spPr>
    </xdr:pic>
    <xdr:clientData/>
  </xdr:twoCellAnchor>
  <xdr:twoCellAnchor editAs="oneCell">
    <xdr:from>
      <xdr:col>13</xdr:col>
      <xdr:colOff>294825</xdr:colOff>
      <xdr:row>4</xdr:row>
      <xdr:rowOff>161073</xdr:rowOff>
    </xdr:from>
    <xdr:to>
      <xdr:col>20</xdr:col>
      <xdr:colOff>485592</xdr:colOff>
      <xdr:row>47</xdr:row>
      <xdr:rowOff>130627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DDEE186-9ED5-4741-AC88-B0702F167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5090144" y="2706354"/>
          <a:ext cx="7129179" cy="34102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</xdr:colOff>
      <xdr:row>15</xdr:row>
      <xdr:rowOff>76201</xdr:rowOff>
    </xdr:from>
    <xdr:to>
      <xdr:col>8</xdr:col>
      <xdr:colOff>933450</xdr:colOff>
      <xdr:row>19</xdr:row>
      <xdr:rowOff>103368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5C2C36-5557-43EB-859B-69CFFA665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6086476"/>
          <a:ext cx="2581275" cy="165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5</xdr:row>
      <xdr:rowOff>306870</xdr:rowOff>
    </xdr:from>
    <xdr:to>
      <xdr:col>3</xdr:col>
      <xdr:colOff>66316</xdr:colOff>
      <xdr:row>7</xdr:row>
      <xdr:rowOff>10887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86406E-F1D9-4A16-A46E-C2448BCEDE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83" t="-2" r="2643" b="6451"/>
        <a:stretch/>
      </xdr:blipFill>
      <xdr:spPr>
        <a:xfrm>
          <a:off x="66675" y="1132370"/>
          <a:ext cx="2492016" cy="824792"/>
        </a:xfrm>
        <a:prstGeom prst="rect">
          <a:avLst/>
        </a:prstGeom>
      </xdr:spPr>
    </xdr:pic>
    <xdr:clientData/>
  </xdr:twoCellAnchor>
  <xdr:twoCellAnchor editAs="oneCell">
    <xdr:from>
      <xdr:col>2</xdr:col>
      <xdr:colOff>575581</xdr:colOff>
      <xdr:row>5</xdr:row>
      <xdr:rowOff>367363</xdr:rowOff>
    </xdr:from>
    <xdr:to>
      <xdr:col>4</xdr:col>
      <xdr:colOff>955674</xdr:colOff>
      <xdr:row>13</xdr:row>
      <xdr:rowOff>7257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AD5A49D-F0AD-454A-822F-685F18042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4181" y="1192863"/>
          <a:ext cx="2361293" cy="4107119"/>
        </a:xfrm>
        <a:prstGeom prst="rect">
          <a:avLst/>
        </a:prstGeom>
      </xdr:spPr>
    </xdr:pic>
    <xdr:clientData/>
  </xdr:twoCellAnchor>
  <xdr:twoCellAnchor editAs="oneCell">
    <xdr:from>
      <xdr:col>0</xdr:col>
      <xdr:colOff>475794</xdr:colOff>
      <xdr:row>7</xdr:row>
      <xdr:rowOff>195630</xdr:rowOff>
    </xdr:from>
    <xdr:to>
      <xdr:col>2</xdr:col>
      <xdr:colOff>60133</xdr:colOff>
      <xdr:row>12</xdr:row>
      <xdr:rowOff>325449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4982708-9A26-4455-B27E-E22186A8A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794" y="2138730"/>
          <a:ext cx="1082939" cy="29238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26</xdr:row>
      <xdr:rowOff>66674</xdr:rowOff>
    </xdr:from>
    <xdr:to>
      <xdr:col>11</xdr:col>
      <xdr:colOff>257175</xdr:colOff>
      <xdr:row>44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2B336AD-0255-440C-BC6B-115939F8169B}"/>
            </a:ext>
          </a:extLst>
        </xdr:cNvPr>
        <xdr:cNvSpPr txBox="1"/>
      </xdr:nvSpPr>
      <xdr:spPr>
        <a:xfrm>
          <a:off x="38100" y="4905374"/>
          <a:ext cx="6496050" cy="28765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 b="0"/>
        </a:p>
      </xdr:txBody>
    </xdr:sp>
    <xdr:clientData/>
  </xdr:twoCellAnchor>
  <xdr:twoCellAnchor>
    <xdr:from>
      <xdr:col>0</xdr:col>
      <xdr:colOff>9525</xdr:colOff>
      <xdr:row>69</xdr:row>
      <xdr:rowOff>38101</xdr:rowOff>
    </xdr:from>
    <xdr:to>
      <xdr:col>11</xdr:col>
      <xdr:colOff>285750</xdr:colOff>
      <xdr:row>91</xdr:row>
      <xdr:rowOff>19051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D742C5F-2484-46B5-9FBB-52D310D23C46}"/>
            </a:ext>
          </a:extLst>
        </xdr:cNvPr>
        <xdr:cNvSpPr txBox="1"/>
      </xdr:nvSpPr>
      <xdr:spPr>
        <a:xfrm>
          <a:off x="9525" y="11839576"/>
          <a:ext cx="6553200" cy="3543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isa.tang\Desktop\996%20REPORT%20WC%2020.9.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ENSWEAR/AW23%20MENS/JERSEY/GROUP%200%20+%201&amp;2%20SKETCHES&#61480;/NOVATEKS/MEDINA%20ZIP%20THROUGH/%20MEDINA%20-%20LS%20INTERLOCK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16.9.19"/>
      <sheetName val="20.9.19 (2)"/>
      <sheetName val="MASTER"/>
      <sheetName val="Sheet3"/>
    </sheetNames>
    <sheetDataSet>
      <sheetData sheetId="0"/>
      <sheetData sheetId="1"/>
      <sheetData sheetId="2"/>
      <sheetData sheetId="3">
        <row r="1">
          <cell r="A1" t="str">
            <v xml:space="preserve">STYLES </v>
          </cell>
          <cell r="B1" t="str">
            <v xml:space="preserve">DESCRIPTION </v>
          </cell>
          <cell r="C1" t="str">
            <v>QTY'S</v>
          </cell>
          <cell r="D1"/>
          <cell r="E1"/>
          <cell r="F1"/>
          <cell r="G1" t="str">
            <v>NOTES</v>
          </cell>
        </row>
        <row r="2">
          <cell r="A2">
            <v>11408868</v>
          </cell>
          <cell r="B2" t="str">
            <v>MELLOWED B-DB PEAK PINK</v>
          </cell>
          <cell r="C2">
            <v>79</v>
          </cell>
          <cell r="D2">
            <v>0</v>
          </cell>
          <cell r="E2">
            <v>25675</v>
          </cell>
          <cell r="F2">
            <v>4266.1400000000003</v>
          </cell>
          <cell r="G2" t="str">
            <v>SUPPLIER HAVE PICKED UP ON 16/9/19</v>
          </cell>
        </row>
        <row r="3">
          <cell r="A3">
            <v>14504351</v>
          </cell>
          <cell r="B3" t="str">
            <v>CONLEY-WORKER JACKET KHAKI</v>
          </cell>
          <cell r="C3">
            <v>679</v>
          </cell>
          <cell r="D3">
            <v>0</v>
          </cell>
          <cell r="E3">
            <v>118825</v>
          </cell>
          <cell r="F3">
            <v>17416.84</v>
          </cell>
          <cell r="G3" t="str">
            <v>THE MAKE ARE NOT GOOD, POCKET ARE UP AND DOWN (NOT LEVEL)</v>
          </cell>
        </row>
        <row r="4">
          <cell r="A4">
            <v>17501120</v>
          </cell>
          <cell r="B4" t="str">
            <v>BELLE-SHEARLING AVIATOR BLACK</v>
          </cell>
          <cell r="C4">
            <v>3</v>
          </cell>
          <cell r="D4">
            <v>0</v>
          </cell>
          <cell r="E4">
            <v>2685</v>
          </cell>
          <cell r="F4">
            <v>654</v>
          </cell>
          <cell r="G4" t="str">
            <v>WAITING FOR THE CARE LABEL TO ARRIVED W/C 16/9/19</v>
          </cell>
        </row>
        <row r="5">
          <cell r="A5">
            <v>24202751</v>
          </cell>
          <cell r="B5" t="str">
            <v>WICKET-CASUAL CHINO SHORT NEW SAGE</v>
          </cell>
          <cell r="C5">
            <v>1</v>
          </cell>
          <cell r="D5">
            <v>0</v>
          </cell>
          <cell r="E5">
            <v>35</v>
          </cell>
          <cell r="F5">
            <v>8.35</v>
          </cell>
          <cell r="G5" t="str">
            <v>WAITING FOR SUPPLIER TO PICK UP</v>
          </cell>
        </row>
        <row r="6">
          <cell r="A6">
            <v>24204003</v>
          </cell>
          <cell r="B6" t="str">
            <v>OE WICKET-CASUAL CHINO SH STONE</v>
          </cell>
          <cell r="C6">
            <v>59</v>
          </cell>
          <cell r="D6">
            <v>0</v>
          </cell>
          <cell r="E6">
            <v>2360</v>
          </cell>
          <cell r="F6">
            <v>469.34</v>
          </cell>
          <cell r="G6" t="str">
            <v>WAITING FOR SUPPLIER TO PICK UP</v>
          </cell>
        </row>
        <row r="7">
          <cell r="A7">
            <v>24204032</v>
          </cell>
          <cell r="B7" t="str">
            <v>OE WICKET-CASUAL CHINO SH AIRFORCE BLUE</v>
          </cell>
          <cell r="C7">
            <v>30</v>
          </cell>
          <cell r="D7">
            <v>0</v>
          </cell>
          <cell r="E7">
            <v>1200</v>
          </cell>
          <cell r="F7">
            <v>238.65</v>
          </cell>
          <cell r="G7" t="str">
            <v>WAITING FOR SUPPLIER TO PICK UP</v>
          </cell>
        </row>
        <row r="8">
          <cell r="A8">
            <v>24204052</v>
          </cell>
          <cell r="B8" t="str">
            <v>OE WICKET-CASUAL CHINO SH GREEN</v>
          </cell>
          <cell r="C8">
            <v>56</v>
          </cell>
          <cell r="D8">
            <v>0</v>
          </cell>
          <cell r="E8">
            <v>2240</v>
          </cell>
          <cell r="F8">
            <v>445.47</v>
          </cell>
          <cell r="G8" t="str">
            <v>WAITING FOR SUPPLIER TO PICK UP</v>
          </cell>
        </row>
        <row r="9">
          <cell r="A9">
            <v>25503730</v>
          </cell>
          <cell r="B9" t="str">
            <v>HARTLEY WIDE LEG-TEXTURED NAVY</v>
          </cell>
          <cell r="C9">
            <v>714</v>
          </cell>
          <cell r="D9">
            <v>0</v>
          </cell>
          <cell r="E9">
            <v>89250</v>
          </cell>
          <cell r="F9">
            <v>13275.2</v>
          </cell>
          <cell r="G9" t="str">
            <v>Gone back to Supplier for repaire</v>
          </cell>
        </row>
        <row r="10">
          <cell r="A10">
            <v>29404732</v>
          </cell>
          <cell r="B10" t="str">
            <v>JUNE-LACE DRESS TEAL</v>
          </cell>
          <cell r="C10">
            <v>1</v>
          </cell>
          <cell r="D10">
            <v>0</v>
          </cell>
          <cell r="E10">
            <v>175</v>
          </cell>
          <cell r="F10">
            <v>101.83</v>
          </cell>
          <cell r="G10" t="str">
            <v xml:space="preserve">WASN'T HERE LAST WEEK </v>
          </cell>
        </row>
        <row r="11">
          <cell r="A11">
            <v>29430651</v>
          </cell>
          <cell r="B11" t="str">
            <v>OTTOLINE-SPOT PRINT MINI  KHAKI</v>
          </cell>
          <cell r="C11">
            <v>176</v>
          </cell>
          <cell r="D11">
            <v>0</v>
          </cell>
          <cell r="E11">
            <v>29040</v>
          </cell>
          <cell r="F11">
            <v>4503.57</v>
          </cell>
          <cell r="G11" t="str">
            <v>RICHARD TO AMEND THE BREADKOWN- TO GARY COUNTS</v>
          </cell>
        </row>
        <row r="12">
          <cell r="A12">
            <v>29517220</v>
          </cell>
          <cell r="B12" t="str">
            <v>CATHLEEN-PLACEMENT FLORAL BLACK/MULTI</v>
          </cell>
          <cell r="C12">
            <v>3</v>
          </cell>
          <cell r="D12">
            <v>0</v>
          </cell>
          <cell r="E12">
            <v>675</v>
          </cell>
          <cell r="F12">
            <v>116.18</v>
          </cell>
          <cell r="G12" t="str">
            <v xml:space="preserve">WASN'T HERE LAST WEEK </v>
          </cell>
        </row>
        <row r="13">
          <cell r="A13">
            <v>29518752</v>
          </cell>
          <cell r="B13" t="str">
            <v>HILDA-HALTER BODYCON LIME</v>
          </cell>
          <cell r="C13">
            <v>8</v>
          </cell>
          <cell r="D13">
            <v>0</v>
          </cell>
          <cell r="E13">
            <v>1800</v>
          </cell>
          <cell r="F13">
            <v>237.54</v>
          </cell>
          <cell r="G13" t="str">
            <v xml:space="preserve">8 units with Head office </v>
          </cell>
        </row>
        <row r="14">
          <cell r="A14">
            <v>29522752</v>
          </cell>
          <cell r="B14" t="str">
            <v>KATIE-SHIRT DRESS GREEN</v>
          </cell>
          <cell r="C14">
            <v>1</v>
          </cell>
          <cell r="D14">
            <v>0</v>
          </cell>
          <cell r="E14">
            <v>195</v>
          </cell>
          <cell r="F14">
            <v>28.09</v>
          </cell>
          <cell r="G14" t="str">
            <v xml:space="preserve">ANNE TO ASK GRAHMA TO REMOVE OFF THE SYSTEMS </v>
          </cell>
        </row>
        <row r="15">
          <cell r="A15">
            <v>29535320</v>
          </cell>
          <cell r="B15" t="str">
            <v>JULIA-ZIG ZAG PRINT PLUGE BLACK</v>
          </cell>
          <cell r="C15">
            <v>2188</v>
          </cell>
          <cell r="D15">
            <v>0</v>
          </cell>
          <cell r="E15">
            <v>361020</v>
          </cell>
          <cell r="F15">
            <v>59389.09</v>
          </cell>
          <cell r="G15" t="str">
            <v>DRESS ARE TO MADE SHORTER</v>
          </cell>
        </row>
        <row r="16">
          <cell r="A16">
            <v>29536320</v>
          </cell>
          <cell r="B16" t="str">
            <v>ARABELLA-SPOT SHORT FLIPP BLACK</v>
          </cell>
          <cell r="C16">
            <v>7</v>
          </cell>
          <cell r="D16">
            <v>0</v>
          </cell>
          <cell r="E16">
            <v>1155</v>
          </cell>
          <cell r="F16">
            <v>197.26</v>
          </cell>
          <cell r="G16"/>
        </row>
        <row r="17">
          <cell r="A17">
            <v>29537730</v>
          </cell>
          <cell r="B17" t="str">
            <v>LILIA-ABSTRACT FEATHER MI NAVY</v>
          </cell>
          <cell r="C17">
            <v>2</v>
          </cell>
          <cell r="D17">
            <v>0</v>
          </cell>
          <cell r="E17">
            <v>330</v>
          </cell>
          <cell r="F17">
            <v>50.16</v>
          </cell>
          <cell r="G17"/>
        </row>
        <row r="18">
          <cell r="A18">
            <v>41510223</v>
          </cell>
          <cell r="B18" t="str">
            <v>DALSTON-LS BUTTON THROUGH LIGHT GREY MELA</v>
          </cell>
          <cell r="C18">
            <v>1284</v>
          </cell>
          <cell r="D18">
            <v>8</v>
          </cell>
          <cell r="E18">
            <v>173340</v>
          </cell>
          <cell r="F18">
            <v>25859.759999999998</v>
          </cell>
          <cell r="G18" t="str">
            <v>Rejected, waiting for Head office to advise RTS or not</v>
          </cell>
        </row>
        <row r="19">
          <cell r="A19">
            <v>81300515</v>
          </cell>
          <cell r="B19" t="str">
            <v>LEICESTER-DOUBLE MONK TOE DARK BROWN</v>
          </cell>
          <cell r="C19">
            <v>5</v>
          </cell>
          <cell r="D19">
            <v>0</v>
          </cell>
          <cell r="E19">
            <v>450</v>
          </cell>
          <cell r="F19">
            <v>178.48</v>
          </cell>
          <cell r="G19"/>
        </row>
        <row r="20">
          <cell r="A20">
            <v>81300520</v>
          </cell>
          <cell r="B20" t="str">
            <v>LEICESTER-DOUBLE MONK TOE BLACK</v>
          </cell>
          <cell r="C20">
            <v>6</v>
          </cell>
          <cell r="D20">
            <v>0</v>
          </cell>
          <cell r="E20">
            <v>660</v>
          </cell>
          <cell r="F20">
            <v>214</v>
          </cell>
          <cell r="G20"/>
        </row>
        <row r="21">
          <cell r="A21">
            <v>98302301</v>
          </cell>
          <cell r="B21" t="str">
            <v>CONWAY-LOCK CLOSURE SHOUL OFF WHITE</v>
          </cell>
          <cell r="C21">
            <v>20</v>
          </cell>
          <cell r="D21">
            <v>0</v>
          </cell>
          <cell r="E21">
            <v>1900</v>
          </cell>
          <cell r="F21">
            <v>859.71</v>
          </cell>
          <cell r="G21" t="str">
            <v>Going to Charity</v>
          </cell>
        </row>
        <row r="22">
          <cell r="A22">
            <v>98302362</v>
          </cell>
          <cell r="B22" t="str">
            <v>CONWAY-LOCK CLOSURE SHOUL GRAPE</v>
          </cell>
          <cell r="C22">
            <v>14</v>
          </cell>
          <cell r="D22">
            <v>0</v>
          </cell>
          <cell r="E22">
            <v>1260</v>
          </cell>
          <cell r="F22">
            <v>601.25</v>
          </cell>
          <cell r="G22" t="str">
            <v>Going to Charity</v>
          </cell>
        </row>
        <row r="23">
          <cell r="A23">
            <v>98302366</v>
          </cell>
          <cell r="B23" t="str">
            <v>CONWAY-LOCK CLOSURE SHOUL ROSEWOOD</v>
          </cell>
          <cell r="C23">
            <v>18</v>
          </cell>
          <cell r="D23">
            <v>0</v>
          </cell>
          <cell r="E23">
            <v>1530</v>
          </cell>
          <cell r="F23">
            <v>773.45</v>
          </cell>
          <cell r="G23" t="str">
            <v>Going to Charity</v>
          </cell>
        </row>
        <row r="24">
          <cell r="A24">
            <v>98302620</v>
          </cell>
          <cell r="B24" t="str">
            <v>MARLEY-TOTE BAG BLACK</v>
          </cell>
          <cell r="C24">
            <v>18</v>
          </cell>
          <cell r="D24">
            <v>0</v>
          </cell>
          <cell r="E24">
            <v>1530</v>
          </cell>
          <cell r="F24">
            <v>1068.9100000000001</v>
          </cell>
          <cell r="G24" t="str">
            <v>Going to Charity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ign Front Sheet "/>
      <sheetName val="Design Detail"/>
      <sheetName val="Stitching Details"/>
      <sheetName val="Design Spec "/>
      <sheetName val="BOM - Colour XX  "/>
      <sheetName val="Proto Spec"/>
      <sheetName val="Proto Comments"/>
      <sheetName val="PP1 Spec"/>
      <sheetName val="PP1 Comments "/>
      <sheetName val="PP2 Spec"/>
      <sheetName val="PP2 Comments "/>
      <sheetName val="Grading numerical"/>
      <sheetName val="Pre shipment Spec"/>
      <sheetName val="Pre shipment Comments"/>
      <sheetName val="AQL numerical"/>
      <sheetName val="CARE LABEL"/>
      <sheetName val="SUPPLIER PERFORMANCE "/>
      <sheetName val="Grading ALPHA"/>
      <sheetName val="AQL ALPHA"/>
    </sheetNames>
    <sheetDataSet>
      <sheetData sheetId="0">
        <row r="3">
          <cell r="B3" t="str">
            <v>AW23 DROP 1&amp;2</v>
          </cell>
          <cell r="C3"/>
          <cell r="D3"/>
          <cell r="F3" t="str">
            <v xml:space="preserve">NOVATEKS </v>
          </cell>
          <cell r="G3"/>
          <cell r="H3"/>
          <cell r="J3" t="str">
            <v>TAHSIN</v>
          </cell>
        </row>
        <row r="4">
          <cell r="B4" t="str">
            <v>MEDINA</v>
          </cell>
          <cell r="C4"/>
          <cell r="D4"/>
          <cell r="F4" t="str">
            <v>TURKEY</v>
          </cell>
          <cell r="G4"/>
          <cell r="H4"/>
          <cell r="J4" t="str">
            <v>JOLIEN</v>
          </cell>
          <cell r="K4"/>
          <cell r="L4"/>
        </row>
        <row r="5">
          <cell r="B5" t="str">
            <v>ZIP THROUGH INTERLOCK</v>
          </cell>
          <cell r="C5"/>
          <cell r="D5"/>
          <cell r="F5" t="str">
            <v>AS JERRY BULK</v>
          </cell>
          <cell r="G5"/>
          <cell r="H5"/>
          <cell r="J5" t="str">
            <v>13.09.22</v>
          </cell>
          <cell r="K5"/>
          <cell r="L5"/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A7" t="str">
            <v>CB Length to Hem</v>
          </cell>
        </row>
        <row r="8">
          <cell r="A8" t="str">
            <v>CF Length to Hem</v>
          </cell>
        </row>
        <row r="9">
          <cell r="A9" t="str">
            <v>Side Seam Length</v>
          </cell>
        </row>
        <row r="10">
          <cell r="A10" t="str">
            <v>Chest - 2cm below U/A</v>
          </cell>
        </row>
        <row r="11">
          <cell r="A11" t="str">
            <v>Waist - 47cm from CB Neck Seam</v>
          </cell>
        </row>
        <row r="12">
          <cell r="A12" t="str">
            <v>Seat - 60cm from CB Neck Seam</v>
          </cell>
        </row>
        <row r="13">
          <cell r="A13" t="str">
            <v>Hem Opening</v>
          </cell>
        </row>
        <row r="14">
          <cell r="A14" t="str">
            <v>Hem Depth</v>
          </cell>
        </row>
        <row r="15">
          <cell r="A15" t="str">
            <v>X Shoulder - Sleeve Head Point to Sleeve Head Point</v>
          </cell>
        </row>
        <row r="16">
          <cell r="A16" t="str">
            <v>Shoulder Length</v>
          </cell>
        </row>
        <row r="17">
          <cell r="A17" t="str">
            <v>Back Neck Width Straight</v>
          </cell>
        </row>
        <row r="18">
          <cell r="A18" t="str">
            <v>Front Neck Drop</v>
          </cell>
        </row>
        <row r="19">
          <cell r="A19" t="str">
            <v>Back Neck Drop</v>
          </cell>
        </row>
        <row r="20">
          <cell r="A20" t="str">
            <v>X Front @ 15cm from SNP</v>
          </cell>
        </row>
        <row r="21">
          <cell r="A21" t="str">
            <v>X Back @ 15cm from SNP</v>
          </cell>
        </row>
        <row r="22">
          <cell r="A22" t="str">
            <v>X Back @ Yoke Seam</v>
          </cell>
        </row>
        <row r="23">
          <cell r="A23" t="str">
            <v>Yoke Depth @ CB</v>
          </cell>
        </row>
        <row r="24">
          <cell r="A24" t="str">
            <v>Armhole Straight</v>
          </cell>
        </row>
        <row r="25">
          <cell r="A25" t="str">
            <v>Sleeve Length - Shoulder Point to Cuff</v>
          </cell>
        </row>
        <row r="26">
          <cell r="A26" t="str">
            <v>CB Neck - Shoulder Point - Cuff</v>
          </cell>
        </row>
        <row r="27">
          <cell r="A27">
            <v>0</v>
          </cell>
        </row>
        <row r="28">
          <cell r="A28" t="str">
            <v>Bicep - 2cm from Underarm Seam</v>
          </cell>
        </row>
        <row r="29">
          <cell r="A29" t="str">
            <v xml:space="preserve">1/2 elbow width - 21cm down from underarm </v>
          </cell>
        </row>
        <row r="30">
          <cell r="A30" t="str">
            <v>Cuff Opening</v>
          </cell>
        </row>
        <row r="31">
          <cell r="A31" t="str">
            <v>Cuff Depth</v>
          </cell>
        </row>
        <row r="32">
          <cell r="A32" t="str">
            <v>Cuff Placket Width</v>
          </cell>
        </row>
        <row r="33">
          <cell r="A33" t="str">
            <v>Cuff Placket Length - Stitched</v>
          </cell>
        </row>
        <row r="34">
          <cell r="A34" t="str">
            <v>Cuff Placket Length - Opening</v>
          </cell>
        </row>
        <row r="35">
          <cell r="A35" t="str">
            <v>Cuff Pleat Depth</v>
          </cell>
        </row>
        <row r="36">
          <cell r="A36" t="str">
            <v>CF Placket Width</v>
          </cell>
        </row>
        <row r="37">
          <cell r="A37" t="str">
            <v>Button Quantity</v>
          </cell>
        </row>
        <row r="38">
          <cell r="A38" t="str">
            <v>1st Button Position from Neck Seam</v>
          </cell>
        </row>
        <row r="39">
          <cell r="A39" t="str">
            <v>Button Spacing</v>
          </cell>
        </row>
        <row r="40">
          <cell r="A40" t="str">
            <v>Collar Name</v>
          </cell>
        </row>
        <row r="41">
          <cell r="A41" t="str">
            <v>Collar Stand Depth @ CB</v>
          </cell>
        </row>
        <row r="42">
          <cell r="A42" t="str">
            <v>Collar Depth @ CB</v>
          </cell>
        </row>
        <row r="43">
          <cell r="A43" t="str">
            <v>Collar Point Length</v>
          </cell>
        </row>
        <row r="44">
          <cell r="A44" t="str">
            <v>Collar Stand Depth @ CF</v>
          </cell>
        </row>
        <row r="45">
          <cell r="A45" t="str">
            <v>Collar Circ - Centre Button to Centre Buttonhole</v>
          </cell>
        </row>
        <row r="46">
          <cell r="A46" t="str">
            <v>Collar Circ - at Leaf Edge</v>
          </cell>
        </row>
        <row r="47">
          <cell r="A47" t="str">
            <v>Pocket Position from shoulder seam</v>
          </cell>
        </row>
        <row r="48">
          <cell r="A48" t="str">
            <v>Pocket Position from CF</v>
          </cell>
        </row>
        <row r="49">
          <cell r="A49" t="str">
            <v>Pocket Width</v>
          </cell>
        </row>
        <row r="50">
          <cell r="A50" t="str">
            <v>Pocket Depth - exc. pocket flap</v>
          </cell>
        </row>
        <row r="51">
          <cell r="A51" t="str">
            <v>Pocket Trim Depth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B03C5-DE4C-4CF5-B4AA-BAC30F5633F3}">
  <sheetPr>
    <tabColor theme="3" tint="0.39997558519241921"/>
  </sheetPr>
  <dimension ref="A1:Q109"/>
  <sheetViews>
    <sheetView showRowColHeaders="0" view="pageBreakPreview" topLeftCell="A14" zoomScale="75" zoomScaleNormal="100" zoomScaleSheetLayoutView="75" workbookViewId="0">
      <selection activeCell="R9" sqref="R9"/>
    </sheetView>
  </sheetViews>
  <sheetFormatPr defaultColWidth="6" defaultRowHeight="12.75" customHeight="1" x14ac:dyDescent="0.25"/>
  <cols>
    <col min="1" max="1" width="12.1796875" style="1" customWidth="1"/>
    <col min="2" max="4" width="7.81640625" style="1" customWidth="1"/>
    <col min="5" max="5" width="8" style="1" customWidth="1"/>
    <col min="6" max="8" width="5.81640625" style="1" customWidth="1"/>
    <col min="9" max="9" width="9.453125" style="1" customWidth="1"/>
    <col min="10" max="12" width="5.1796875" style="1" customWidth="1"/>
    <col min="13" max="13" width="8.1796875" style="1" customWidth="1"/>
    <col min="14" max="14" width="6.81640625" style="1" customWidth="1"/>
    <col min="15" max="16384" width="6" style="1"/>
  </cols>
  <sheetData>
    <row r="1" spans="1:17" ht="12.75" customHeight="1" x14ac:dyDescent="0.25">
      <c r="A1" s="70" t="s">
        <v>86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</row>
    <row r="2" spans="1:17" ht="12.75" customHeight="1" x14ac:dyDescent="0.25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</row>
    <row r="3" spans="1:17" ht="13.5" customHeight="1" x14ac:dyDescent="0.35">
      <c r="A3" s="31" t="s">
        <v>43</v>
      </c>
      <c r="B3" s="72"/>
      <c r="C3" s="72"/>
      <c r="D3" s="73"/>
      <c r="E3" s="31" t="s">
        <v>16</v>
      </c>
      <c r="F3" s="72"/>
      <c r="G3" s="74"/>
      <c r="H3" s="75"/>
      <c r="I3" s="31" t="s">
        <v>15</v>
      </c>
      <c r="J3" s="76" t="s">
        <v>102</v>
      </c>
      <c r="K3" s="76"/>
      <c r="L3" s="77"/>
    </row>
    <row r="4" spans="1:17" ht="13.5" customHeight="1" x14ac:dyDescent="0.35">
      <c r="A4" s="32" t="s">
        <v>41</v>
      </c>
      <c r="B4" s="72" t="s">
        <v>132</v>
      </c>
      <c r="C4" s="72"/>
      <c r="D4" s="73"/>
      <c r="E4" s="32" t="s">
        <v>13</v>
      </c>
      <c r="F4" s="72"/>
      <c r="G4" s="74"/>
      <c r="H4" s="75"/>
      <c r="I4" s="32" t="s">
        <v>44</v>
      </c>
      <c r="J4" s="76"/>
      <c r="K4" s="76"/>
      <c r="L4" s="77"/>
    </row>
    <row r="5" spans="1:17" ht="13.5" customHeight="1" x14ac:dyDescent="0.35">
      <c r="A5" s="33" t="s">
        <v>42</v>
      </c>
      <c r="B5" s="72" t="s">
        <v>134</v>
      </c>
      <c r="C5" s="72"/>
      <c r="D5" s="73"/>
      <c r="E5" s="33" t="s">
        <v>135</v>
      </c>
      <c r="F5" s="72"/>
      <c r="G5" s="74"/>
      <c r="H5" s="75"/>
      <c r="I5" s="33" t="s">
        <v>45</v>
      </c>
      <c r="J5" s="76"/>
      <c r="K5" s="76"/>
      <c r="L5" s="77"/>
    </row>
    <row r="6" spans="1:17" ht="13.5" customHeight="1" x14ac:dyDescent="0.25">
      <c r="A6" s="78" t="s">
        <v>12</v>
      </c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</row>
    <row r="7" spans="1:17" ht="26.25" customHeight="1" x14ac:dyDescent="0.25">
      <c r="A7" s="80" t="s">
        <v>8</v>
      </c>
      <c r="B7" s="81"/>
      <c r="C7" s="82" t="s">
        <v>149</v>
      </c>
      <c r="D7" s="83"/>
      <c r="E7" s="83"/>
      <c r="F7" s="83"/>
      <c r="G7" s="83"/>
      <c r="H7" s="83"/>
      <c r="I7" s="83"/>
      <c r="J7" s="83"/>
      <c r="K7" s="83"/>
      <c r="L7" s="83"/>
    </row>
    <row r="8" spans="1:17" ht="13.5" customHeight="1" x14ac:dyDescent="0.25">
      <c r="A8" s="80" t="s">
        <v>47</v>
      </c>
      <c r="B8" s="81"/>
      <c r="C8" s="82" t="s">
        <v>136</v>
      </c>
      <c r="D8" s="83"/>
      <c r="E8" s="83"/>
      <c r="F8" s="83"/>
      <c r="G8" s="83"/>
      <c r="H8" s="83"/>
      <c r="I8" s="83"/>
      <c r="J8" s="83"/>
      <c r="K8" s="83"/>
      <c r="L8" s="83"/>
    </row>
    <row r="9" spans="1:17" ht="12.75" customHeight="1" x14ac:dyDescent="0.25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</row>
    <row r="10" spans="1:17" ht="12.75" customHeight="1" x14ac:dyDescent="0.25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</row>
    <row r="11" spans="1:17" ht="12.75" customHeight="1" x14ac:dyDescent="0.25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</row>
    <row r="12" spans="1:17" ht="12.75" customHeight="1" x14ac:dyDescent="0.25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</row>
    <row r="13" spans="1:17" ht="12.75" customHeight="1" x14ac:dyDescent="0.25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</row>
    <row r="14" spans="1:17" ht="12.75" customHeight="1" x14ac:dyDescent="0.25">
      <c r="A14" s="8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</row>
    <row r="15" spans="1:17" ht="12.75" customHeight="1" x14ac:dyDescent="0.25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Q15" s="5"/>
    </row>
    <row r="16" spans="1:17" ht="12.75" customHeight="1" x14ac:dyDescent="0.25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</row>
    <row r="17" spans="1:12" ht="12.75" customHeight="1" x14ac:dyDescent="0.25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</row>
    <row r="18" spans="1:12" ht="12.75" customHeight="1" x14ac:dyDescent="0.25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</row>
    <row r="19" spans="1:12" ht="12.75" customHeight="1" x14ac:dyDescent="0.25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</row>
    <row r="20" spans="1:12" ht="12.75" customHeight="1" x14ac:dyDescent="0.25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</row>
    <row r="21" spans="1:12" ht="12.75" customHeight="1" x14ac:dyDescent="0.25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</row>
    <row r="22" spans="1:12" ht="12.75" customHeight="1" x14ac:dyDescent="0.25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</row>
    <row r="23" spans="1:12" ht="12.75" customHeight="1" x14ac:dyDescent="0.2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</row>
    <row r="24" spans="1:12" ht="12.75" customHeight="1" x14ac:dyDescent="0.25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</row>
    <row r="25" spans="1:12" ht="12.75" customHeight="1" x14ac:dyDescent="0.25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</row>
    <row r="26" spans="1:12" ht="12.75" customHeight="1" x14ac:dyDescent="0.25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</row>
    <row r="27" spans="1:12" ht="12.75" customHeight="1" x14ac:dyDescent="0.25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</row>
    <row r="28" spans="1:12" ht="12.75" customHeight="1" x14ac:dyDescent="0.25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</row>
    <row r="29" spans="1:12" ht="12.75" customHeight="1" x14ac:dyDescent="0.25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</row>
    <row r="30" spans="1:12" ht="12.75" customHeight="1" x14ac:dyDescent="0.25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</row>
    <row r="31" spans="1:12" ht="12.75" customHeight="1" x14ac:dyDescent="0.25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</row>
    <row r="32" spans="1:12" ht="12.75" customHeight="1" x14ac:dyDescent="0.25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</row>
    <row r="33" spans="1:12" ht="12.75" customHeight="1" x14ac:dyDescent="0.25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</row>
    <row r="34" spans="1:12" ht="12.75" customHeight="1" x14ac:dyDescent="0.25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</row>
    <row r="35" spans="1:12" ht="12.75" customHeight="1" x14ac:dyDescent="0.25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</row>
    <row r="36" spans="1:12" ht="12.75" customHeight="1" x14ac:dyDescent="0.25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</row>
    <row r="37" spans="1:12" ht="12.75" customHeight="1" x14ac:dyDescent="0.25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</row>
    <row r="38" spans="1:12" ht="12.75" customHeight="1" x14ac:dyDescent="0.25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</row>
    <row r="39" spans="1:12" ht="12.75" customHeight="1" x14ac:dyDescent="0.25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</row>
    <row r="40" spans="1:12" ht="12.75" customHeight="1" x14ac:dyDescent="0.25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</row>
    <row r="41" spans="1:12" ht="12.75" customHeight="1" x14ac:dyDescent="0.25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</row>
    <row r="42" spans="1:12" ht="12.75" customHeight="1" x14ac:dyDescent="0.25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</row>
    <row r="43" spans="1:12" ht="12.75" customHeight="1" x14ac:dyDescent="0.25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</row>
    <row r="44" spans="1:12" ht="12.75" customHeight="1" x14ac:dyDescent="0.25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</row>
    <row r="45" spans="1:12" ht="12.75" customHeight="1" x14ac:dyDescent="0.25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</row>
    <row r="46" spans="1:12" ht="12.75" customHeight="1" x14ac:dyDescent="0.25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</row>
    <row r="47" spans="1:12" ht="12.75" customHeight="1" x14ac:dyDescent="0.25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</row>
    <row r="48" spans="1:12" ht="12.75" customHeight="1" x14ac:dyDescent="0.25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</row>
    <row r="49" spans="1:12" ht="12.75" customHeight="1" x14ac:dyDescent="0.25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</row>
    <row r="50" spans="1:12" ht="16.5" customHeight="1" x14ac:dyDescent="0.35">
      <c r="A50" s="85"/>
      <c r="B50" s="86"/>
      <c r="C50" s="86"/>
      <c r="D50" s="86"/>
      <c r="E50" s="86"/>
      <c r="F50" s="86"/>
      <c r="G50" s="86"/>
      <c r="H50" s="87" t="s">
        <v>46</v>
      </c>
      <c r="I50" s="87"/>
      <c r="J50" s="87"/>
      <c r="K50" s="88" t="s">
        <v>40</v>
      </c>
      <c r="L50" s="87"/>
    </row>
    <row r="51" spans="1:12" ht="12.75" customHeight="1" x14ac:dyDescent="0.25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</row>
    <row r="52" spans="1:12" ht="12.75" customHeight="1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</row>
    <row r="53" spans="1:12" ht="12.75" customHeight="1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</row>
    <row r="54" spans="1:12" ht="12.75" customHeight="1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</row>
    <row r="55" spans="1:12" ht="12.75" customHeight="1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</row>
    <row r="56" spans="1:12" ht="12.75" customHeight="1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</row>
    <row r="57" spans="1:12" ht="12.75" customHeight="1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</row>
    <row r="58" spans="1:12" ht="12.75" customHeight="1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</row>
    <row r="59" spans="1:12" ht="12.75" customHeight="1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</row>
    <row r="60" spans="1:12" ht="12.75" customHeight="1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1:12" ht="12.75" customHeight="1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2" ht="12.75" customHeight="1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  <row r="63" spans="1:12" ht="12.75" customHeight="1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</row>
    <row r="64" spans="1:12" ht="12.75" customHeight="1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</row>
    <row r="65" spans="1:12" ht="12.75" customHeight="1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</row>
    <row r="66" spans="1:12" ht="12.75" customHeight="1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</row>
    <row r="67" spans="1:12" ht="12.75" customHeight="1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</row>
    <row r="68" spans="1:12" ht="12.75" customHeight="1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</row>
    <row r="69" spans="1:12" ht="12.75" customHeight="1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</row>
    <row r="70" spans="1:12" ht="12.75" customHeight="1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</row>
    <row r="71" spans="1:12" ht="12.75" customHeight="1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</row>
    <row r="72" spans="1:12" ht="12.75" customHeight="1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</row>
    <row r="73" spans="1:12" ht="12.75" customHeight="1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</row>
    <row r="74" spans="1:12" ht="12.75" customHeight="1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</row>
    <row r="75" spans="1:12" ht="12.75" customHeight="1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1:12" ht="12.75" customHeight="1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</row>
    <row r="77" spans="1:12" ht="12.75" customHeight="1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1:12" ht="12.75" customHeight="1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</row>
    <row r="79" spans="1:12" ht="12.75" customHeight="1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</row>
    <row r="80" spans="1:12" ht="12.75" customHeight="1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1:12" ht="12.75" customHeight="1" x14ac:dyDescent="0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</row>
    <row r="82" spans="1:12" ht="12.75" customHeight="1" x14ac:dyDescent="0.2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</row>
    <row r="83" spans="1:12" ht="12.75" customHeight="1" x14ac:dyDescent="0.2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</row>
    <row r="84" spans="1:12" ht="12.75" customHeight="1" x14ac:dyDescent="0.2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</row>
    <row r="85" spans="1:12" ht="12.75" customHeight="1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</row>
    <row r="86" spans="1:12" ht="12.75" customHeight="1" x14ac:dyDescent="0.2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</row>
    <row r="87" spans="1:12" ht="12.75" customHeight="1" x14ac:dyDescent="0.2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</row>
    <row r="88" spans="1:12" ht="12.75" customHeight="1" x14ac:dyDescent="0.2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</row>
    <row r="89" spans="1:12" ht="12.75" customHeight="1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</row>
    <row r="90" spans="1:12" ht="12.75" customHeight="1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</row>
    <row r="91" spans="1:12" ht="12.75" customHeight="1" x14ac:dyDescent="0.2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</row>
    <row r="92" spans="1:12" ht="12.75" customHeight="1" x14ac:dyDescent="0.2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1:12" ht="12.75" customHeight="1" x14ac:dyDescent="0.2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1:12" ht="12.75" customHeight="1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1:12" ht="12.75" customHeight="1" x14ac:dyDescent="0.2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2" ht="12.75" customHeight="1" x14ac:dyDescent="0.2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</row>
    <row r="97" spans="1:12" ht="12.75" customHeight="1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</row>
    <row r="98" spans="1:12" ht="12.75" customHeight="1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</row>
    <row r="99" spans="1:12" ht="12.75" customHeight="1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</row>
    <row r="100" spans="1:12" ht="12.75" customHeight="1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</row>
    <row r="101" spans="1:12" ht="12.75" customHeight="1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</row>
    <row r="102" spans="1:12" ht="12.75" customHeight="1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1:12" ht="12.75" customHeight="1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1:12" ht="12.75" customHeight="1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</row>
    <row r="105" spans="1:12" ht="12.75" customHeight="1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</row>
    <row r="106" spans="1:12" ht="12.75" customHeight="1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</row>
    <row r="107" spans="1:12" ht="12.75" customHeight="1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</row>
    <row r="108" spans="1:12" ht="12.75" customHeight="1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2" ht="12.75" customHeight="1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</sheetData>
  <mergeCells count="19">
    <mergeCell ref="A8:B8"/>
    <mergeCell ref="C8:L8"/>
    <mergeCell ref="A9:L49"/>
    <mergeCell ref="A50:G50"/>
    <mergeCell ref="H50:J50"/>
    <mergeCell ref="K50:L50"/>
    <mergeCell ref="B5:D5"/>
    <mergeCell ref="F5:H5"/>
    <mergeCell ref="J5:L5"/>
    <mergeCell ref="A6:L6"/>
    <mergeCell ref="A7:B7"/>
    <mergeCell ref="C7:L7"/>
    <mergeCell ref="A1:L2"/>
    <mergeCell ref="B3:D3"/>
    <mergeCell ref="F3:H3"/>
    <mergeCell ref="J3:L3"/>
    <mergeCell ref="B4:D4"/>
    <mergeCell ref="F4:H4"/>
    <mergeCell ref="J4:L4"/>
  </mergeCells>
  <printOptions horizontalCentered="1" gridLines="1"/>
  <pageMargins left="0.23622047244094491" right="0.23622047244094491" top="0.74803149606299213" bottom="0" header="0.31496062992125984" footer="0"/>
  <pageSetup paperSize="9" orientation="portrait" r:id="rId1"/>
  <customProperties>
    <customPr name="layoutContexts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C1B88-D081-45C9-992F-7E52ECD208F7}">
  <sheetPr>
    <tabColor theme="3" tint="0.39997558519241921"/>
  </sheetPr>
  <dimension ref="A1:AJ108"/>
  <sheetViews>
    <sheetView showZeros="0" view="pageBreakPreview" topLeftCell="A71" zoomScale="75" zoomScaleNormal="100" zoomScaleSheetLayoutView="75" workbookViewId="0">
      <selection activeCell="AJ24" sqref="AJ24"/>
    </sheetView>
  </sheetViews>
  <sheetFormatPr defaultColWidth="6" defaultRowHeight="12.75" customHeight="1" x14ac:dyDescent="0.25"/>
  <cols>
    <col min="1" max="1" width="11.453125" style="1" customWidth="1"/>
    <col min="2" max="4" width="6.453125" style="1" customWidth="1"/>
    <col min="5" max="5" width="11.81640625" style="1" customWidth="1"/>
    <col min="6" max="8" width="5.81640625" style="1" customWidth="1"/>
    <col min="9" max="9" width="9.81640625" style="1" customWidth="1"/>
    <col min="10" max="12" width="4.81640625" style="1" customWidth="1"/>
    <col min="13" max="13" width="12.1796875" style="1" customWidth="1"/>
    <col min="14" max="14" width="6.81640625" style="1" customWidth="1"/>
    <col min="15" max="16" width="6" style="1"/>
    <col min="17" max="17" width="9.453125" style="1" customWidth="1"/>
    <col min="18" max="20" width="6" style="1"/>
    <col min="21" max="21" width="9.1796875" style="1" customWidth="1"/>
    <col min="22" max="22" width="4.81640625" style="1" customWidth="1"/>
    <col min="23" max="23" width="5.453125" style="1" customWidth="1"/>
    <col min="24" max="24" width="4.81640625" style="1" customWidth="1"/>
    <col min="25" max="16384" width="6" style="1"/>
  </cols>
  <sheetData>
    <row r="1" spans="1:24" ht="13.5" customHeight="1" x14ac:dyDescent="0.35">
      <c r="A1" s="31" t="s">
        <v>43</v>
      </c>
      <c r="B1" s="72" t="str">
        <f>'[2]Design Front Sheet '!B3:D3</f>
        <v>AW23 DROP 1&amp;2</v>
      </c>
      <c r="C1" s="72"/>
      <c r="D1" s="73"/>
      <c r="E1" s="31" t="s">
        <v>16</v>
      </c>
      <c r="F1" s="72" t="str">
        <f>'[2]Design Front Sheet '!F3:H3</f>
        <v xml:space="preserve">NOVATEKS </v>
      </c>
      <c r="G1" s="74"/>
      <c r="H1" s="75"/>
      <c r="I1" s="31" t="s">
        <v>15</v>
      </c>
      <c r="J1" s="89" t="str">
        <f>'[2]Design Front Sheet '!J3</f>
        <v>TAHSIN</v>
      </c>
      <c r="K1" s="89"/>
      <c r="L1" s="90"/>
      <c r="M1" s="31" t="s">
        <v>43</v>
      </c>
      <c r="N1" s="72" t="str">
        <f>B1</f>
        <v>AW23 DROP 1&amp;2</v>
      </c>
      <c r="O1" s="72"/>
      <c r="P1" s="73"/>
      <c r="Q1" s="31" t="s">
        <v>16</v>
      </c>
      <c r="R1" s="72" t="str">
        <f>F1</f>
        <v xml:space="preserve">NOVATEKS </v>
      </c>
      <c r="S1" s="74"/>
      <c r="T1" s="75"/>
      <c r="U1" s="31" t="s">
        <v>15</v>
      </c>
      <c r="V1" s="89" t="str">
        <f>J1</f>
        <v>TAHSIN</v>
      </c>
      <c r="W1" s="89"/>
      <c r="X1" s="90"/>
    </row>
    <row r="2" spans="1:24" ht="13.5" customHeight="1" x14ac:dyDescent="0.35">
      <c r="A2" s="32" t="s">
        <v>41</v>
      </c>
      <c r="B2" s="72" t="str">
        <f>'[2]Design Front Sheet '!B4:D4</f>
        <v>MEDINA</v>
      </c>
      <c r="C2" s="72"/>
      <c r="D2" s="73"/>
      <c r="E2" s="32" t="s">
        <v>13</v>
      </c>
      <c r="F2" s="72" t="str">
        <f>'[2]Design Front Sheet '!F4:H4</f>
        <v>TURKEY</v>
      </c>
      <c r="G2" s="74"/>
      <c r="H2" s="75"/>
      <c r="I2" s="32" t="s">
        <v>44</v>
      </c>
      <c r="J2" s="89" t="str">
        <f>'[2]Design Front Sheet '!J4:L4</f>
        <v>JOLIEN</v>
      </c>
      <c r="K2" s="89"/>
      <c r="L2" s="90"/>
      <c r="M2" s="32" t="s">
        <v>41</v>
      </c>
      <c r="N2" s="72" t="str">
        <f t="shared" ref="N2:N3" si="0">B2</f>
        <v>MEDINA</v>
      </c>
      <c r="O2" s="72"/>
      <c r="P2" s="73"/>
      <c r="Q2" s="32" t="s">
        <v>13</v>
      </c>
      <c r="R2" s="72" t="str">
        <f t="shared" ref="R2:R3" si="1">F2</f>
        <v>TURKEY</v>
      </c>
      <c r="S2" s="74"/>
      <c r="T2" s="75"/>
      <c r="U2" s="32" t="s">
        <v>44</v>
      </c>
      <c r="V2" s="89" t="str">
        <f t="shared" ref="V2:V3" si="2">J2</f>
        <v>JOLIEN</v>
      </c>
      <c r="W2" s="89"/>
      <c r="X2" s="90"/>
    </row>
    <row r="3" spans="1:24" ht="13.5" customHeight="1" x14ac:dyDescent="0.35">
      <c r="A3" s="33" t="s">
        <v>42</v>
      </c>
      <c r="B3" s="72" t="str">
        <f>'[2]Design Front Sheet '!B5:D5</f>
        <v>ZIP THROUGH INTERLOCK</v>
      </c>
      <c r="C3" s="72"/>
      <c r="D3" s="73"/>
      <c r="E3" s="33" t="s">
        <v>14</v>
      </c>
      <c r="F3" s="72" t="str">
        <f>'[2]Design Front Sheet '!F5:H5</f>
        <v>AS JERRY BULK</v>
      </c>
      <c r="G3" s="74"/>
      <c r="H3" s="75"/>
      <c r="I3" s="33" t="s">
        <v>45</v>
      </c>
      <c r="J3" s="89" t="str">
        <f>'[2]Design Front Sheet '!J5:L5</f>
        <v>13.09.22</v>
      </c>
      <c r="K3" s="89"/>
      <c r="L3" s="90"/>
      <c r="M3" s="33" t="s">
        <v>42</v>
      </c>
      <c r="N3" s="72" t="str">
        <f t="shared" si="0"/>
        <v>ZIP THROUGH INTERLOCK</v>
      </c>
      <c r="O3" s="72"/>
      <c r="P3" s="73"/>
      <c r="Q3" s="33" t="s">
        <v>14</v>
      </c>
      <c r="R3" s="72" t="str">
        <f t="shared" si="1"/>
        <v>AS JERRY BULK</v>
      </c>
      <c r="S3" s="74"/>
      <c r="T3" s="75"/>
      <c r="U3" s="33" t="s">
        <v>45</v>
      </c>
      <c r="V3" s="89" t="str">
        <f t="shared" si="2"/>
        <v>13.09.22</v>
      </c>
      <c r="W3" s="89"/>
      <c r="X3" s="90"/>
    </row>
    <row r="4" spans="1:24" ht="13.5" customHeight="1" x14ac:dyDescent="0.25">
      <c r="A4" s="93" t="s">
        <v>22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 t="s">
        <v>22</v>
      </c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4" ht="28.5" customHeight="1" x14ac:dyDescent="0.25">
      <c r="A5" s="94" t="s">
        <v>8</v>
      </c>
      <c r="B5" s="95"/>
      <c r="C5" s="96"/>
      <c r="D5" s="97"/>
      <c r="E5" s="97"/>
      <c r="F5" s="97"/>
      <c r="G5" s="97"/>
      <c r="H5" s="97"/>
      <c r="I5" s="97"/>
      <c r="J5" s="97"/>
      <c r="K5" s="97"/>
      <c r="L5" s="97"/>
      <c r="M5" s="98"/>
      <c r="N5" s="99"/>
      <c r="O5" s="100"/>
      <c r="P5" s="100"/>
      <c r="Q5" s="100"/>
      <c r="R5" s="100"/>
      <c r="S5" s="100"/>
      <c r="T5" s="100"/>
      <c r="U5" s="100"/>
      <c r="V5" s="100"/>
      <c r="W5" s="100"/>
      <c r="X5" s="100"/>
    </row>
    <row r="6" spans="1:24" ht="12.75" customHeight="1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</row>
    <row r="7" spans="1:24" ht="12.75" customHeight="1" x14ac:dyDescent="0.25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</row>
    <row r="8" spans="1:24" ht="12.75" customHeight="1" x14ac:dyDescent="0.25">
      <c r="A8" s="91"/>
      <c r="B8" s="92"/>
      <c r="C8" s="57"/>
      <c r="D8" s="57"/>
      <c r="E8" s="56"/>
      <c r="F8" s="56"/>
      <c r="G8" s="56"/>
      <c r="H8" s="56"/>
      <c r="I8" s="56"/>
      <c r="J8" s="56"/>
      <c r="K8" s="56"/>
      <c r="L8" s="56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</row>
    <row r="9" spans="1:24" ht="12.75" customHeight="1" x14ac:dyDescent="0.25">
      <c r="A9" s="91"/>
      <c r="B9" s="92"/>
      <c r="C9" s="57"/>
      <c r="D9" s="57"/>
      <c r="E9" s="56"/>
      <c r="F9" s="56"/>
      <c r="G9" s="56"/>
      <c r="H9" s="56"/>
      <c r="I9" s="56"/>
      <c r="J9" s="56"/>
      <c r="K9" s="56"/>
      <c r="L9" s="56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</row>
    <row r="10" spans="1:24" ht="12.75" customHeight="1" x14ac:dyDescent="0.25">
      <c r="A10" s="57"/>
      <c r="B10" s="58"/>
      <c r="C10" s="57"/>
      <c r="D10" s="57"/>
      <c r="E10" s="56"/>
      <c r="F10" s="56"/>
      <c r="G10" s="56"/>
      <c r="H10" s="56"/>
      <c r="I10" s="56"/>
      <c r="J10" s="56"/>
      <c r="K10" s="56"/>
      <c r="L10" s="56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</row>
    <row r="11" spans="1:24" ht="12.75" customHeight="1" x14ac:dyDescent="0.25">
      <c r="A11" s="91"/>
      <c r="B11" s="92"/>
      <c r="C11" s="57"/>
      <c r="D11" s="57"/>
      <c r="E11" s="56"/>
      <c r="F11" s="56"/>
      <c r="G11" s="56"/>
      <c r="H11" s="56"/>
      <c r="I11" s="56"/>
      <c r="J11" s="56"/>
      <c r="K11" s="56"/>
      <c r="L11" s="56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</row>
    <row r="12" spans="1:24" ht="12.75" customHeight="1" x14ac:dyDescent="0.25">
      <c r="A12" s="102"/>
      <c r="B12" s="103"/>
      <c r="C12" s="57"/>
      <c r="D12" s="57"/>
      <c r="E12" s="56"/>
      <c r="F12" s="56"/>
      <c r="G12" s="56"/>
      <c r="H12" s="56"/>
      <c r="I12" s="56"/>
      <c r="J12" s="56"/>
      <c r="K12" s="56"/>
      <c r="L12" s="56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</row>
    <row r="13" spans="1:24" ht="12.75" customHeight="1" x14ac:dyDescent="0.25">
      <c r="A13" s="91"/>
      <c r="B13" s="92"/>
      <c r="C13" s="57"/>
      <c r="D13" s="57"/>
      <c r="E13" s="56"/>
      <c r="F13" s="56"/>
      <c r="G13" s="56"/>
      <c r="H13" s="56"/>
      <c r="I13" s="56"/>
      <c r="J13" s="56"/>
      <c r="K13" s="56"/>
      <c r="L13" s="56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</row>
    <row r="14" spans="1:24" ht="12.75" customHeight="1" x14ac:dyDescent="0.25">
      <c r="A14" s="91"/>
      <c r="B14" s="92"/>
      <c r="C14" s="57"/>
      <c r="D14" s="57"/>
      <c r="E14" s="56"/>
      <c r="F14" s="56"/>
      <c r="G14" s="56"/>
      <c r="H14" s="56"/>
      <c r="I14" s="56"/>
      <c r="J14" s="56"/>
      <c r="K14" s="56"/>
      <c r="L14" s="56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</row>
    <row r="15" spans="1:24" ht="12.75" customHeight="1" x14ac:dyDescent="0.25">
      <c r="A15" s="91"/>
      <c r="B15" s="92"/>
      <c r="C15" s="57"/>
      <c r="D15" s="57"/>
      <c r="E15" s="56"/>
      <c r="F15" s="56"/>
      <c r="G15" s="56"/>
      <c r="H15" s="56"/>
      <c r="I15" s="56"/>
      <c r="J15" s="56"/>
      <c r="K15" s="56"/>
      <c r="L15" s="56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</row>
    <row r="16" spans="1:24" ht="12.75" customHeight="1" x14ac:dyDescent="0.25">
      <c r="A16" s="91"/>
      <c r="B16" s="92"/>
      <c r="C16" s="57"/>
      <c r="D16" s="57"/>
      <c r="E16" s="56"/>
      <c r="F16" s="56"/>
      <c r="G16" s="56"/>
      <c r="H16" s="56"/>
      <c r="I16" s="56"/>
      <c r="J16" s="56"/>
      <c r="K16" s="56"/>
      <c r="L16" s="56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</row>
    <row r="17" spans="1:36" ht="12.75" customHeight="1" x14ac:dyDescent="0.25">
      <c r="A17" s="91"/>
      <c r="B17" s="92"/>
      <c r="C17" s="57"/>
      <c r="D17" s="57"/>
      <c r="E17" s="56"/>
      <c r="F17" s="56"/>
      <c r="G17" s="56"/>
      <c r="H17" s="56"/>
      <c r="I17" s="56"/>
      <c r="J17" s="56"/>
      <c r="K17" s="56"/>
      <c r="L17" s="56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</row>
    <row r="18" spans="1:36" ht="12.75" customHeight="1" x14ac:dyDescent="0.25">
      <c r="A18" s="91"/>
      <c r="B18" s="92"/>
      <c r="C18" s="57"/>
      <c r="D18" s="57"/>
      <c r="E18" s="56"/>
      <c r="F18" s="56"/>
      <c r="G18" s="56"/>
      <c r="H18" s="56"/>
      <c r="I18" s="56"/>
      <c r="J18" s="56"/>
      <c r="K18" s="56"/>
      <c r="L18" s="56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</row>
    <row r="19" spans="1:36" ht="12.75" customHeight="1" x14ac:dyDescent="0.25">
      <c r="A19" s="91"/>
      <c r="B19" s="92"/>
      <c r="C19" s="57"/>
      <c r="D19" s="57"/>
      <c r="E19" s="56"/>
      <c r="F19" s="56"/>
      <c r="G19" s="56"/>
      <c r="H19" s="56"/>
      <c r="I19" s="56"/>
      <c r="J19" s="56"/>
      <c r="K19" s="56"/>
      <c r="L19" s="56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</row>
    <row r="20" spans="1:36" ht="12.75" customHeight="1" x14ac:dyDescent="0.25">
      <c r="A20" s="91"/>
      <c r="B20" s="92"/>
      <c r="C20" s="57"/>
      <c r="D20" s="57"/>
      <c r="E20" s="56"/>
      <c r="F20" s="56"/>
      <c r="G20" s="56"/>
      <c r="H20" s="56"/>
      <c r="I20" s="56"/>
      <c r="J20" s="56"/>
      <c r="K20" s="56"/>
      <c r="L20" s="56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</row>
    <row r="21" spans="1:36" ht="12.75" customHeight="1" x14ac:dyDescent="0.3">
      <c r="A21" s="59"/>
      <c r="B21" s="59"/>
      <c r="C21" s="59"/>
      <c r="D21" s="59"/>
      <c r="E21" s="56"/>
      <c r="F21" s="56"/>
      <c r="G21" s="56"/>
      <c r="H21" s="56"/>
      <c r="I21" s="56"/>
      <c r="J21" s="56"/>
      <c r="K21" s="56"/>
      <c r="L21" s="56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</row>
    <row r="22" spans="1:36" ht="12.75" customHeight="1" x14ac:dyDescent="0.25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</row>
    <row r="23" spans="1:36" ht="12.75" customHeight="1" x14ac:dyDescent="0.25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</row>
    <row r="24" spans="1:36" ht="12.75" customHeight="1" x14ac:dyDescent="0.25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AJ24" s="1" t="s">
        <v>150</v>
      </c>
    </row>
    <row r="25" spans="1:36" ht="12.75" customHeight="1" x14ac:dyDescent="0.25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</row>
    <row r="26" spans="1:36" ht="12.75" customHeight="1" x14ac:dyDescent="0.25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</row>
    <row r="27" spans="1:36" ht="12.75" customHeight="1" x14ac:dyDescent="0.2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</row>
    <row r="28" spans="1:36" ht="12.75" customHeight="1" x14ac:dyDescent="0.25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</row>
    <row r="29" spans="1:36" ht="12.75" customHeight="1" x14ac:dyDescent="0.25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</row>
    <row r="30" spans="1:36" ht="12.75" customHeight="1" x14ac:dyDescent="0.25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</row>
    <row r="31" spans="1:36" ht="12.75" customHeight="1" x14ac:dyDescent="0.25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</row>
    <row r="32" spans="1:36" ht="12.75" customHeight="1" x14ac:dyDescent="0.25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</row>
    <row r="33" spans="1:24" ht="12.75" customHeight="1" x14ac:dyDescent="0.25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1:24" ht="12.75" customHeight="1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1:24" ht="12.75" customHeight="1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1:24" ht="12.75" customHeight="1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1:24" ht="12.75" customHeight="1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1:24" ht="12.75" customHeight="1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1:24" ht="12.75" customHeight="1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1:24" ht="12.75" customHeight="1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1:24" ht="12.75" customHeight="1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1:24" ht="12.75" customHeight="1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</row>
    <row r="43" spans="1:24" ht="12.75" customHeight="1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1:24" ht="12.75" customHeight="1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1:24" ht="12.75" customHeight="1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1:24" ht="12.75" customHeight="1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1:24" ht="12.75" customHeight="1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1:24" ht="12.75" customHeight="1" x14ac:dyDescent="0.2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1:24" ht="12.75" customHeight="1" x14ac:dyDescent="0.2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1:24" ht="12.75" customHeight="1" x14ac:dyDescent="0.35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1:24" ht="12.75" customHeight="1" x14ac:dyDescent="0.2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</row>
    <row r="52" spans="1:24" ht="12.75" customHeight="1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</row>
    <row r="53" spans="1:24" ht="12.75" customHeight="1" x14ac:dyDescent="0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</row>
    <row r="54" spans="1:24" ht="12.75" customHeight="1" x14ac:dyDescent="0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</row>
    <row r="55" spans="1:24" ht="12.75" customHeight="1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</row>
    <row r="56" spans="1:24" ht="12.75" customHeight="1" x14ac:dyDescent="0.2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</row>
    <row r="57" spans="1:24" ht="12.75" customHeight="1" x14ac:dyDescent="0.2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</row>
    <row r="58" spans="1:24" ht="12.75" customHeight="1" x14ac:dyDescent="0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</row>
    <row r="59" spans="1:24" ht="12.75" customHeight="1" x14ac:dyDescent="0.2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</row>
    <row r="60" spans="1:24" ht="12.75" customHeight="1" x14ac:dyDescent="0.2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</row>
    <row r="61" spans="1:24" ht="12.75" customHeight="1" x14ac:dyDescent="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</row>
    <row r="62" spans="1:24" ht="12.75" customHeight="1" x14ac:dyDescent="0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</row>
    <row r="63" spans="1:24" ht="12.75" customHeight="1" x14ac:dyDescent="0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</row>
    <row r="64" spans="1:24" ht="12.75" customHeight="1" x14ac:dyDescent="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</row>
    <row r="65" spans="1:24" ht="12.75" customHeight="1" x14ac:dyDescent="0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</row>
    <row r="66" spans="1:24" ht="12.75" customHeight="1" x14ac:dyDescent="0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</row>
    <row r="67" spans="1:24" ht="12.75" customHeight="1" x14ac:dyDescent="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</row>
    <row r="68" spans="1:24" ht="12.75" customHeight="1" x14ac:dyDescent="0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</row>
    <row r="69" spans="1:24" ht="12.75" customHeight="1" x14ac:dyDescent="0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</row>
    <row r="70" spans="1:24" ht="12.75" customHeight="1" x14ac:dyDescent="0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</row>
    <row r="71" spans="1:24" ht="12.75" customHeight="1" x14ac:dyDescent="0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</row>
    <row r="72" spans="1:24" ht="12.75" customHeight="1" x14ac:dyDescent="0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</row>
    <row r="73" spans="1:24" ht="12.75" customHeight="1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</row>
    <row r="74" spans="1:24" ht="12.75" customHeight="1" x14ac:dyDescent="0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</row>
    <row r="75" spans="1:24" ht="12.75" customHeight="1" x14ac:dyDescent="0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</row>
    <row r="76" spans="1:24" ht="12.75" customHeight="1" x14ac:dyDescent="0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</row>
    <row r="77" spans="1:24" ht="12.75" customHeight="1" x14ac:dyDescent="0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</row>
    <row r="78" spans="1:24" ht="12.75" customHeight="1" x14ac:dyDescent="0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</row>
    <row r="79" spans="1:24" ht="12.75" customHeight="1" x14ac:dyDescent="0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</row>
    <row r="80" spans="1:24" ht="12.75" customHeight="1" x14ac:dyDescent="0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</row>
    <row r="81" spans="1:24" ht="12.75" customHeight="1" x14ac:dyDescent="0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</row>
    <row r="82" spans="1:24" ht="12.75" customHeight="1" x14ac:dyDescent="0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</row>
    <row r="83" spans="1:24" ht="12.75" customHeight="1" x14ac:dyDescent="0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</row>
    <row r="84" spans="1:24" ht="12.75" customHeight="1" x14ac:dyDescent="0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</row>
    <row r="85" spans="1:24" ht="12.75" customHeight="1" x14ac:dyDescent="0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</row>
    <row r="86" spans="1:24" ht="12.75" customHeight="1" x14ac:dyDescent="0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</row>
    <row r="87" spans="1:24" ht="12.75" customHeight="1" x14ac:dyDescent="0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</row>
    <row r="88" spans="1:24" ht="12.75" customHeight="1" x14ac:dyDescent="0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</row>
    <row r="89" spans="1:24" ht="12.75" customHeight="1" x14ac:dyDescent="0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</row>
    <row r="90" spans="1:24" ht="12.75" customHeight="1" x14ac:dyDescent="0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</row>
    <row r="91" spans="1:24" ht="12.75" customHeight="1" x14ac:dyDescent="0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</row>
    <row r="92" spans="1:24" ht="12.75" customHeight="1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</row>
    <row r="93" spans="1:24" ht="12.75" customHeight="1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</row>
    <row r="94" spans="1:24" ht="12.75" customHeight="1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</row>
    <row r="95" spans="1:24" ht="12.75" customHeight="1" x14ac:dyDescent="0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</row>
    <row r="96" spans="1:24" ht="12.75" customHeight="1" x14ac:dyDescent="0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</row>
    <row r="97" spans="1:24" ht="12.75" customHeight="1" x14ac:dyDescent="0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</row>
    <row r="98" spans="1:24" ht="12.75" customHeight="1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</row>
    <row r="99" spans="1:24" ht="12.75" customHeight="1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</row>
    <row r="100" spans="1:24" ht="12.75" customHeight="1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</row>
    <row r="101" spans="1:24" ht="12.75" customHeight="1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</row>
    <row r="102" spans="1:24" ht="12.75" customHeight="1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1:24" ht="12.75" customHeight="1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1:24" ht="12.75" customHeight="1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</row>
    <row r="105" spans="1:24" ht="12.75" customHeight="1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</row>
    <row r="106" spans="1:24" ht="12.75" customHeight="1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</row>
    <row r="107" spans="1:24" ht="12.75" customHeight="1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</row>
    <row r="108" spans="1:24" ht="12.75" customHeight="1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</sheetData>
  <mergeCells count="35">
    <mergeCell ref="A19:B19"/>
    <mergeCell ref="A4:L4"/>
    <mergeCell ref="M4:X4"/>
    <mergeCell ref="A5:B5"/>
    <mergeCell ref="C5:L5"/>
    <mergeCell ref="M5:X50"/>
    <mergeCell ref="A8:B8"/>
    <mergeCell ref="A9:B9"/>
    <mergeCell ref="A11:B11"/>
    <mergeCell ref="A12:B12"/>
    <mergeCell ref="A13:B13"/>
    <mergeCell ref="A20:B20"/>
    <mergeCell ref="A14:B14"/>
    <mergeCell ref="A15:B15"/>
    <mergeCell ref="A16:B16"/>
    <mergeCell ref="A17:B17"/>
    <mergeCell ref="A18:B18"/>
    <mergeCell ref="V3:X3"/>
    <mergeCell ref="B2:D2"/>
    <mergeCell ref="F2:H2"/>
    <mergeCell ref="J2:L2"/>
    <mergeCell ref="N2:P2"/>
    <mergeCell ref="R2:T2"/>
    <mergeCell ref="V2:X2"/>
    <mergeCell ref="B3:D3"/>
    <mergeCell ref="F3:H3"/>
    <mergeCell ref="J3:L3"/>
    <mergeCell ref="N3:P3"/>
    <mergeCell ref="R3:T3"/>
    <mergeCell ref="V1:X1"/>
    <mergeCell ref="B1:D1"/>
    <mergeCell ref="F1:H1"/>
    <mergeCell ref="J1:L1"/>
    <mergeCell ref="N1:P1"/>
    <mergeCell ref="R1:T1"/>
  </mergeCells>
  <printOptions horizontalCentered="1" gridLines="1"/>
  <pageMargins left="0.23622047244094491" right="0.23622047244094491" top="0.74803149606299213" bottom="0" header="0.31496062992125984" footer="0"/>
  <pageSetup paperSize="9" orientation="portrait" r:id="rId1"/>
  <headerFooter>
    <oddHeader>&amp;CREISS</oddHeader>
  </headerFooter>
  <rowBreaks count="1" manualBreakCount="1">
    <brk id="50" max="23" man="1"/>
  </rowBreaks>
  <colBreaks count="1" manualBreakCount="1">
    <brk id="12" max="1048575" man="1"/>
  </colBreaks>
  <customProperties>
    <customPr name="layoutContexts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L63"/>
  <sheetViews>
    <sheetView showZeros="0" view="pageBreakPreview" topLeftCell="B1" zoomScaleNormal="100" zoomScaleSheetLayoutView="100" workbookViewId="0">
      <selection activeCell="I31" sqref="I31"/>
    </sheetView>
  </sheetViews>
  <sheetFormatPr defaultColWidth="6" defaultRowHeight="12.75" customHeight="1" x14ac:dyDescent="0.25"/>
  <cols>
    <col min="1" max="1" width="12" style="1" customWidth="1"/>
    <col min="2" max="4" width="7.1796875" style="1" customWidth="1"/>
    <col min="5" max="5" width="9.453125" style="1" customWidth="1"/>
    <col min="6" max="8" width="6.54296875" style="1" customWidth="1"/>
    <col min="9" max="9" width="9.81640625" style="1" customWidth="1"/>
    <col min="10" max="11" width="8" style="1" customWidth="1"/>
    <col min="12" max="12" width="7.453125" style="1" customWidth="1"/>
    <col min="13" max="13" width="8.1796875" style="1" customWidth="1"/>
    <col min="14" max="14" width="6.81640625" style="1" customWidth="1"/>
    <col min="15" max="16384" width="6" style="1"/>
  </cols>
  <sheetData>
    <row r="1" spans="1:12" ht="12.75" customHeight="1" x14ac:dyDescent="0.35">
      <c r="A1" s="31" t="s">
        <v>43</v>
      </c>
      <c r="B1" s="72" t="e">
        <f>#REF!</f>
        <v>#REF!</v>
      </c>
      <c r="C1" s="72"/>
      <c r="D1" s="73"/>
      <c r="E1" s="31" t="s">
        <v>16</v>
      </c>
      <c r="F1" s="72" t="e">
        <f>#REF!</f>
        <v>#REF!</v>
      </c>
      <c r="G1" s="74"/>
      <c r="H1" s="75"/>
      <c r="I1" s="31" t="s">
        <v>15</v>
      </c>
      <c r="J1" s="89" t="e">
        <f>#REF!</f>
        <v>#REF!</v>
      </c>
      <c r="K1" s="89"/>
      <c r="L1" s="90"/>
    </row>
    <row r="2" spans="1:12" ht="12.75" customHeight="1" x14ac:dyDescent="0.35">
      <c r="A2" s="32" t="s">
        <v>41</v>
      </c>
      <c r="B2" s="72" t="e">
        <f>#REF!</f>
        <v>#REF!</v>
      </c>
      <c r="C2" s="72"/>
      <c r="D2" s="73"/>
      <c r="E2" s="32" t="s">
        <v>13</v>
      </c>
      <c r="F2" s="72" t="e">
        <f>#REF!</f>
        <v>#REF!</v>
      </c>
      <c r="G2" s="74"/>
      <c r="H2" s="75"/>
      <c r="I2" s="32" t="s">
        <v>44</v>
      </c>
      <c r="J2" s="89" t="e">
        <f>#REF!</f>
        <v>#REF!</v>
      </c>
      <c r="K2" s="89"/>
      <c r="L2" s="90"/>
    </row>
    <row r="3" spans="1:12" ht="12.75" customHeight="1" x14ac:dyDescent="0.35">
      <c r="A3" s="33" t="s">
        <v>42</v>
      </c>
      <c r="B3" s="72" t="e">
        <f>#REF!</f>
        <v>#REF!</v>
      </c>
      <c r="C3" s="72"/>
      <c r="D3" s="73"/>
      <c r="E3" s="33" t="s">
        <v>14</v>
      </c>
      <c r="F3" s="72" t="e">
        <f>#REF!</f>
        <v>#REF!</v>
      </c>
      <c r="G3" s="74"/>
      <c r="H3" s="75"/>
      <c r="I3" s="33" t="s">
        <v>45</v>
      </c>
      <c r="J3" s="104" t="e">
        <f>#REF!</f>
        <v>#REF!</v>
      </c>
      <c r="K3" s="104"/>
      <c r="L3" s="105"/>
    </row>
    <row r="4" spans="1:12" ht="12.75" customHeight="1" x14ac:dyDescent="0.25">
      <c r="A4" s="106" t="s">
        <v>7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</row>
    <row r="5" spans="1:12" ht="12.75" customHeight="1" x14ac:dyDescent="0.25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</row>
    <row r="6" spans="1:12" ht="12.75" customHeight="1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</row>
    <row r="7" spans="1:12" ht="12.75" customHeight="1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</row>
    <row r="8" spans="1:12" ht="12.75" customHeight="1" x14ac:dyDescent="0.25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</row>
    <row r="9" spans="1:12" ht="12.75" customHeight="1" x14ac:dyDescent="0.25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</row>
    <row r="10" spans="1:12" ht="12.75" customHeight="1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</row>
    <row r="11" spans="1:12" ht="12.75" customHeight="1" x14ac:dyDescent="0.25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</row>
    <row r="12" spans="1:12" ht="12.75" customHeight="1" x14ac:dyDescent="0.25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</row>
    <row r="13" spans="1:12" ht="12.75" customHeight="1" x14ac:dyDescent="0.25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</row>
    <row r="14" spans="1:12" ht="12.75" customHeight="1" x14ac:dyDescent="0.25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</row>
    <row r="15" spans="1:12" ht="12.75" customHeight="1" x14ac:dyDescent="0.25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</row>
    <row r="16" spans="1:12" ht="12.75" customHeight="1" x14ac:dyDescent="0.25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</row>
    <row r="17" spans="1:12" ht="12.75" customHeight="1" x14ac:dyDescent="0.25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</row>
    <row r="18" spans="1:12" ht="12.75" customHeight="1" x14ac:dyDescent="0.25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</row>
    <row r="19" spans="1:12" ht="12.75" customHeight="1" x14ac:dyDescent="0.25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</row>
    <row r="20" spans="1:12" ht="12.75" customHeight="1" x14ac:dyDescent="0.25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</row>
    <row r="21" spans="1:12" ht="12.75" customHeight="1" x14ac:dyDescent="0.25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</row>
    <row r="22" spans="1:12" ht="12.75" customHeight="1" x14ac:dyDescent="0.25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</row>
    <row r="23" spans="1:12" ht="12.75" customHeight="1" x14ac:dyDescent="0.25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</row>
    <row r="24" spans="1:12" ht="12.75" customHeight="1" x14ac:dyDescent="0.25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</row>
    <row r="25" spans="1:12" ht="12.75" customHeight="1" x14ac:dyDescent="0.25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1:12" ht="12.75" customHeight="1" x14ac:dyDescent="0.25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1:12" ht="12.75" customHeight="1" x14ac:dyDescent="0.25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</row>
    <row r="28" spans="1:12" ht="12.75" customHeight="1" x14ac:dyDescent="0.25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1:12" ht="12.75" customHeight="1" x14ac:dyDescent="0.25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1:12" ht="12.75" customHeight="1" x14ac:dyDescent="0.25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1:12" ht="12.75" customHeight="1" x14ac:dyDescent="0.25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</row>
    <row r="32" spans="1:12" ht="12.75" customHeight="1" x14ac:dyDescent="0.25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1:12" ht="12.75" customHeight="1" x14ac:dyDescent="0.25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1:12" ht="12.75" customHeight="1" x14ac:dyDescent="0.25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  <row r="35" spans="1:12" ht="12.75" customHeight="1" x14ac:dyDescent="0.25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</row>
    <row r="36" spans="1:12" ht="12.75" customHeight="1" x14ac:dyDescent="0.25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</row>
    <row r="37" spans="1:12" ht="12.75" customHeight="1" x14ac:dyDescent="0.25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</row>
    <row r="38" spans="1:12" ht="12.75" customHeight="1" x14ac:dyDescent="0.25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</row>
    <row r="39" spans="1:12" ht="12.75" customHeight="1" x14ac:dyDescent="0.25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</row>
    <row r="40" spans="1:12" ht="12.75" customHeight="1" x14ac:dyDescent="0.25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</row>
    <row r="41" spans="1:12" ht="12.75" customHeight="1" x14ac:dyDescent="0.25">
      <c r="A41" s="38"/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</row>
    <row r="42" spans="1:12" ht="12.75" customHeight="1" x14ac:dyDescent="0.25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</row>
    <row r="43" spans="1:12" ht="12.75" customHeight="1" x14ac:dyDescent="0.25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</row>
    <row r="44" spans="1:12" ht="12.75" customHeight="1" x14ac:dyDescent="0.25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</row>
    <row r="45" spans="1:12" ht="12.75" customHeight="1" x14ac:dyDescent="0.25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</row>
    <row r="46" spans="1:12" ht="12.75" customHeight="1" x14ac:dyDescent="0.25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</row>
    <row r="47" spans="1:12" ht="12.75" customHeight="1" x14ac:dyDescent="0.25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</row>
    <row r="48" spans="1:12" ht="12.75" customHeight="1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</row>
    <row r="49" spans="1:12" ht="12.75" customHeight="1" x14ac:dyDescent="0.25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</row>
    <row r="50" spans="1:12" ht="12.75" customHeight="1" x14ac:dyDescent="0.25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</row>
    <row r="51" spans="1:12" ht="12.75" customHeight="1" x14ac:dyDescent="0.25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</row>
    <row r="52" spans="1:12" ht="12.75" customHeight="1" x14ac:dyDescent="0.25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</row>
    <row r="53" spans="1:12" ht="12.75" customHeight="1" x14ac:dyDescent="0.25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</row>
    <row r="54" spans="1:12" ht="12.75" customHeight="1" x14ac:dyDescent="0.2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</row>
    <row r="55" spans="1:12" ht="12.75" customHeight="1" x14ac:dyDescent="0.2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</row>
    <row r="56" spans="1:12" ht="12.75" customHeight="1" x14ac:dyDescent="0.2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</row>
    <row r="57" spans="1:12" ht="12.75" customHeight="1" x14ac:dyDescent="0.25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</row>
    <row r="58" spans="1:12" ht="12.75" customHeight="1" x14ac:dyDescent="0.2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</row>
    <row r="59" spans="1:12" ht="12.75" customHeight="1" x14ac:dyDescent="0.2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</row>
    <row r="60" spans="1:12" ht="12.75" customHeight="1" x14ac:dyDescent="0.2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</row>
    <row r="61" spans="1:12" ht="12.75" customHeight="1" x14ac:dyDescent="0.2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</row>
    <row r="62" spans="1:12" ht="12.75" customHeight="1" x14ac:dyDescent="0.2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</row>
    <row r="63" spans="1:12" ht="12.75" customHeight="1" x14ac:dyDescent="0.2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</row>
  </sheetData>
  <mergeCells count="10">
    <mergeCell ref="B3:D3"/>
    <mergeCell ref="F3:H3"/>
    <mergeCell ref="J3:L3"/>
    <mergeCell ref="A4:L4"/>
    <mergeCell ref="B1:D1"/>
    <mergeCell ref="F1:H1"/>
    <mergeCell ref="J1:L1"/>
    <mergeCell ref="B2:D2"/>
    <mergeCell ref="F2:H2"/>
    <mergeCell ref="J2:L2"/>
  </mergeCells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E2162-83BF-41E1-A05F-196454E00C56}">
  <sheetPr>
    <tabColor rgb="FF00B050"/>
  </sheetPr>
  <dimension ref="A1:U17"/>
  <sheetViews>
    <sheetView showGridLines="0" showZeros="0" view="pageBreakPreview" zoomScaleNormal="100" zoomScaleSheetLayoutView="100" workbookViewId="0">
      <selection activeCell="F1" sqref="F1:H3"/>
    </sheetView>
  </sheetViews>
  <sheetFormatPr defaultColWidth="6" defaultRowHeight="12.75" customHeight="1" x14ac:dyDescent="0.25"/>
  <cols>
    <col min="1" max="1" width="12" style="1" customWidth="1"/>
    <col min="2" max="4" width="7.1796875" style="1" customWidth="1"/>
    <col min="5" max="5" width="9.453125" style="1" customWidth="1"/>
    <col min="6" max="8" width="6.54296875" style="1" customWidth="1"/>
    <col min="9" max="9" width="9.81640625" style="1" customWidth="1"/>
    <col min="10" max="11" width="8" style="1" customWidth="1"/>
    <col min="12" max="12" width="9.453125" style="1" customWidth="1"/>
    <col min="13" max="13" width="8.1796875" style="1" customWidth="1"/>
    <col min="14" max="14" width="6.81640625" style="1" customWidth="1"/>
    <col min="15" max="16384" width="6" style="1"/>
  </cols>
  <sheetData>
    <row r="1" spans="1:21" ht="12.75" customHeight="1" x14ac:dyDescent="0.35">
      <c r="A1" s="31" t="s">
        <v>43</v>
      </c>
      <c r="B1" s="72" t="s">
        <v>103</v>
      </c>
      <c r="C1" s="72"/>
      <c r="D1" s="73"/>
      <c r="E1" s="31" t="s">
        <v>16</v>
      </c>
      <c r="F1" s="72" t="e">
        <f>#REF!</f>
        <v>#REF!</v>
      </c>
      <c r="G1" s="74"/>
      <c r="H1" s="75"/>
      <c r="I1" s="31" t="s">
        <v>15</v>
      </c>
      <c r="J1" s="89" t="s">
        <v>87</v>
      </c>
      <c r="K1" s="89"/>
      <c r="L1" s="90"/>
    </row>
    <row r="2" spans="1:21" ht="12.75" customHeight="1" x14ac:dyDescent="0.35">
      <c r="A2" s="32" t="s">
        <v>41</v>
      </c>
      <c r="B2" s="72">
        <v>0</v>
      </c>
      <c r="C2" s="72"/>
      <c r="D2" s="73"/>
      <c r="E2" s="32" t="s">
        <v>13</v>
      </c>
      <c r="F2" s="72" t="e">
        <f>#REF!</f>
        <v>#REF!</v>
      </c>
      <c r="G2" s="74"/>
      <c r="H2" s="75"/>
      <c r="I2" s="32" t="s">
        <v>44</v>
      </c>
      <c r="J2" s="89" t="s">
        <v>104</v>
      </c>
      <c r="K2" s="89"/>
      <c r="L2" s="90"/>
    </row>
    <row r="3" spans="1:21" ht="12.75" customHeight="1" x14ac:dyDescent="0.35">
      <c r="A3" s="33" t="s">
        <v>42</v>
      </c>
      <c r="B3" s="72">
        <v>0</v>
      </c>
      <c r="C3" s="72"/>
      <c r="D3" s="73"/>
      <c r="E3" s="33" t="s">
        <v>14</v>
      </c>
      <c r="F3" s="72" t="e">
        <f>#REF!</f>
        <v>#REF!</v>
      </c>
      <c r="G3" s="74"/>
      <c r="H3" s="75"/>
      <c r="I3" s="33" t="s">
        <v>45</v>
      </c>
      <c r="J3" s="89">
        <v>0</v>
      </c>
      <c r="K3" s="89"/>
      <c r="L3" s="90"/>
    </row>
    <row r="4" spans="1:21" ht="12.75" customHeight="1" x14ac:dyDescent="0.25">
      <c r="A4" s="106" t="s">
        <v>90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</row>
    <row r="5" spans="1:21" ht="12.75" customHeight="1" x14ac:dyDescent="0.25">
      <c r="A5" s="117" t="s">
        <v>88</v>
      </c>
      <c r="B5" s="118"/>
      <c r="C5" s="119" t="s">
        <v>18</v>
      </c>
      <c r="D5" s="120"/>
      <c r="E5" s="119"/>
      <c r="F5" s="120"/>
      <c r="G5" s="119"/>
      <c r="H5" s="120"/>
      <c r="I5" s="119"/>
      <c r="J5" s="120"/>
      <c r="K5" s="121"/>
      <c r="L5" s="120"/>
      <c r="M5" s="114"/>
      <c r="N5" s="114"/>
      <c r="O5" s="114"/>
      <c r="P5" s="114"/>
      <c r="Q5" s="114"/>
      <c r="R5" s="114"/>
      <c r="S5" s="114"/>
      <c r="T5" s="114"/>
      <c r="U5" s="50"/>
    </row>
    <row r="6" spans="1:21" ht="27" customHeight="1" x14ac:dyDescent="0.25">
      <c r="A6" s="115"/>
      <c r="B6" s="115"/>
      <c r="C6" s="115"/>
      <c r="D6" s="115"/>
      <c r="E6" s="116"/>
      <c r="F6" s="116"/>
      <c r="G6" s="116"/>
      <c r="H6" s="116"/>
      <c r="I6" s="116"/>
      <c r="J6" s="116"/>
      <c r="K6" s="116"/>
      <c r="L6" s="116"/>
      <c r="M6" s="107"/>
      <c r="N6" s="107"/>
      <c r="O6" s="107"/>
      <c r="P6" s="107"/>
      <c r="Q6" s="107"/>
      <c r="R6" s="107"/>
      <c r="S6" s="107"/>
      <c r="T6" s="107"/>
      <c r="U6" s="49"/>
    </row>
    <row r="7" spans="1:21" ht="27" customHeight="1" x14ac:dyDescent="0.25">
      <c r="A7" s="108"/>
      <c r="B7" s="109"/>
      <c r="C7" s="110"/>
      <c r="D7" s="110"/>
      <c r="E7" s="111"/>
      <c r="F7" s="111"/>
      <c r="G7" s="111"/>
      <c r="H7" s="111"/>
      <c r="I7" s="111"/>
      <c r="J7" s="111"/>
      <c r="K7" s="111"/>
      <c r="L7" s="111"/>
    </row>
    <row r="8" spans="1:21" ht="27" customHeight="1" x14ac:dyDescent="0.25">
      <c r="A8" s="108"/>
      <c r="B8" s="109"/>
      <c r="C8" s="110"/>
      <c r="D8" s="110"/>
      <c r="E8" s="111"/>
      <c r="F8" s="111"/>
      <c r="G8" s="111"/>
      <c r="H8" s="111"/>
      <c r="I8" s="111"/>
      <c r="J8" s="111"/>
      <c r="K8" s="111"/>
      <c r="L8" s="111"/>
    </row>
    <row r="9" spans="1:21" ht="27" customHeight="1" x14ac:dyDescent="0.25">
      <c r="A9" s="108"/>
      <c r="B9" s="109"/>
      <c r="C9" s="110"/>
      <c r="D9" s="110"/>
      <c r="E9" s="111"/>
      <c r="F9" s="111"/>
      <c r="G9" s="111"/>
      <c r="H9" s="111"/>
      <c r="I9" s="111"/>
      <c r="J9" s="111"/>
      <c r="K9" s="111"/>
      <c r="L9" s="111"/>
    </row>
    <row r="10" spans="1:21" ht="27" customHeight="1" x14ac:dyDescent="0.25">
      <c r="A10" s="108"/>
      <c r="B10" s="109"/>
      <c r="C10" s="110"/>
      <c r="D10" s="110"/>
      <c r="E10" s="111"/>
      <c r="F10" s="111"/>
      <c r="G10" s="111"/>
      <c r="H10" s="111"/>
      <c r="I10" s="111"/>
      <c r="J10" s="111"/>
      <c r="K10" s="111"/>
      <c r="L10" s="111"/>
    </row>
    <row r="11" spans="1:21" ht="27" customHeight="1" x14ac:dyDescent="0.25">
      <c r="A11" s="108"/>
      <c r="B11" s="109"/>
      <c r="C11" s="110"/>
      <c r="D11" s="110"/>
      <c r="E11" s="111"/>
      <c r="F11" s="111"/>
      <c r="G11" s="111"/>
      <c r="H11" s="111"/>
      <c r="I11" s="111"/>
      <c r="J11" s="111"/>
      <c r="K11" s="111"/>
      <c r="L11" s="111"/>
    </row>
    <row r="12" spans="1:21" ht="27" customHeight="1" x14ac:dyDescent="0.25">
      <c r="A12" s="108"/>
      <c r="B12" s="109"/>
      <c r="C12" s="110"/>
      <c r="D12" s="110"/>
      <c r="E12" s="111"/>
      <c r="F12" s="111"/>
      <c r="G12" s="111"/>
      <c r="H12" s="111"/>
      <c r="I12" s="111"/>
      <c r="J12" s="111"/>
      <c r="K12" s="111"/>
      <c r="L12" s="111"/>
    </row>
    <row r="13" spans="1:21" ht="27" customHeight="1" x14ac:dyDescent="0.25">
      <c r="A13" s="108"/>
      <c r="B13" s="109"/>
      <c r="C13" s="110"/>
      <c r="D13" s="110"/>
      <c r="E13" s="111"/>
      <c r="F13" s="111"/>
      <c r="G13" s="111"/>
      <c r="H13" s="111"/>
      <c r="I13" s="111"/>
      <c r="J13" s="111"/>
      <c r="K13" s="111"/>
      <c r="L13" s="111"/>
    </row>
    <row r="14" spans="1:21" ht="27" customHeight="1" x14ac:dyDescent="0.25">
      <c r="A14" s="108"/>
      <c r="B14" s="109"/>
      <c r="C14" s="110"/>
      <c r="D14" s="110"/>
      <c r="E14" s="111"/>
      <c r="F14" s="111"/>
      <c r="G14" s="111"/>
      <c r="H14" s="111"/>
      <c r="I14" s="111"/>
      <c r="J14" s="111"/>
      <c r="K14" s="111"/>
      <c r="L14" s="111"/>
    </row>
    <row r="15" spans="1:21" ht="27" customHeight="1" x14ac:dyDescent="0.25">
      <c r="A15" s="108"/>
      <c r="B15" s="109"/>
      <c r="C15" s="110"/>
      <c r="D15" s="110"/>
      <c r="E15" s="111"/>
      <c r="F15" s="111"/>
      <c r="G15" s="111"/>
      <c r="H15" s="111"/>
      <c r="I15" s="111"/>
      <c r="J15" s="111"/>
      <c r="K15" s="111"/>
      <c r="L15" s="111"/>
    </row>
    <row r="16" spans="1:21" ht="27" customHeight="1" x14ac:dyDescent="0.25">
      <c r="A16" s="108"/>
      <c r="B16" s="109"/>
      <c r="C16" s="110"/>
      <c r="D16" s="110"/>
      <c r="E16" s="111"/>
      <c r="F16" s="111"/>
      <c r="G16" s="111"/>
      <c r="H16" s="111"/>
      <c r="I16" s="111"/>
      <c r="J16" s="111"/>
      <c r="K16" s="111"/>
      <c r="L16" s="111"/>
    </row>
    <row r="17" spans="1:12" ht="21.75" customHeight="1" x14ac:dyDescent="0.25">
      <c r="A17" s="112"/>
      <c r="B17" s="112"/>
      <c r="C17" s="113"/>
      <c r="D17" s="113"/>
      <c r="E17" s="107"/>
      <c r="F17" s="107"/>
      <c r="G17" s="107"/>
      <c r="H17" s="107"/>
      <c r="I17" s="107"/>
      <c r="J17" s="107"/>
      <c r="K17" s="107"/>
      <c r="L17" s="107"/>
    </row>
  </sheetData>
  <mergeCells count="96">
    <mergeCell ref="B1:D1"/>
    <mergeCell ref="F1:H1"/>
    <mergeCell ref="J1:L1"/>
    <mergeCell ref="B2:D2"/>
    <mergeCell ref="F2:H2"/>
    <mergeCell ref="J2:L2"/>
    <mergeCell ref="B3:D3"/>
    <mergeCell ref="F3:H3"/>
    <mergeCell ref="J3:L3"/>
    <mergeCell ref="A4:L4"/>
    <mergeCell ref="A5:B5"/>
    <mergeCell ref="C5:D5"/>
    <mergeCell ref="E5:F5"/>
    <mergeCell ref="G5:H5"/>
    <mergeCell ref="I5:J5"/>
    <mergeCell ref="K5:L5"/>
    <mergeCell ref="S5:T5"/>
    <mergeCell ref="A6:B6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G7:H7"/>
    <mergeCell ref="I7:J7"/>
    <mergeCell ref="M5:N5"/>
    <mergeCell ref="O5:P5"/>
    <mergeCell ref="Q5:R5"/>
    <mergeCell ref="K7:L7"/>
    <mergeCell ref="K8:L8"/>
    <mergeCell ref="A9:B9"/>
    <mergeCell ref="C9:D9"/>
    <mergeCell ref="E9:F9"/>
    <mergeCell ref="G9:H9"/>
    <mergeCell ref="I9:J9"/>
    <mergeCell ref="A8:B8"/>
    <mergeCell ref="C8:D8"/>
    <mergeCell ref="E8:F8"/>
    <mergeCell ref="G8:H8"/>
    <mergeCell ref="I8:J8"/>
    <mergeCell ref="A7:B7"/>
    <mergeCell ref="C7:D7"/>
    <mergeCell ref="E7:F7"/>
    <mergeCell ref="K11:L11"/>
    <mergeCell ref="A10:B10"/>
    <mergeCell ref="C10:D10"/>
    <mergeCell ref="E10:F10"/>
    <mergeCell ref="G10:H10"/>
    <mergeCell ref="I10:J10"/>
    <mergeCell ref="K10:L10"/>
    <mergeCell ref="A11:B11"/>
    <mergeCell ref="C11:D11"/>
    <mergeCell ref="E11:F11"/>
    <mergeCell ref="G11:H11"/>
    <mergeCell ref="I11:J11"/>
    <mergeCell ref="K9:L9"/>
    <mergeCell ref="K13:L13"/>
    <mergeCell ref="A12:B12"/>
    <mergeCell ref="C12:D12"/>
    <mergeCell ref="E12:F12"/>
    <mergeCell ref="G12:H12"/>
    <mergeCell ref="I12:J12"/>
    <mergeCell ref="K12:L12"/>
    <mergeCell ref="A13:B13"/>
    <mergeCell ref="C13:D13"/>
    <mergeCell ref="E13:F13"/>
    <mergeCell ref="G13:H13"/>
    <mergeCell ref="I13:J13"/>
    <mergeCell ref="K15:L15"/>
    <mergeCell ref="A14:B14"/>
    <mergeCell ref="C14:D14"/>
    <mergeCell ref="E14:F14"/>
    <mergeCell ref="G14:H14"/>
    <mergeCell ref="I14:J14"/>
    <mergeCell ref="K14:L14"/>
    <mergeCell ref="A15:B15"/>
    <mergeCell ref="C15:D15"/>
    <mergeCell ref="E15:F15"/>
    <mergeCell ref="G15:H15"/>
    <mergeCell ref="I15:J15"/>
    <mergeCell ref="K17:L17"/>
    <mergeCell ref="A16:B16"/>
    <mergeCell ref="C16:D16"/>
    <mergeCell ref="E16:F16"/>
    <mergeCell ref="G16:H16"/>
    <mergeCell ref="I16:J16"/>
    <mergeCell ref="K16:L16"/>
    <mergeCell ref="A17:B17"/>
    <mergeCell ref="C17:D17"/>
    <mergeCell ref="E17:F17"/>
    <mergeCell ref="G17:H17"/>
    <mergeCell ref="I17:J17"/>
  </mergeCells>
  <conditionalFormatting sqref="A6:T6 C7:L17">
    <cfRule type="containsText" dxfId="11" priority="1" operator="containsText" text="QC">
      <formula>NOT(ISERROR(SEARCH("QC",A6)))</formula>
    </cfRule>
  </conditionalFormatting>
  <conditionalFormatting sqref="U6">
    <cfRule type="containsText" dxfId="10" priority="2" operator="containsText" text="APPROVED">
      <formula>NOT(ISERROR(SEARCH("APPROVED",U6)))</formula>
    </cfRule>
    <cfRule type="containsText" dxfId="9" priority="3" operator="containsText" text="REJECTED">
      <formula>NOT(ISERROR(SEARCH("REJECTED",U6)))</formula>
    </cfRule>
    <cfRule type="containsText" dxfId="8" priority="4" operator="containsText" text="TBC">
      <formula>NOT(ISERROR(SEARCH("TBC",U6)))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4FD25-DDB9-49ED-84CA-8270F38A02B1}">
  <sheetPr>
    <tabColor theme="3" tint="0.39997558519241921"/>
  </sheetPr>
  <dimension ref="A1:R56"/>
  <sheetViews>
    <sheetView showZeros="0" view="pageBreakPreview" zoomScale="75" zoomScaleNormal="100" zoomScaleSheetLayoutView="75" workbookViewId="0">
      <selection activeCell="E48" sqref="E48:E51"/>
    </sheetView>
  </sheetViews>
  <sheetFormatPr defaultColWidth="6" defaultRowHeight="12.75" customHeight="1" x14ac:dyDescent="0.25"/>
  <cols>
    <col min="1" max="1" width="12.453125" style="1" customWidth="1"/>
    <col min="2" max="4" width="8.1796875" style="1" customWidth="1"/>
    <col min="5" max="5" width="8.81640625" style="1" customWidth="1"/>
    <col min="6" max="6" width="6.453125" style="1" customWidth="1"/>
    <col min="7" max="7" width="7.81640625" style="1" customWidth="1"/>
    <col min="8" max="8" width="6.453125" style="1" customWidth="1"/>
    <col min="9" max="9" width="9.81640625" style="1" customWidth="1"/>
    <col min="10" max="12" width="6.81640625" style="1" customWidth="1"/>
    <col min="13" max="13" width="8.1796875" style="1" customWidth="1"/>
    <col min="14" max="14" width="6.81640625" style="1" customWidth="1"/>
    <col min="15" max="16384" width="6" style="1"/>
  </cols>
  <sheetData>
    <row r="1" spans="1:12" ht="12.75" customHeight="1" x14ac:dyDescent="0.35">
      <c r="A1" s="31" t="s">
        <v>43</v>
      </c>
      <c r="B1" s="72" t="str">
        <f>'[2]Design Front Sheet '!B3:D3</f>
        <v>AW23 DROP 1&amp;2</v>
      </c>
      <c r="C1" s="72"/>
      <c r="D1" s="73"/>
      <c r="E1" s="31" t="s">
        <v>16</v>
      </c>
      <c r="F1" s="72" t="str">
        <f>'[2]Design Front Sheet '!F3:H3</f>
        <v xml:space="preserve">NOVATEKS </v>
      </c>
      <c r="G1" s="74"/>
      <c r="H1" s="75"/>
      <c r="I1" s="31" t="s">
        <v>15</v>
      </c>
      <c r="J1" s="89" t="str">
        <f>'[2]Design Front Sheet '!J3</f>
        <v>TAHSIN</v>
      </c>
      <c r="K1" s="89"/>
      <c r="L1" s="90"/>
    </row>
    <row r="2" spans="1:12" ht="12.75" customHeight="1" x14ac:dyDescent="0.35">
      <c r="A2" s="32" t="s">
        <v>41</v>
      </c>
      <c r="B2" s="72" t="str">
        <f>'[2]Design Front Sheet '!B4:D4</f>
        <v>MEDINA</v>
      </c>
      <c r="C2" s="72"/>
      <c r="D2" s="73"/>
      <c r="E2" s="32" t="s">
        <v>13</v>
      </c>
      <c r="F2" s="72" t="str">
        <f>'[2]Design Front Sheet '!F4:H4</f>
        <v>TURKEY</v>
      </c>
      <c r="G2" s="74"/>
      <c r="H2" s="75"/>
      <c r="I2" s="32" t="s">
        <v>44</v>
      </c>
      <c r="J2" s="89" t="str">
        <f>'[2]Design Front Sheet '!J4:L4</f>
        <v>JOLIEN</v>
      </c>
      <c r="K2" s="89"/>
      <c r="L2" s="90"/>
    </row>
    <row r="3" spans="1:12" ht="12.75" customHeight="1" x14ac:dyDescent="0.35">
      <c r="A3" s="33" t="s">
        <v>42</v>
      </c>
      <c r="B3" s="72" t="str">
        <f>'[2]Design Front Sheet '!B5:D5</f>
        <v>ZIP THROUGH INTERLOCK</v>
      </c>
      <c r="C3" s="72"/>
      <c r="D3" s="73"/>
      <c r="E3" s="33" t="s">
        <v>14</v>
      </c>
      <c r="F3" s="72" t="str">
        <f>'[2]Design Front Sheet '!F5:H5</f>
        <v>AS JERRY BULK</v>
      </c>
      <c r="G3" s="74"/>
      <c r="H3" s="75"/>
      <c r="I3" s="33" t="s">
        <v>45</v>
      </c>
      <c r="J3" s="89" t="str">
        <f>'[2]Design Front Sheet '!J5:L5</f>
        <v>13.09.22</v>
      </c>
      <c r="K3" s="89"/>
      <c r="L3" s="90"/>
    </row>
    <row r="4" spans="1:12" ht="12.75" customHeight="1" x14ac:dyDescent="0.25">
      <c r="A4" s="131" t="s">
        <v>137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3"/>
    </row>
    <row r="5" spans="1:12" ht="12.75" customHeight="1" thickBot="1" x14ac:dyDescent="0.4">
      <c r="A5" s="60" t="s">
        <v>3</v>
      </c>
      <c r="B5" s="61"/>
      <c r="C5" s="61"/>
      <c r="D5" s="61"/>
      <c r="E5" s="10" t="s">
        <v>4</v>
      </c>
      <c r="F5" s="10" t="s">
        <v>0</v>
      </c>
      <c r="G5" s="10" t="s">
        <v>1</v>
      </c>
      <c r="H5" s="10" t="s">
        <v>2</v>
      </c>
      <c r="I5" s="134" t="s">
        <v>23</v>
      </c>
      <c r="J5" s="135"/>
      <c r="K5" s="135"/>
      <c r="L5" s="136"/>
    </row>
    <row r="6" spans="1:12" ht="12.75" customHeight="1" x14ac:dyDescent="0.35">
      <c r="A6" s="137"/>
      <c r="B6" s="138"/>
      <c r="C6" s="138"/>
      <c r="D6" s="139"/>
      <c r="E6" s="62"/>
      <c r="F6" s="3"/>
      <c r="G6" s="63"/>
      <c r="H6" s="63"/>
      <c r="I6" s="140"/>
      <c r="J6" s="141"/>
      <c r="K6" s="141"/>
      <c r="L6" s="142"/>
    </row>
    <row r="7" spans="1:12" ht="12.75" customHeight="1" x14ac:dyDescent="0.35">
      <c r="A7" s="122" t="str">
        <f>'[2]PP1 Spec'!A7</f>
        <v>CB Length to Hem</v>
      </c>
      <c r="B7" s="123"/>
      <c r="C7" s="123"/>
      <c r="D7" s="124"/>
      <c r="E7" s="64">
        <v>66</v>
      </c>
      <c r="F7" s="3"/>
      <c r="G7" s="63"/>
      <c r="H7" s="63"/>
      <c r="I7" s="125"/>
      <c r="J7" s="126"/>
      <c r="K7" s="126"/>
      <c r="L7" s="127"/>
    </row>
    <row r="8" spans="1:12" ht="12.75" customHeight="1" x14ac:dyDescent="0.35">
      <c r="A8" s="122" t="str">
        <f>'[2]PP1 Spec'!A8</f>
        <v>CF Length to Hem</v>
      </c>
      <c r="B8" s="123"/>
      <c r="C8" s="123"/>
      <c r="D8" s="124"/>
      <c r="E8" s="65"/>
      <c r="F8" s="2"/>
      <c r="G8" s="63"/>
      <c r="H8" s="8"/>
      <c r="I8" s="128"/>
      <c r="J8" s="129"/>
      <c r="K8" s="129"/>
      <c r="L8" s="130"/>
    </row>
    <row r="9" spans="1:12" ht="12.75" customHeight="1" x14ac:dyDescent="0.35">
      <c r="A9" s="122" t="str">
        <f>'[2]PP1 Spec'!A9</f>
        <v>Side Seam Length</v>
      </c>
      <c r="B9" s="123"/>
      <c r="C9" s="123"/>
      <c r="D9" s="124"/>
      <c r="E9" s="64"/>
      <c r="F9" s="2"/>
      <c r="G9" s="63"/>
      <c r="H9" s="8"/>
      <c r="I9" s="128"/>
      <c r="J9" s="129"/>
      <c r="K9" s="129"/>
      <c r="L9" s="130"/>
    </row>
    <row r="10" spans="1:12" ht="12.75" customHeight="1" x14ac:dyDescent="0.35">
      <c r="A10" s="122" t="str">
        <f>'[2]PP1 Spec'!A10</f>
        <v>Chest - 2cm below U/A</v>
      </c>
      <c r="B10" s="123"/>
      <c r="C10" s="123"/>
      <c r="D10" s="124"/>
      <c r="E10" s="64">
        <v>54</v>
      </c>
      <c r="F10" s="2"/>
      <c r="G10" s="63"/>
      <c r="H10" s="8"/>
      <c r="I10" s="128"/>
      <c r="J10" s="129"/>
      <c r="K10" s="129"/>
      <c r="L10" s="130"/>
    </row>
    <row r="11" spans="1:12" ht="12.75" customHeight="1" x14ac:dyDescent="0.35">
      <c r="A11" s="122" t="str">
        <f>'[2]PP1 Spec'!A11</f>
        <v>Waist - 47cm from CB Neck Seam</v>
      </c>
      <c r="B11" s="123"/>
      <c r="C11" s="123"/>
      <c r="D11" s="124"/>
      <c r="E11" s="64">
        <v>52</v>
      </c>
      <c r="F11" s="2"/>
      <c r="G11" s="63"/>
      <c r="H11" s="8"/>
      <c r="I11" s="128"/>
      <c r="J11" s="129"/>
      <c r="K11" s="129"/>
      <c r="L11" s="130"/>
    </row>
    <row r="12" spans="1:12" ht="12.75" customHeight="1" x14ac:dyDescent="0.35">
      <c r="A12" s="122" t="str">
        <f>'[2]PP1 Spec'!A12</f>
        <v>Seat - 60cm from CB Neck Seam</v>
      </c>
      <c r="B12" s="123"/>
      <c r="C12" s="123"/>
      <c r="D12" s="124"/>
      <c r="E12" s="64"/>
      <c r="F12" s="2"/>
      <c r="G12" s="63"/>
      <c r="H12" s="8"/>
      <c r="I12" s="128"/>
      <c r="J12" s="129"/>
      <c r="K12" s="129"/>
      <c r="L12" s="130"/>
    </row>
    <row r="13" spans="1:12" ht="12.75" customHeight="1" x14ac:dyDescent="0.35">
      <c r="A13" s="122" t="str">
        <f>'[2]PP1 Spec'!A13</f>
        <v>Hem Opening</v>
      </c>
      <c r="B13" s="123"/>
      <c r="C13" s="123"/>
      <c r="D13" s="124"/>
      <c r="E13" s="64">
        <v>52.5</v>
      </c>
      <c r="F13" s="2"/>
      <c r="G13" s="63"/>
      <c r="H13" s="8"/>
      <c r="I13" s="128"/>
      <c r="J13" s="129"/>
      <c r="K13" s="129"/>
      <c r="L13" s="130"/>
    </row>
    <row r="14" spans="1:12" ht="12.75" customHeight="1" x14ac:dyDescent="0.35">
      <c r="A14" s="122" t="str">
        <f>'[2]PP1 Spec'!A14</f>
        <v>Hem Depth</v>
      </c>
      <c r="B14" s="123"/>
      <c r="C14" s="123"/>
      <c r="D14" s="124"/>
      <c r="E14" s="64">
        <v>4.7</v>
      </c>
      <c r="F14" s="2"/>
      <c r="G14" s="63"/>
      <c r="H14" s="8"/>
      <c r="I14" s="128"/>
      <c r="J14" s="129"/>
      <c r="K14" s="129"/>
      <c r="L14" s="130"/>
    </row>
    <row r="15" spans="1:12" ht="12.75" customHeight="1" x14ac:dyDescent="0.35">
      <c r="A15" s="122" t="str">
        <f>'[2]PP1 Spec'!A15</f>
        <v>X Shoulder - Sleeve Head Point to Sleeve Head Point</v>
      </c>
      <c r="B15" s="123"/>
      <c r="C15" s="123"/>
      <c r="D15" s="124"/>
      <c r="E15" s="64">
        <v>47</v>
      </c>
      <c r="F15" s="2"/>
      <c r="G15" s="63"/>
      <c r="H15" s="8"/>
      <c r="I15" s="128"/>
      <c r="J15" s="129"/>
      <c r="K15" s="129"/>
      <c r="L15" s="130"/>
    </row>
    <row r="16" spans="1:12" ht="12.75" customHeight="1" x14ac:dyDescent="0.35">
      <c r="A16" s="122" t="str">
        <f>'[2]PP1 Spec'!A16</f>
        <v>Shoulder Length</v>
      </c>
      <c r="B16" s="123"/>
      <c r="C16" s="123"/>
      <c r="D16" s="124"/>
      <c r="E16" s="64"/>
      <c r="F16" s="2"/>
      <c r="G16" s="63"/>
      <c r="H16" s="8"/>
      <c r="I16" s="128"/>
      <c r="J16" s="129"/>
      <c r="K16" s="129"/>
      <c r="L16" s="130"/>
    </row>
    <row r="17" spans="1:18" ht="12.75" customHeight="1" x14ac:dyDescent="0.35">
      <c r="A17" s="122" t="str">
        <f>'[2]PP1 Spec'!A17</f>
        <v>Back Neck Width Straight</v>
      </c>
      <c r="B17" s="123"/>
      <c r="C17" s="123"/>
      <c r="D17" s="124"/>
      <c r="E17" s="65">
        <v>18</v>
      </c>
      <c r="F17" s="2"/>
      <c r="G17" s="63"/>
      <c r="H17" s="8"/>
      <c r="I17" s="128"/>
      <c r="J17" s="129"/>
      <c r="K17" s="129"/>
      <c r="L17" s="130"/>
    </row>
    <row r="18" spans="1:18" ht="12.75" customHeight="1" x14ac:dyDescent="0.35">
      <c r="A18" s="122" t="str">
        <f>'[2]PP1 Spec'!A18</f>
        <v>Front Neck Drop</v>
      </c>
      <c r="B18" s="123"/>
      <c r="C18" s="123"/>
      <c r="D18" s="124"/>
      <c r="E18" s="64">
        <v>9</v>
      </c>
      <c r="F18" s="2"/>
      <c r="G18" s="63"/>
      <c r="H18" s="8"/>
      <c r="I18" s="128"/>
      <c r="J18" s="129"/>
      <c r="K18" s="129"/>
      <c r="L18" s="130"/>
    </row>
    <row r="19" spans="1:18" ht="12.75" customHeight="1" x14ac:dyDescent="0.35">
      <c r="A19" s="122" t="str">
        <f>'[2]PP1 Spec'!A19</f>
        <v>Back Neck Drop</v>
      </c>
      <c r="B19" s="123"/>
      <c r="C19" s="123"/>
      <c r="D19" s="124"/>
      <c r="E19" s="64">
        <v>2</v>
      </c>
      <c r="F19" s="2"/>
      <c r="G19" s="63"/>
      <c r="H19" s="8"/>
      <c r="I19" s="128"/>
      <c r="J19" s="129"/>
      <c r="K19" s="129"/>
      <c r="L19" s="130"/>
    </row>
    <row r="20" spans="1:18" ht="12.75" customHeight="1" x14ac:dyDescent="0.35">
      <c r="A20" s="122" t="str">
        <f>'[2]PP1 Spec'!A20</f>
        <v>X Front @ 15cm from SNP</v>
      </c>
      <c r="B20" s="123"/>
      <c r="C20" s="123"/>
      <c r="D20" s="124"/>
      <c r="E20" s="64"/>
      <c r="F20" s="2"/>
      <c r="G20" s="63"/>
      <c r="H20" s="8"/>
      <c r="I20" s="128"/>
      <c r="J20" s="129"/>
      <c r="K20" s="129"/>
      <c r="L20" s="130"/>
    </row>
    <row r="21" spans="1:18" ht="12.75" customHeight="1" x14ac:dyDescent="0.35">
      <c r="A21" s="122" t="str">
        <f>'[2]PP1 Spec'!A21</f>
        <v>X Back @ 15cm from SNP</v>
      </c>
      <c r="B21" s="123"/>
      <c r="C21" s="123"/>
      <c r="D21" s="124"/>
      <c r="E21" s="64"/>
      <c r="F21" s="2"/>
      <c r="G21" s="63"/>
      <c r="H21" s="8"/>
      <c r="I21" s="128"/>
      <c r="J21" s="129"/>
      <c r="K21" s="129"/>
      <c r="L21" s="130"/>
    </row>
    <row r="22" spans="1:18" ht="12.75" customHeight="1" x14ac:dyDescent="0.35">
      <c r="A22" s="122" t="str">
        <f>'[2]PP1 Spec'!A22</f>
        <v>X Back @ Yoke Seam</v>
      </c>
      <c r="B22" s="123"/>
      <c r="C22" s="123"/>
      <c r="D22" s="124"/>
      <c r="E22" s="64">
        <v>45</v>
      </c>
      <c r="F22" s="2"/>
      <c r="G22" s="63"/>
      <c r="H22" s="8"/>
      <c r="I22" s="128"/>
      <c r="J22" s="129"/>
      <c r="K22" s="129"/>
      <c r="L22" s="130"/>
    </row>
    <row r="23" spans="1:18" ht="12.75" customHeight="1" x14ac:dyDescent="0.35">
      <c r="A23" s="122" t="str">
        <f>'[2]PP1 Spec'!A23</f>
        <v>Yoke Depth @ CB</v>
      </c>
      <c r="B23" s="123"/>
      <c r="C23" s="123"/>
      <c r="D23" s="124"/>
      <c r="E23" s="64">
        <v>13</v>
      </c>
      <c r="F23" s="2"/>
      <c r="G23" s="63"/>
      <c r="H23" s="8"/>
      <c r="I23" s="128"/>
      <c r="J23" s="129"/>
      <c r="K23" s="129"/>
      <c r="L23" s="130"/>
    </row>
    <row r="24" spans="1:18" ht="12.75" customHeight="1" x14ac:dyDescent="0.35">
      <c r="A24" s="122" t="str">
        <f>'[2]PP1 Spec'!A24</f>
        <v>Armhole Straight</v>
      </c>
      <c r="B24" s="123"/>
      <c r="C24" s="123"/>
      <c r="D24" s="124"/>
      <c r="E24" s="64">
        <v>23.5</v>
      </c>
      <c r="F24" s="2"/>
      <c r="G24" s="63"/>
      <c r="H24" s="8"/>
      <c r="I24" s="128"/>
      <c r="J24" s="129"/>
      <c r="K24" s="129"/>
      <c r="L24" s="130"/>
    </row>
    <row r="25" spans="1:18" ht="12.75" customHeight="1" x14ac:dyDescent="0.35">
      <c r="A25" s="122" t="str">
        <f>'[2]PP1 Spec'!A25</f>
        <v>Sleeve Length - Shoulder Point to Cuff</v>
      </c>
      <c r="B25" s="123"/>
      <c r="C25" s="123"/>
      <c r="D25" s="124"/>
      <c r="E25" s="64">
        <v>66</v>
      </c>
      <c r="F25" s="2"/>
      <c r="G25" s="63"/>
      <c r="H25" s="8"/>
      <c r="I25" s="128"/>
      <c r="J25" s="129"/>
      <c r="K25" s="129"/>
      <c r="L25" s="130"/>
    </row>
    <row r="26" spans="1:18" ht="12.75" customHeight="1" x14ac:dyDescent="0.35">
      <c r="A26" s="122" t="str">
        <f>'[2]PP1 Spec'!A26</f>
        <v>CB Neck - Shoulder Point - Cuff</v>
      </c>
      <c r="B26" s="123"/>
      <c r="C26" s="123"/>
      <c r="D26" s="124"/>
      <c r="E26" s="64"/>
      <c r="F26" s="2"/>
      <c r="G26" s="63"/>
      <c r="H26" s="8"/>
      <c r="I26" s="128"/>
      <c r="J26" s="129"/>
      <c r="K26" s="129"/>
      <c r="L26" s="130"/>
    </row>
    <row r="27" spans="1:18" ht="12.75" customHeight="1" x14ac:dyDescent="0.35">
      <c r="A27" s="122">
        <f>'[2]PP1 Spec'!A27</f>
        <v>0</v>
      </c>
      <c r="B27" s="123"/>
      <c r="C27" s="123"/>
      <c r="D27" s="124"/>
      <c r="E27" s="64"/>
      <c r="F27" s="2"/>
      <c r="G27" s="63"/>
      <c r="H27" s="8"/>
      <c r="I27" s="128"/>
      <c r="J27" s="129"/>
      <c r="K27" s="129"/>
      <c r="L27" s="130"/>
    </row>
    <row r="28" spans="1:18" ht="12.75" customHeight="1" x14ac:dyDescent="0.35">
      <c r="A28" s="122" t="str">
        <f>'[2]PP1 Spec'!A28</f>
        <v>Bicep - 2cm from Underarm Seam</v>
      </c>
      <c r="B28" s="123"/>
      <c r="C28" s="123"/>
      <c r="D28" s="124"/>
      <c r="E28" s="64">
        <v>19.5</v>
      </c>
      <c r="F28" s="2"/>
      <c r="G28" s="63"/>
      <c r="H28" s="8"/>
      <c r="I28" s="128"/>
      <c r="J28" s="129"/>
      <c r="K28" s="129"/>
      <c r="L28" s="130"/>
    </row>
    <row r="29" spans="1:18" ht="12.75" customHeight="1" x14ac:dyDescent="0.35">
      <c r="A29" s="122" t="str">
        <f>'[2]PP1 Spec'!A29</f>
        <v xml:space="preserve">1/2 elbow width - 21cm down from underarm </v>
      </c>
      <c r="B29" s="123"/>
      <c r="C29" s="123"/>
      <c r="D29" s="124"/>
      <c r="E29" s="64">
        <v>15.5</v>
      </c>
      <c r="F29" s="2"/>
      <c r="G29" s="63"/>
      <c r="H29" s="8"/>
      <c r="I29" s="128"/>
      <c r="J29" s="129"/>
      <c r="K29" s="129"/>
      <c r="L29" s="130"/>
    </row>
    <row r="30" spans="1:18" ht="12.75" customHeight="1" x14ac:dyDescent="0.35">
      <c r="A30" s="122" t="str">
        <f>'[2]PP1 Spec'!A30</f>
        <v>Cuff Opening</v>
      </c>
      <c r="B30" s="123"/>
      <c r="C30" s="123"/>
      <c r="D30" s="124"/>
      <c r="E30" s="64">
        <v>11.5</v>
      </c>
      <c r="F30" s="2"/>
      <c r="G30" s="63"/>
      <c r="H30" s="8"/>
      <c r="I30" s="128"/>
      <c r="J30" s="129"/>
      <c r="K30" s="129"/>
      <c r="L30" s="130"/>
    </row>
    <row r="31" spans="1:18" ht="12.75" customHeight="1" x14ac:dyDescent="0.35">
      <c r="A31" s="122" t="str">
        <f>'[2]PP1 Spec'!A31</f>
        <v>Cuff Depth</v>
      </c>
      <c r="B31" s="123"/>
      <c r="C31" s="123"/>
      <c r="D31" s="124"/>
      <c r="E31" s="64">
        <v>6.5</v>
      </c>
      <c r="F31" s="2"/>
      <c r="G31" s="63"/>
      <c r="H31" s="8"/>
      <c r="I31" s="128"/>
      <c r="J31" s="129"/>
      <c r="K31" s="129"/>
      <c r="L31" s="130"/>
      <c r="O31" s="6"/>
      <c r="P31" s="6"/>
      <c r="Q31" s="6"/>
      <c r="R31" s="6"/>
    </row>
    <row r="32" spans="1:18" ht="12.75" customHeight="1" x14ac:dyDescent="0.35">
      <c r="A32" s="122" t="str">
        <f>'[2]PP1 Spec'!A32</f>
        <v>Cuff Placket Width</v>
      </c>
      <c r="B32" s="123"/>
      <c r="C32" s="123"/>
      <c r="D32" s="124"/>
      <c r="E32" s="64"/>
      <c r="F32" s="2"/>
      <c r="G32" s="63"/>
      <c r="H32" s="8"/>
      <c r="I32" s="128"/>
      <c r="J32" s="129"/>
      <c r="K32" s="129"/>
      <c r="L32" s="130"/>
      <c r="O32" s="6"/>
      <c r="P32" s="6"/>
      <c r="Q32" s="6"/>
      <c r="R32" s="6"/>
    </row>
    <row r="33" spans="1:18" ht="12.75" customHeight="1" x14ac:dyDescent="0.35">
      <c r="A33" s="122" t="str">
        <f>'[2]PP1 Spec'!A33</f>
        <v>Cuff Placket Length - Stitched</v>
      </c>
      <c r="B33" s="123"/>
      <c r="C33" s="123"/>
      <c r="D33" s="124"/>
      <c r="E33" s="64"/>
      <c r="F33" s="2"/>
      <c r="G33" s="63"/>
      <c r="H33" s="8"/>
      <c r="I33" s="128"/>
      <c r="J33" s="129"/>
      <c r="K33" s="129"/>
      <c r="L33" s="130"/>
      <c r="O33" s="6"/>
      <c r="P33" s="6"/>
      <c r="Q33" s="6"/>
      <c r="R33" s="6"/>
    </row>
    <row r="34" spans="1:18" ht="12.75" customHeight="1" x14ac:dyDescent="0.35">
      <c r="A34" s="122" t="str">
        <f>'[2]PP1 Spec'!A34</f>
        <v>Cuff Placket Length - Opening</v>
      </c>
      <c r="B34" s="123"/>
      <c r="C34" s="123"/>
      <c r="D34" s="124"/>
      <c r="E34" s="64"/>
      <c r="F34" s="2"/>
      <c r="G34" s="63"/>
      <c r="H34" s="8"/>
      <c r="I34" s="128"/>
      <c r="J34" s="129"/>
      <c r="K34" s="129"/>
      <c r="L34" s="130"/>
      <c r="O34" s="6"/>
      <c r="P34" s="6"/>
      <c r="Q34" s="6"/>
      <c r="R34" s="6"/>
    </row>
    <row r="35" spans="1:18" ht="12.75" customHeight="1" x14ac:dyDescent="0.35">
      <c r="A35" s="122" t="str">
        <f>'[2]PP1 Spec'!A35</f>
        <v>Cuff Pleat Depth</v>
      </c>
      <c r="B35" s="123"/>
      <c r="C35" s="123"/>
      <c r="D35" s="124"/>
      <c r="E35" s="64"/>
      <c r="F35" s="2"/>
      <c r="G35" s="63"/>
      <c r="H35" s="8"/>
      <c r="I35" s="128"/>
      <c r="J35" s="129"/>
      <c r="K35" s="129"/>
      <c r="L35" s="130"/>
    </row>
    <row r="36" spans="1:18" ht="12.75" customHeight="1" x14ac:dyDescent="0.35">
      <c r="A36" s="122" t="str">
        <f>'[2]PP1 Spec'!A36</f>
        <v>CF Placket Width</v>
      </c>
      <c r="B36" s="123"/>
      <c r="C36" s="123"/>
      <c r="D36" s="124"/>
      <c r="E36" s="64"/>
      <c r="F36" s="2"/>
      <c r="G36" s="63"/>
      <c r="H36" s="8"/>
      <c r="I36" s="128"/>
      <c r="J36" s="129"/>
      <c r="K36" s="129"/>
      <c r="L36" s="130"/>
    </row>
    <row r="37" spans="1:18" ht="12.75" customHeight="1" x14ac:dyDescent="0.35">
      <c r="A37" s="122" t="str">
        <f>'[2]PP1 Spec'!A37</f>
        <v>Button Quantity</v>
      </c>
      <c r="B37" s="123"/>
      <c r="C37" s="123"/>
      <c r="D37" s="124"/>
      <c r="E37" s="64"/>
      <c r="F37" s="2"/>
      <c r="G37" s="63"/>
      <c r="H37" s="8"/>
      <c r="I37" s="128"/>
      <c r="J37" s="129"/>
      <c r="K37" s="129"/>
      <c r="L37" s="130"/>
    </row>
    <row r="38" spans="1:18" ht="12.75" customHeight="1" x14ac:dyDescent="0.35">
      <c r="A38" s="122" t="str">
        <f>'[2]PP1 Spec'!A38</f>
        <v>1st Button Position from Neck Seam</v>
      </c>
      <c r="B38" s="123"/>
      <c r="C38" s="123"/>
      <c r="D38" s="124"/>
      <c r="E38" s="64"/>
      <c r="F38" s="2"/>
      <c r="G38" s="63"/>
      <c r="H38" s="8"/>
      <c r="I38" s="128"/>
      <c r="J38" s="129"/>
      <c r="K38" s="129"/>
      <c r="L38" s="130"/>
    </row>
    <row r="39" spans="1:18" ht="21" customHeight="1" x14ac:dyDescent="0.35">
      <c r="A39" s="122" t="str">
        <f>'[2]PP1 Spec'!A39</f>
        <v>Button Spacing</v>
      </c>
      <c r="B39" s="123"/>
      <c r="C39" s="123"/>
      <c r="D39" s="124"/>
      <c r="E39" s="64"/>
      <c r="F39" s="2"/>
      <c r="G39" s="63"/>
      <c r="H39" s="8"/>
      <c r="I39" s="128"/>
      <c r="J39" s="129"/>
      <c r="K39" s="129"/>
      <c r="L39" s="130"/>
    </row>
    <row r="40" spans="1:18" ht="12.75" customHeight="1" x14ac:dyDescent="0.35">
      <c r="A40" s="122" t="str">
        <f>'[2]PP1 Spec'!A40</f>
        <v>Collar Name</v>
      </c>
      <c r="B40" s="123"/>
      <c r="C40" s="123"/>
      <c r="D40" s="124"/>
      <c r="E40" s="64"/>
      <c r="F40" s="2"/>
      <c r="G40" s="63"/>
      <c r="H40" s="8"/>
      <c r="I40" s="128"/>
      <c r="J40" s="129"/>
      <c r="K40" s="129"/>
      <c r="L40" s="130"/>
    </row>
    <row r="41" spans="1:18" ht="12.75" customHeight="1" x14ac:dyDescent="0.35">
      <c r="A41" s="122" t="str">
        <f>'[2]PP1 Spec'!A41</f>
        <v>Collar Stand Depth @ CB</v>
      </c>
      <c r="B41" s="123"/>
      <c r="C41" s="123"/>
      <c r="D41" s="124"/>
      <c r="E41" s="64">
        <v>3.2</v>
      </c>
      <c r="F41" s="2"/>
      <c r="G41" s="63"/>
      <c r="H41" s="8"/>
      <c r="I41" s="128"/>
      <c r="J41" s="129"/>
      <c r="K41" s="129"/>
      <c r="L41" s="130"/>
    </row>
    <row r="42" spans="1:18" ht="12.75" customHeight="1" x14ac:dyDescent="0.35">
      <c r="A42" s="122" t="str">
        <f>'[2]PP1 Spec'!A42</f>
        <v>Collar Depth @ CB</v>
      </c>
      <c r="B42" s="123"/>
      <c r="C42" s="123"/>
      <c r="D42" s="124"/>
      <c r="E42" s="64">
        <v>7</v>
      </c>
      <c r="F42" s="2"/>
      <c r="G42" s="63"/>
      <c r="H42" s="8"/>
      <c r="I42" s="128"/>
      <c r="J42" s="129"/>
      <c r="K42" s="129"/>
      <c r="L42" s="130"/>
    </row>
    <row r="43" spans="1:18" ht="12.75" customHeight="1" x14ac:dyDescent="0.35">
      <c r="A43" s="122" t="str">
        <f>'[2]PP1 Spec'!A43</f>
        <v>Collar Point Length</v>
      </c>
      <c r="B43" s="123"/>
      <c r="C43" s="123"/>
      <c r="D43" s="124"/>
      <c r="E43" s="64">
        <v>7.5</v>
      </c>
      <c r="F43" s="2"/>
      <c r="G43" s="63"/>
      <c r="H43" s="8"/>
      <c r="I43" s="128"/>
      <c r="J43" s="129"/>
      <c r="K43" s="129"/>
      <c r="L43" s="130"/>
    </row>
    <row r="44" spans="1:18" ht="12.75" customHeight="1" x14ac:dyDescent="0.35">
      <c r="A44" s="122" t="str">
        <f>'[2]PP1 Spec'!A44</f>
        <v>Collar Stand Depth @ CF</v>
      </c>
      <c r="B44" s="123"/>
      <c r="C44" s="123"/>
      <c r="D44" s="124"/>
      <c r="E44" s="64"/>
      <c r="F44" s="2"/>
      <c r="G44" s="63"/>
      <c r="H44" s="8"/>
      <c r="I44" s="128"/>
      <c r="J44" s="129"/>
      <c r="K44" s="129"/>
      <c r="L44" s="130"/>
    </row>
    <row r="45" spans="1:18" ht="12.75" customHeight="1" x14ac:dyDescent="0.35">
      <c r="A45" s="122" t="str">
        <f>'[2]PP1 Spec'!A45</f>
        <v>Collar Circ - Centre Button to Centre Buttonhole</v>
      </c>
      <c r="B45" s="123"/>
      <c r="C45" s="123"/>
      <c r="D45" s="124"/>
      <c r="E45" s="64"/>
      <c r="F45" s="2"/>
      <c r="G45" s="63"/>
      <c r="H45" s="8"/>
      <c r="I45" s="128"/>
      <c r="J45" s="129"/>
      <c r="K45" s="129"/>
      <c r="L45" s="130"/>
    </row>
    <row r="46" spans="1:18" ht="12.75" customHeight="1" x14ac:dyDescent="0.35">
      <c r="A46" s="122" t="str">
        <f>'[2]PP1 Spec'!A46</f>
        <v>Collar Circ - at Leaf Edge</v>
      </c>
      <c r="B46" s="123"/>
      <c r="C46" s="123"/>
      <c r="D46" s="124"/>
      <c r="E46" s="64">
        <v>50.5</v>
      </c>
      <c r="F46" s="2"/>
      <c r="G46" s="63"/>
      <c r="H46" s="8"/>
      <c r="I46" s="128"/>
      <c r="J46" s="129"/>
      <c r="K46" s="129"/>
      <c r="L46" s="130"/>
    </row>
    <row r="47" spans="1:18" ht="12.75" customHeight="1" x14ac:dyDescent="0.35">
      <c r="A47" s="122" t="str">
        <f>'[2]PP1 Spec'!A47</f>
        <v>Pocket Position from shoulder seam</v>
      </c>
      <c r="B47" s="123"/>
      <c r="C47" s="123"/>
      <c r="D47" s="124"/>
      <c r="E47" s="64">
        <v>17.7</v>
      </c>
      <c r="F47" s="2"/>
      <c r="G47" s="63"/>
      <c r="H47" s="8"/>
      <c r="I47" s="128"/>
      <c r="J47" s="129"/>
      <c r="K47" s="129"/>
      <c r="L47" s="130"/>
    </row>
    <row r="48" spans="1:18" ht="12.75" customHeight="1" x14ac:dyDescent="0.35">
      <c r="A48" s="122" t="str">
        <f>'[2]PP1 Spec'!A48</f>
        <v>Pocket Position from CF</v>
      </c>
      <c r="B48" s="123"/>
      <c r="C48" s="123"/>
      <c r="D48" s="124"/>
      <c r="E48" s="64">
        <v>4.5</v>
      </c>
      <c r="F48" s="2"/>
      <c r="G48" s="63"/>
      <c r="H48" s="8"/>
      <c r="I48" s="128"/>
      <c r="J48" s="129"/>
      <c r="K48" s="129"/>
      <c r="L48" s="130"/>
    </row>
    <row r="49" spans="1:12" ht="12.75" customHeight="1" x14ac:dyDescent="0.35">
      <c r="A49" s="122" t="str">
        <f>'[2]PP1 Spec'!A49</f>
        <v>Pocket Width</v>
      </c>
      <c r="B49" s="123"/>
      <c r="C49" s="123"/>
      <c r="D49" s="124"/>
      <c r="E49" s="64">
        <v>13.2</v>
      </c>
      <c r="F49" s="2"/>
      <c r="G49" s="63"/>
      <c r="H49" s="8"/>
      <c r="I49" s="128"/>
      <c r="J49" s="129"/>
      <c r="K49" s="129"/>
      <c r="L49" s="130"/>
    </row>
    <row r="50" spans="1:12" ht="12.75" customHeight="1" x14ac:dyDescent="0.35">
      <c r="A50" s="122" t="str">
        <f>'[2]PP1 Spec'!A50</f>
        <v>Pocket Depth - exc. pocket flap</v>
      </c>
      <c r="B50" s="123"/>
      <c r="C50" s="123"/>
      <c r="D50" s="124"/>
      <c r="E50" s="62">
        <v>14</v>
      </c>
      <c r="F50" s="2"/>
      <c r="G50" s="63"/>
      <c r="H50" s="8"/>
      <c r="I50" s="128"/>
      <c r="J50" s="129"/>
      <c r="K50" s="129"/>
      <c r="L50" s="130"/>
    </row>
    <row r="51" spans="1:12" ht="12.75" customHeight="1" x14ac:dyDescent="0.35">
      <c r="A51" s="143" t="str">
        <f>'[2]PP1 Spec'!A51</f>
        <v>Pocket Trim Depth</v>
      </c>
      <c r="B51" s="143"/>
      <c r="C51" s="143"/>
      <c r="D51" s="143"/>
      <c r="E51" s="64">
        <v>6</v>
      </c>
      <c r="F51" s="2"/>
      <c r="G51" s="63"/>
      <c r="H51" s="8"/>
      <c r="I51" s="128"/>
      <c r="J51" s="129"/>
      <c r="K51" s="129"/>
      <c r="L51" s="130"/>
    </row>
    <row r="52" spans="1:12" ht="12.75" customHeight="1" x14ac:dyDescent="0.35">
      <c r="A52" s="146"/>
      <c r="B52" s="147"/>
      <c r="C52" s="147"/>
      <c r="D52" s="148"/>
      <c r="E52" s="62"/>
      <c r="F52" s="2"/>
      <c r="G52" s="63"/>
      <c r="H52" s="8"/>
      <c r="I52" s="128"/>
      <c r="J52" s="129"/>
      <c r="K52" s="129"/>
      <c r="L52" s="130"/>
    </row>
    <row r="53" spans="1:12" ht="12.75" customHeight="1" x14ac:dyDescent="0.35">
      <c r="A53" s="146"/>
      <c r="B53" s="147"/>
      <c r="C53" s="147"/>
      <c r="D53" s="148"/>
      <c r="E53" s="62"/>
      <c r="F53" s="2"/>
      <c r="G53" s="63"/>
      <c r="H53" s="8"/>
      <c r="I53" s="128"/>
      <c r="J53" s="129"/>
      <c r="K53" s="129"/>
      <c r="L53" s="130"/>
    </row>
    <row r="54" spans="1:12" ht="12.75" customHeight="1" x14ac:dyDescent="0.35">
      <c r="A54" s="146"/>
      <c r="B54" s="147"/>
      <c r="C54" s="147"/>
      <c r="D54" s="148"/>
      <c r="E54" s="62"/>
      <c r="F54" s="2"/>
      <c r="G54" s="63"/>
      <c r="H54" s="8"/>
      <c r="I54" s="128"/>
      <c r="J54" s="129"/>
      <c r="K54" s="129"/>
      <c r="L54" s="130"/>
    </row>
    <row r="55" spans="1:12" ht="12.75" customHeight="1" x14ac:dyDescent="0.35">
      <c r="A55" s="144"/>
      <c r="B55" s="145"/>
      <c r="C55" s="145"/>
      <c r="D55" s="145"/>
      <c r="E55" s="62"/>
      <c r="F55" s="2"/>
      <c r="G55" s="63"/>
      <c r="H55" s="8"/>
      <c r="I55" s="128"/>
      <c r="J55" s="129"/>
      <c r="K55" s="129"/>
      <c r="L55" s="130"/>
    </row>
    <row r="56" spans="1:12" ht="12.75" customHeight="1" x14ac:dyDescent="0.35">
      <c r="A56" s="144"/>
      <c r="B56" s="145"/>
      <c r="C56" s="145"/>
      <c r="D56" s="145"/>
      <c r="E56" s="62"/>
      <c r="F56" s="2"/>
      <c r="G56" s="63"/>
      <c r="H56" s="8"/>
      <c r="I56" s="128"/>
      <c r="J56" s="129"/>
      <c r="K56" s="129"/>
      <c r="L56" s="130"/>
    </row>
  </sheetData>
  <mergeCells count="113">
    <mergeCell ref="A55:D55"/>
    <mergeCell ref="I55:L55"/>
    <mergeCell ref="A56:D56"/>
    <mergeCell ref="I56:L56"/>
    <mergeCell ref="A52:D52"/>
    <mergeCell ref="I52:L52"/>
    <mergeCell ref="A53:D53"/>
    <mergeCell ref="I53:L53"/>
    <mergeCell ref="A54:D54"/>
    <mergeCell ref="I54:L54"/>
    <mergeCell ref="A49:D49"/>
    <mergeCell ref="I49:L49"/>
    <mergeCell ref="A50:D50"/>
    <mergeCell ref="I50:L50"/>
    <mergeCell ref="A51:D51"/>
    <mergeCell ref="I51:L51"/>
    <mergeCell ref="A46:D46"/>
    <mergeCell ref="I46:L46"/>
    <mergeCell ref="A47:D47"/>
    <mergeCell ref="I47:L47"/>
    <mergeCell ref="A48:D48"/>
    <mergeCell ref="I48:L48"/>
    <mergeCell ref="A43:D43"/>
    <mergeCell ref="I43:L43"/>
    <mergeCell ref="A44:D44"/>
    <mergeCell ref="I44:L44"/>
    <mergeCell ref="A45:D45"/>
    <mergeCell ref="I45:L45"/>
    <mergeCell ref="A40:D40"/>
    <mergeCell ref="I40:L40"/>
    <mergeCell ref="A41:D41"/>
    <mergeCell ref="I41:L41"/>
    <mergeCell ref="A42:D42"/>
    <mergeCell ref="I42:L42"/>
    <mergeCell ref="A37:D37"/>
    <mergeCell ref="I37:L37"/>
    <mergeCell ref="A38:D38"/>
    <mergeCell ref="I38:L38"/>
    <mergeCell ref="A39:D39"/>
    <mergeCell ref="I39:L39"/>
    <mergeCell ref="A34:D34"/>
    <mergeCell ref="I34:L34"/>
    <mergeCell ref="A35:D35"/>
    <mergeCell ref="I35:L35"/>
    <mergeCell ref="A36:D36"/>
    <mergeCell ref="I36:L36"/>
    <mergeCell ref="A31:D31"/>
    <mergeCell ref="I31:L31"/>
    <mergeCell ref="A32:D32"/>
    <mergeCell ref="I32:L32"/>
    <mergeCell ref="A33:D33"/>
    <mergeCell ref="I33:L33"/>
    <mergeCell ref="A28:D28"/>
    <mergeCell ref="I28:L28"/>
    <mergeCell ref="A29:D29"/>
    <mergeCell ref="I29:L29"/>
    <mergeCell ref="A30:D30"/>
    <mergeCell ref="I30:L30"/>
    <mergeCell ref="A25:D25"/>
    <mergeCell ref="I25:L25"/>
    <mergeCell ref="A26:D26"/>
    <mergeCell ref="I26:L26"/>
    <mergeCell ref="A27:D27"/>
    <mergeCell ref="I27:L27"/>
    <mergeCell ref="A22:D22"/>
    <mergeCell ref="I22:L22"/>
    <mergeCell ref="A23:D23"/>
    <mergeCell ref="I23:L23"/>
    <mergeCell ref="A24:D24"/>
    <mergeCell ref="I24:L24"/>
    <mergeCell ref="A19:D19"/>
    <mergeCell ref="I19:L19"/>
    <mergeCell ref="A20:D20"/>
    <mergeCell ref="I20:L20"/>
    <mergeCell ref="A21:D21"/>
    <mergeCell ref="I21:L21"/>
    <mergeCell ref="A16:D16"/>
    <mergeCell ref="I16:L16"/>
    <mergeCell ref="A17:D17"/>
    <mergeCell ref="I17:L17"/>
    <mergeCell ref="A18:D18"/>
    <mergeCell ref="I18:L18"/>
    <mergeCell ref="A13:D13"/>
    <mergeCell ref="I13:L13"/>
    <mergeCell ref="A14:D14"/>
    <mergeCell ref="I14:L14"/>
    <mergeCell ref="A15:D15"/>
    <mergeCell ref="I15:L15"/>
    <mergeCell ref="A10:D10"/>
    <mergeCell ref="I10:L10"/>
    <mergeCell ref="A11:D11"/>
    <mergeCell ref="I11:L11"/>
    <mergeCell ref="A12:D12"/>
    <mergeCell ref="I12:L12"/>
    <mergeCell ref="A9:D9"/>
    <mergeCell ref="I9:L9"/>
    <mergeCell ref="B3:D3"/>
    <mergeCell ref="F3:H3"/>
    <mergeCell ref="J3:L3"/>
    <mergeCell ref="A4:L4"/>
    <mergeCell ref="I5:L5"/>
    <mergeCell ref="A6:D6"/>
    <mergeCell ref="I6:L6"/>
    <mergeCell ref="B1:D1"/>
    <mergeCell ref="F1:H1"/>
    <mergeCell ref="J1:L1"/>
    <mergeCell ref="B2:D2"/>
    <mergeCell ref="F2:H2"/>
    <mergeCell ref="J2:L2"/>
    <mergeCell ref="A7:D7"/>
    <mergeCell ref="I7:L7"/>
    <mergeCell ref="A8:D8"/>
    <mergeCell ref="I8:L8"/>
  </mergeCells>
  <conditionalFormatting sqref="K3:L3">
    <cfRule type="containsText" dxfId="7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I20"/>
  <sheetViews>
    <sheetView showZeros="0" view="pageBreakPreview" zoomScaleNormal="100" zoomScaleSheetLayoutView="100" workbookViewId="0">
      <selection activeCell="F8" sqref="F8"/>
    </sheetView>
  </sheetViews>
  <sheetFormatPr defaultColWidth="6" defaultRowHeight="12.75" customHeight="1" x14ac:dyDescent="0.25"/>
  <cols>
    <col min="1" max="1" width="12.81640625" style="1" customWidth="1"/>
    <col min="2" max="2" width="8.453125" style="1" customWidth="1"/>
    <col min="3" max="4" width="14.1796875" style="1" customWidth="1"/>
    <col min="5" max="5" width="14.81640625" style="1" customWidth="1"/>
    <col min="6" max="6" width="24.453125" style="1" customWidth="1"/>
    <col min="7" max="7" width="13" style="1" customWidth="1"/>
    <col min="8" max="8" width="11.81640625" style="1" customWidth="1"/>
    <col min="9" max="9" width="16.1796875" style="1" customWidth="1"/>
    <col min="10" max="10" width="8.1796875" style="1" customWidth="1"/>
    <col min="11" max="11" width="6.81640625" style="1" customWidth="1"/>
    <col min="12" max="16384" width="6" style="1"/>
  </cols>
  <sheetData>
    <row r="1" spans="1:9" ht="12.75" customHeight="1" x14ac:dyDescent="0.35">
      <c r="A1" s="31" t="s">
        <v>43</v>
      </c>
      <c r="B1" s="72" t="s">
        <v>138</v>
      </c>
      <c r="C1" s="72"/>
      <c r="D1" s="31" t="s">
        <v>16</v>
      </c>
      <c r="E1" s="72" t="s">
        <v>131</v>
      </c>
      <c r="F1" s="74"/>
      <c r="G1" s="75"/>
      <c r="H1" s="31" t="s">
        <v>15</v>
      </c>
      <c r="I1" s="51" t="s">
        <v>102</v>
      </c>
    </row>
    <row r="2" spans="1:9" ht="12.75" customHeight="1" x14ac:dyDescent="0.35">
      <c r="A2" s="32" t="s">
        <v>41</v>
      </c>
      <c r="B2" s="72" t="s">
        <v>139</v>
      </c>
      <c r="C2" s="72"/>
      <c r="D2" s="32" t="s">
        <v>13</v>
      </c>
      <c r="E2" s="72" t="s">
        <v>140</v>
      </c>
      <c r="F2" s="74"/>
      <c r="G2" s="75"/>
      <c r="H2" s="32" t="s">
        <v>44</v>
      </c>
      <c r="I2" s="51" t="s">
        <v>121</v>
      </c>
    </row>
    <row r="3" spans="1:9" ht="12.75" customHeight="1" x14ac:dyDescent="0.35">
      <c r="A3" s="33" t="s">
        <v>42</v>
      </c>
      <c r="B3" s="72" t="s">
        <v>134</v>
      </c>
      <c r="C3" s="72"/>
      <c r="D3" s="33" t="s">
        <v>14</v>
      </c>
      <c r="E3" s="72"/>
      <c r="F3" s="74"/>
      <c r="G3" s="75"/>
      <c r="H3" s="33" t="s">
        <v>45</v>
      </c>
      <c r="I3" s="51" t="s">
        <v>141</v>
      </c>
    </row>
    <row r="4" spans="1:9" ht="12.75" customHeight="1" x14ac:dyDescent="0.25">
      <c r="A4" s="169" t="s">
        <v>24</v>
      </c>
      <c r="B4" s="170"/>
      <c r="C4" s="170"/>
      <c r="D4" s="170"/>
      <c r="E4" s="170"/>
      <c r="F4" s="171"/>
      <c r="G4" s="171"/>
      <c r="H4" s="171"/>
      <c r="I4" s="172"/>
    </row>
    <row r="5" spans="1:9" ht="12.75" customHeight="1" thickBot="1" x14ac:dyDescent="0.3">
      <c r="A5" s="12" t="s">
        <v>17</v>
      </c>
      <c r="B5" s="12"/>
      <c r="C5" s="42" t="s">
        <v>18</v>
      </c>
      <c r="D5" s="42"/>
      <c r="E5" s="42" t="s">
        <v>19</v>
      </c>
      <c r="F5" s="42" t="s">
        <v>49</v>
      </c>
      <c r="G5" s="42" t="s">
        <v>20</v>
      </c>
      <c r="H5" s="43" t="s">
        <v>48</v>
      </c>
      <c r="I5" s="13" t="s">
        <v>21</v>
      </c>
    </row>
    <row r="6" spans="1:9" ht="43.5" customHeight="1" x14ac:dyDescent="0.25">
      <c r="A6" s="110"/>
      <c r="B6" s="110"/>
      <c r="C6" s="19"/>
      <c r="D6" s="19"/>
      <c r="E6" s="19"/>
      <c r="F6" s="19"/>
      <c r="G6" s="19"/>
      <c r="H6" s="19"/>
      <c r="I6" s="19" t="s">
        <v>9</v>
      </c>
    </row>
    <row r="7" spans="1:9" ht="43.5" customHeight="1" x14ac:dyDescent="0.25">
      <c r="A7" s="110"/>
      <c r="B7" s="110"/>
      <c r="C7" s="19"/>
      <c r="D7" s="19"/>
      <c r="E7" s="19"/>
      <c r="F7" s="19"/>
      <c r="G7" s="19"/>
      <c r="H7" s="19"/>
      <c r="I7" s="19" t="s">
        <v>9</v>
      </c>
    </row>
    <row r="8" spans="1:9" ht="43.5" customHeight="1" x14ac:dyDescent="0.25">
      <c r="A8" s="110"/>
      <c r="B8" s="110"/>
      <c r="C8" s="19"/>
      <c r="D8" s="19"/>
      <c r="E8" s="19"/>
      <c r="F8" s="19"/>
      <c r="G8" s="19"/>
      <c r="H8" s="19"/>
      <c r="I8" s="19" t="s">
        <v>9</v>
      </c>
    </row>
    <row r="9" spans="1:9" ht="43.5" customHeight="1" x14ac:dyDescent="0.25">
      <c r="A9" s="110"/>
      <c r="B9" s="110"/>
      <c r="C9" s="19"/>
      <c r="D9" s="19"/>
      <c r="E9" s="19"/>
      <c r="F9" s="19"/>
      <c r="G9" s="19"/>
      <c r="H9" s="19"/>
      <c r="I9" s="19" t="s">
        <v>9</v>
      </c>
    </row>
    <row r="10" spans="1:9" ht="43.5" customHeight="1" x14ac:dyDescent="0.25">
      <c r="A10" s="110"/>
      <c r="B10" s="110"/>
      <c r="C10" s="19"/>
      <c r="D10" s="19"/>
      <c r="E10" s="19"/>
      <c r="F10" s="19"/>
      <c r="G10" s="19"/>
      <c r="H10" s="19"/>
      <c r="I10" s="19" t="s">
        <v>9</v>
      </c>
    </row>
    <row r="11" spans="1:9" ht="43.5" customHeight="1" x14ac:dyDescent="0.25">
      <c r="A11" s="110"/>
      <c r="B11" s="110"/>
      <c r="C11" s="19"/>
      <c r="D11" s="19"/>
      <c r="E11" s="19"/>
      <c r="F11" s="19"/>
      <c r="G11" s="19"/>
      <c r="H11" s="19"/>
      <c r="I11" s="19" t="s">
        <v>9</v>
      </c>
    </row>
    <row r="12" spans="1:9" ht="43.5" customHeight="1" x14ac:dyDescent="0.25">
      <c r="A12" s="110"/>
      <c r="B12" s="110"/>
      <c r="C12" s="19"/>
      <c r="D12" s="19"/>
      <c r="E12" s="19"/>
      <c r="F12" s="19"/>
      <c r="G12" s="19"/>
      <c r="H12" s="19"/>
      <c r="I12" s="19" t="s">
        <v>9</v>
      </c>
    </row>
    <row r="13" spans="1:9" ht="43.5" customHeight="1" x14ac:dyDescent="0.25">
      <c r="A13" s="110"/>
      <c r="B13" s="110"/>
      <c r="C13" s="19"/>
      <c r="D13" s="19"/>
      <c r="E13" s="19"/>
      <c r="F13" s="19"/>
      <c r="G13" s="19"/>
      <c r="H13" s="19"/>
      <c r="I13" s="19" t="s">
        <v>9</v>
      </c>
    </row>
    <row r="14" spans="1:9" ht="43.5" customHeight="1" x14ac:dyDescent="0.25">
      <c r="A14" s="110"/>
      <c r="B14" s="110"/>
      <c r="C14" s="19"/>
      <c r="D14" s="19"/>
      <c r="E14" s="19"/>
      <c r="F14" s="19"/>
      <c r="G14" s="19"/>
      <c r="H14" s="19"/>
      <c r="I14" s="19" t="s">
        <v>9</v>
      </c>
    </row>
    <row r="15" spans="1:9" ht="18" customHeight="1" x14ac:dyDescent="0.25">
      <c r="A15" s="166" t="s">
        <v>64</v>
      </c>
      <c r="B15" s="167"/>
      <c r="C15" s="167"/>
      <c r="D15" s="167"/>
      <c r="E15" s="167"/>
      <c r="F15" s="167"/>
      <c r="G15" s="167"/>
      <c r="H15" s="167"/>
      <c r="I15" s="168"/>
    </row>
    <row r="16" spans="1:9" ht="29.25" customHeight="1" x14ac:dyDescent="0.35">
      <c r="A16" s="44" t="s">
        <v>50</v>
      </c>
      <c r="B16" s="149" t="s">
        <v>145</v>
      </c>
      <c r="C16" s="150"/>
      <c r="D16" s="150"/>
      <c r="E16" s="150"/>
      <c r="F16" s="150"/>
      <c r="G16" s="151"/>
      <c r="H16" s="152"/>
      <c r="I16" s="153"/>
    </row>
    <row r="17" spans="1:9" ht="42" customHeight="1" x14ac:dyDescent="0.25">
      <c r="A17" s="44" t="s">
        <v>51</v>
      </c>
      <c r="B17" s="159" t="s">
        <v>146</v>
      </c>
      <c r="C17" s="160"/>
      <c r="D17" s="160"/>
      <c r="E17" s="160"/>
      <c r="F17" s="160"/>
      <c r="G17" s="154"/>
      <c r="H17" s="107"/>
      <c r="I17" s="155"/>
    </row>
    <row r="18" spans="1:9" ht="28.5" customHeight="1" x14ac:dyDescent="0.25">
      <c r="A18" s="44" t="s">
        <v>52</v>
      </c>
      <c r="B18" s="161"/>
      <c r="C18" s="161"/>
      <c r="D18" s="161"/>
      <c r="E18" s="161"/>
      <c r="F18" s="161"/>
      <c r="G18" s="154"/>
      <c r="H18" s="107"/>
      <c r="I18" s="155"/>
    </row>
    <row r="19" spans="1:9" ht="27.75" customHeight="1" x14ac:dyDescent="0.35">
      <c r="A19" s="44" t="s">
        <v>54</v>
      </c>
      <c r="B19" s="162" t="s">
        <v>147</v>
      </c>
      <c r="C19" s="163"/>
      <c r="D19" s="163"/>
      <c r="E19" s="163"/>
      <c r="F19" s="164"/>
      <c r="G19" s="154"/>
      <c r="H19" s="107"/>
      <c r="I19" s="155"/>
    </row>
    <row r="20" spans="1:9" ht="26.25" customHeight="1" x14ac:dyDescent="0.25">
      <c r="A20" s="44" t="s">
        <v>53</v>
      </c>
      <c r="B20" s="165" t="s">
        <v>148</v>
      </c>
      <c r="C20" s="165"/>
      <c r="D20" s="165"/>
      <c r="E20" s="165"/>
      <c r="F20" s="165"/>
      <c r="G20" s="156"/>
      <c r="H20" s="157"/>
      <c r="I20" s="158"/>
    </row>
  </sheetData>
  <mergeCells count="24">
    <mergeCell ref="A4:E4"/>
    <mergeCell ref="F4:I4"/>
    <mergeCell ref="B1:C1"/>
    <mergeCell ref="B2:C2"/>
    <mergeCell ref="B3:C3"/>
    <mergeCell ref="E1:G1"/>
    <mergeCell ref="E2:G2"/>
    <mergeCell ref="E3:G3"/>
    <mergeCell ref="A8:B8"/>
    <mergeCell ref="A7:B7"/>
    <mergeCell ref="A6:B6"/>
    <mergeCell ref="A10:B10"/>
    <mergeCell ref="A9:B9"/>
    <mergeCell ref="A12:B12"/>
    <mergeCell ref="A11:B11"/>
    <mergeCell ref="A14:B14"/>
    <mergeCell ref="A13:B13"/>
    <mergeCell ref="A15:I15"/>
    <mergeCell ref="B16:F16"/>
    <mergeCell ref="G16:I20"/>
    <mergeCell ref="B17:F17"/>
    <mergeCell ref="B18:F18"/>
    <mergeCell ref="B19:F19"/>
    <mergeCell ref="B20:F20"/>
  </mergeCells>
  <conditionalFormatting sqref="A15 A16:G16 A17:F20">
    <cfRule type="containsText" dxfId="6" priority="1" operator="containsText" text="QC">
      <formula>NOT(ISERROR(SEARCH("QC",A15)))</formula>
    </cfRule>
  </conditionalFormatting>
  <conditionalFormatting sqref="A6:H14">
    <cfRule type="containsText" dxfId="5" priority="16" operator="containsText" text="QC">
      <formula>NOT(ISERROR(SEARCH("QC",A6)))</formula>
    </cfRule>
  </conditionalFormatting>
  <conditionalFormatting sqref="I6:I14">
    <cfRule type="containsText" dxfId="4" priority="13" operator="containsText" text="APPROVED">
      <formula>NOT(ISERROR(SEARCH("APPROVED",I6)))</formula>
    </cfRule>
    <cfRule type="containsText" dxfId="3" priority="14" operator="containsText" text="REJECTED">
      <formula>NOT(ISERROR(SEARCH("REJECTED",I6)))</formula>
    </cfRule>
    <cfRule type="containsText" dxfId="2" priority="15" operator="containsText" text="TBC">
      <formula>NOT(ISERROR(SEARCH("TBC",I6)))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58" orientation="portrait" r:id="rId1"/>
  <headerFooter>
    <oddHeader>&amp;CREISS</oddHeader>
  </headerFooter>
  <customProperties>
    <customPr name="layoutContexts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70F01-0638-4A43-92E8-3B1C10BADF12}">
  <sheetPr>
    <tabColor theme="1"/>
  </sheetPr>
  <dimension ref="A1:R67"/>
  <sheetViews>
    <sheetView showZeros="0" view="pageBreakPreview" zoomScaleNormal="100" zoomScaleSheetLayoutView="100" workbookViewId="0">
      <selection activeCell="A18" sqref="A18:L18"/>
    </sheetView>
  </sheetViews>
  <sheetFormatPr defaultColWidth="6" defaultRowHeight="12.75" customHeight="1" x14ac:dyDescent="0.25"/>
  <cols>
    <col min="1" max="1" width="12.1796875" style="1" customWidth="1"/>
    <col min="2" max="3" width="7.81640625" style="1" customWidth="1"/>
    <col min="4" max="4" width="11.81640625" style="1" customWidth="1"/>
    <col min="5" max="5" width="7.81640625" style="1" customWidth="1"/>
    <col min="6" max="8" width="7" style="1" customWidth="1"/>
    <col min="9" max="9" width="7.81640625" style="1" customWidth="1"/>
    <col min="10" max="12" width="6.453125" style="1" customWidth="1"/>
    <col min="13" max="13" width="8.1796875" style="1" customWidth="1"/>
    <col min="14" max="14" width="6.81640625" style="1" customWidth="1"/>
    <col min="15" max="16384" width="6" style="1"/>
  </cols>
  <sheetData>
    <row r="1" spans="1:12" ht="12.75" customHeight="1" x14ac:dyDescent="0.35">
      <c r="A1" s="31" t="s">
        <v>43</v>
      </c>
      <c r="B1" s="72"/>
      <c r="C1" s="72"/>
      <c r="D1" s="73"/>
      <c r="E1" s="31" t="s">
        <v>16</v>
      </c>
      <c r="F1" s="72"/>
      <c r="G1" s="74"/>
      <c r="H1" s="75"/>
      <c r="I1" s="31" t="s">
        <v>15</v>
      </c>
      <c r="J1" s="89" t="s">
        <v>122</v>
      </c>
      <c r="K1" s="89"/>
      <c r="L1" s="90"/>
    </row>
    <row r="2" spans="1:12" ht="12.75" customHeight="1" x14ac:dyDescent="0.35">
      <c r="A2" s="32" t="s">
        <v>41</v>
      </c>
      <c r="B2" s="72"/>
      <c r="C2" s="72"/>
      <c r="D2" s="73"/>
      <c r="E2" s="32" t="s">
        <v>13</v>
      </c>
      <c r="F2" s="72"/>
      <c r="G2" s="74"/>
      <c r="H2" s="75"/>
      <c r="I2" s="32" t="s">
        <v>44</v>
      </c>
      <c r="J2" s="89" t="s">
        <v>123</v>
      </c>
      <c r="K2" s="89"/>
      <c r="L2" s="90"/>
    </row>
    <row r="3" spans="1:12" ht="12.75" customHeight="1" x14ac:dyDescent="0.35">
      <c r="A3" s="33" t="s">
        <v>42</v>
      </c>
      <c r="B3" s="72"/>
      <c r="C3" s="72"/>
      <c r="D3" s="73"/>
      <c r="E3" s="33" t="s">
        <v>14</v>
      </c>
      <c r="F3" s="72"/>
      <c r="G3" s="74"/>
      <c r="H3" s="75"/>
      <c r="I3" s="33" t="s">
        <v>45</v>
      </c>
      <c r="J3" s="193"/>
      <c r="K3" s="193"/>
      <c r="L3" s="194"/>
    </row>
    <row r="4" spans="1:12" ht="12.75" customHeight="1" x14ac:dyDescent="0.25">
      <c r="A4" s="131" t="s">
        <v>6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3"/>
    </row>
    <row r="5" spans="1:12" ht="12.75" customHeight="1" thickBot="1" x14ac:dyDescent="0.4">
      <c r="A5" s="195" t="s">
        <v>3</v>
      </c>
      <c r="B5" s="195"/>
      <c r="C5" s="195"/>
      <c r="D5" s="195"/>
      <c r="E5" s="14" t="s">
        <v>4</v>
      </c>
      <c r="F5" s="10" t="s">
        <v>0</v>
      </c>
      <c r="G5" s="10" t="s">
        <v>1</v>
      </c>
      <c r="H5" s="7" t="s">
        <v>2</v>
      </c>
      <c r="I5" s="134" t="s">
        <v>23</v>
      </c>
      <c r="J5" s="135"/>
      <c r="K5" s="135"/>
      <c r="L5" s="136"/>
    </row>
    <row r="6" spans="1:12" ht="12.75" customHeight="1" x14ac:dyDescent="0.35">
      <c r="A6" s="184" t="s">
        <v>105</v>
      </c>
      <c r="B6" s="185"/>
      <c r="C6" s="185"/>
      <c r="D6" s="185"/>
      <c r="E6" s="11"/>
      <c r="F6" s="2"/>
      <c r="G6" s="45">
        <f t="shared" ref="G6:G64" si="0">F6+(-E6)</f>
        <v>0</v>
      </c>
      <c r="H6" s="39"/>
      <c r="I6" s="128"/>
      <c r="J6" s="191"/>
      <c r="K6" s="191"/>
      <c r="L6" s="192"/>
    </row>
    <row r="7" spans="1:12" ht="13.5" customHeight="1" x14ac:dyDescent="0.35">
      <c r="A7" s="184" t="s">
        <v>109</v>
      </c>
      <c r="B7" s="185"/>
      <c r="C7" s="185"/>
      <c r="D7" s="185"/>
      <c r="E7" s="11"/>
      <c r="F7" s="2"/>
      <c r="G7" s="45">
        <f t="shared" si="0"/>
        <v>0</v>
      </c>
      <c r="H7" s="39"/>
      <c r="I7" s="128"/>
      <c r="J7" s="129"/>
      <c r="K7" s="129"/>
      <c r="L7" s="130"/>
    </row>
    <row r="8" spans="1:12" ht="12.5" customHeight="1" x14ac:dyDescent="0.35">
      <c r="A8" s="184" t="s">
        <v>110</v>
      </c>
      <c r="B8" s="185"/>
      <c r="C8" s="185"/>
      <c r="D8" s="185"/>
      <c r="E8" s="11"/>
      <c r="F8" s="2"/>
      <c r="G8" s="45">
        <f t="shared" si="0"/>
        <v>0</v>
      </c>
      <c r="H8" s="39"/>
      <c r="I8" s="128"/>
      <c r="J8" s="129"/>
      <c r="K8" s="129"/>
      <c r="L8" s="130"/>
    </row>
    <row r="9" spans="1:12" ht="12.75" customHeight="1" x14ac:dyDescent="0.35">
      <c r="A9" s="187" t="s">
        <v>38</v>
      </c>
      <c r="B9" s="188"/>
      <c r="C9" s="188"/>
      <c r="D9" s="188"/>
      <c r="E9" s="28"/>
      <c r="F9" s="3"/>
      <c r="G9" s="45">
        <f t="shared" si="0"/>
        <v>0</v>
      </c>
      <c r="H9" s="40"/>
      <c r="I9" s="125"/>
      <c r="J9" s="126"/>
      <c r="K9" s="126"/>
      <c r="L9" s="127"/>
    </row>
    <row r="10" spans="1:12" ht="12.75" customHeight="1" x14ac:dyDescent="0.35">
      <c r="A10" s="184" t="s">
        <v>111</v>
      </c>
      <c r="B10" s="185"/>
      <c r="C10" s="185"/>
      <c r="D10" s="185"/>
      <c r="E10" s="11"/>
      <c r="F10" s="2">
        <v>47</v>
      </c>
      <c r="G10" s="45">
        <f t="shared" si="0"/>
        <v>47</v>
      </c>
      <c r="H10" s="39"/>
      <c r="I10" s="128"/>
      <c r="J10" s="129"/>
      <c r="K10" s="129"/>
      <c r="L10" s="130"/>
    </row>
    <row r="11" spans="1:12" ht="12.75" customHeight="1" x14ac:dyDescent="0.35">
      <c r="A11" s="184" t="s">
        <v>25</v>
      </c>
      <c r="B11" s="185"/>
      <c r="C11" s="185"/>
      <c r="D11" s="185"/>
      <c r="E11" s="11"/>
      <c r="F11" s="2"/>
      <c r="G11" s="45">
        <f t="shared" si="0"/>
        <v>0</v>
      </c>
      <c r="H11" s="39"/>
      <c r="I11" s="128"/>
      <c r="J11" s="129"/>
      <c r="K11" s="129"/>
      <c r="L11" s="130"/>
    </row>
    <row r="12" spans="1:12" ht="12.75" customHeight="1" x14ac:dyDescent="0.35">
      <c r="A12" s="184" t="s">
        <v>26</v>
      </c>
      <c r="B12" s="185"/>
      <c r="C12" s="185"/>
      <c r="D12" s="185"/>
      <c r="E12" s="11"/>
      <c r="F12" s="2"/>
      <c r="G12" s="45">
        <f t="shared" si="0"/>
        <v>0</v>
      </c>
      <c r="H12" s="39"/>
      <c r="I12" s="128"/>
      <c r="J12" s="129"/>
      <c r="K12" s="129"/>
      <c r="L12" s="130"/>
    </row>
    <row r="13" spans="1:12" ht="12.75" customHeight="1" x14ac:dyDescent="0.35">
      <c r="A13" s="184" t="s">
        <v>37</v>
      </c>
      <c r="B13" s="185"/>
      <c r="C13" s="185"/>
      <c r="D13" s="185"/>
      <c r="E13" s="11"/>
      <c r="F13" s="2"/>
      <c r="G13" s="45">
        <f t="shared" si="0"/>
        <v>0</v>
      </c>
      <c r="H13" s="39"/>
      <c r="I13" s="128"/>
      <c r="J13" s="129"/>
      <c r="K13" s="129"/>
      <c r="L13" s="130"/>
    </row>
    <row r="14" spans="1:12" ht="12.75" customHeight="1" x14ac:dyDescent="0.35">
      <c r="A14" s="184" t="s">
        <v>56</v>
      </c>
      <c r="B14" s="185"/>
      <c r="C14" s="185"/>
      <c r="D14" s="185"/>
      <c r="E14" s="11"/>
      <c r="F14" s="2"/>
      <c r="G14" s="45">
        <f t="shared" si="0"/>
        <v>0</v>
      </c>
      <c r="H14" s="39"/>
      <c r="I14" s="128"/>
      <c r="J14" s="129"/>
      <c r="K14" s="129"/>
      <c r="L14" s="130"/>
    </row>
    <row r="15" spans="1:12" ht="12.75" customHeight="1" x14ac:dyDescent="0.35">
      <c r="A15" s="187" t="s">
        <v>106</v>
      </c>
      <c r="B15" s="188"/>
      <c r="C15" s="188"/>
      <c r="D15" s="188"/>
      <c r="E15" s="28"/>
      <c r="F15" s="3"/>
      <c r="G15" s="45">
        <f t="shared" si="0"/>
        <v>0</v>
      </c>
      <c r="H15" s="40"/>
      <c r="I15" s="189"/>
      <c r="J15" s="190"/>
      <c r="K15" s="190"/>
      <c r="L15" s="190"/>
    </row>
    <row r="16" spans="1:12" ht="12.75" customHeight="1" x14ac:dyDescent="0.35">
      <c r="A16" s="184" t="s">
        <v>112</v>
      </c>
      <c r="B16" s="185"/>
      <c r="C16" s="185"/>
      <c r="D16" s="185"/>
      <c r="E16" s="11"/>
      <c r="F16" s="2"/>
      <c r="G16" s="45">
        <f t="shared" si="0"/>
        <v>0</v>
      </c>
      <c r="H16" s="39"/>
      <c r="I16" s="128"/>
      <c r="J16" s="129"/>
      <c r="K16" s="129"/>
      <c r="L16" s="130"/>
    </row>
    <row r="17" spans="1:12" ht="12.75" customHeight="1" x14ac:dyDescent="0.35">
      <c r="A17" s="184" t="s">
        <v>113</v>
      </c>
      <c r="B17" s="185"/>
      <c r="C17" s="185"/>
      <c r="D17" s="185"/>
      <c r="E17" s="11"/>
      <c r="F17" s="2"/>
      <c r="G17" s="45">
        <f t="shared" si="0"/>
        <v>0</v>
      </c>
      <c r="H17" s="39"/>
      <c r="I17" s="128"/>
      <c r="J17" s="129"/>
      <c r="K17" s="129"/>
      <c r="L17" s="130"/>
    </row>
    <row r="18" spans="1:12" ht="12.75" customHeight="1" x14ac:dyDescent="0.35">
      <c r="A18" s="184" t="s">
        <v>114</v>
      </c>
      <c r="B18" s="185"/>
      <c r="C18" s="185"/>
      <c r="D18" s="185"/>
      <c r="E18" s="11"/>
      <c r="F18" s="2"/>
      <c r="G18" s="45">
        <f t="shared" si="0"/>
        <v>0</v>
      </c>
      <c r="H18" s="39"/>
      <c r="I18" s="128"/>
      <c r="J18" s="129"/>
      <c r="K18" s="129"/>
      <c r="L18" s="130"/>
    </row>
    <row r="19" spans="1:12" ht="12.75" customHeight="1" x14ac:dyDescent="0.35">
      <c r="A19" s="184" t="s">
        <v>115</v>
      </c>
      <c r="B19" s="185"/>
      <c r="C19" s="185"/>
      <c r="D19" s="185"/>
      <c r="E19" s="11"/>
      <c r="F19" s="2"/>
      <c r="G19" s="45">
        <f t="shared" si="0"/>
        <v>0</v>
      </c>
      <c r="H19" s="39"/>
      <c r="I19" s="128"/>
      <c r="J19" s="129"/>
      <c r="K19" s="129"/>
      <c r="L19" s="130"/>
    </row>
    <row r="20" spans="1:12" ht="12.75" customHeight="1" x14ac:dyDescent="0.35">
      <c r="A20" s="184" t="s">
        <v>27</v>
      </c>
      <c r="B20" s="185"/>
      <c r="C20" s="185"/>
      <c r="D20" s="185"/>
      <c r="E20" s="11"/>
      <c r="F20" s="2"/>
      <c r="G20" s="45">
        <f t="shared" si="0"/>
        <v>0</v>
      </c>
      <c r="H20" s="39"/>
      <c r="I20" s="128"/>
      <c r="J20" s="129"/>
      <c r="K20" s="129"/>
      <c r="L20" s="130"/>
    </row>
    <row r="21" spans="1:12" ht="12.75" customHeight="1" x14ac:dyDescent="0.35">
      <c r="A21" s="184" t="s">
        <v>59</v>
      </c>
      <c r="B21" s="185"/>
      <c r="C21" s="185"/>
      <c r="D21" s="185"/>
      <c r="E21" s="11"/>
      <c r="F21" s="2"/>
      <c r="G21" s="45">
        <f t="shared" si="0"/>
        <v>0</v>
      </c>
      <c r="H21" s="39"/>
      <c r="I21" s="128"/>
      <c r="J21" s="129"/>
      <c r="K21" s="129"/>
      <c r="L21" s="130"/>
    </row>
    <row r="22" spans="1:12" ht="12.75" customHeight="1" x14ac:dyDescent="0.35">
      <c r="A22" s="184" t="s">
        <v>28</v>
      </c>
      <c r="B22" s="185"/>
      <c r="C22" s="185"/>
      <c r="D22" s="185"/>
      <c r="E22" s="11"/>
      <c r="F22" s="2"/>
      <c r="G22" s="45">
        <f t="shared" si="0"/>
        <v>0</v>
      </c>
      <c r="H22" s="39"/>
      <c r="I22" s="128"/>
      <c r="J22" s="129"/>
      <c r="K22" s="129"/>
      <c r="L22" s="130"/>
    </row>
    <row r="23" spans="1:12" ht="12.75" customHeight="1" x14ac:dyDescent="0.35">
      <c r="A23" s="184" t="s">
        <v>57</v>
      </c>
      <c r="B23" s="185"/>
      <c r="C23" s="185"/>
      <c r="D23" s="186"/>
      <c r="E23" s="11"/>
      <c r="F23" s="2"/>
      <c r="G23" s="45">
        <f t="shared" si="0"/>
        <v>0</v>
      </c>
      <c r="H23" s="39"/>
      <c r="I23" s="128"/>
      <c r="J23" s="129"/>
      <c r="K23" s="129"/>
      <c r="L23" s="130"/>
    </row>
    <row r="24" spans="1:12" ht="12.75" customHeight="1" x14ac:dyDescent="0.25">
      <c r="A24" s="184" t="s">
        <v>58</v>
      </c>
      <c r="B24" s="185"/>
      <c r="C24" s="185"/>
      <c r="D24" s="186"/>
      <c r="E24" s="11"/>
      <c r="F24" s="2"/>
      <c r="G24" s="45">
        <f t="shared" si="0"/>
        <v>0</v>
      </c>
      <c r="H24" s="39"/>
      <c r="I24" s="128"/>
      <c r="J24" s="182"/>
      <c r="K24" s="182"/>
      <c r="L24" s="183"/>
    </row>
    <row r="25" spans="1:12" ht="12.75" customHeight="1" x14ac:dyDescent="0.25">
      <c r="A25" s="184" t="s">
        <v>63</v>
      </c>
      <c r="B25" s="185"/>
      <c r="C25" s="185"/>
      <c r="D25" s="185"/>
      <c r="E25" s="11"/>
      <c r="F25" s="2"/>
      <c r="G25" s="45">
        <f t="shared" si="0"/>
        <v>0</v>
      </c>
      <c r="H25" s="39"/>
      <c r="I25" s="128"/>
      <c r="J25" s="182"/>
      <c r="K25" s="182"/>
      <c r="L25" s="183"/>
    </row>
    <row r="26" spans="1:12" ht="12.75" customHeight="1" x14ac:dyDescent="0.25">
      <c r="A26" s="184" t="s">
        <v>116</v>
      </c>
      <c r="B26" s="185"/>
      <c r="C26" s="185"/>
      <c r="D26" s="185"/>
      <c r="E26" s="11"/>
      <c r="F26" s="2"/>
      <c r="G26" s="45">
        <f t="shared" si="0"/>
        <v>0</v>
      </c>
      <c r="H26" s="39"/>
      <c r="I26" s="46"/>
      <c r="J26" s="47"/>
      <c r="K26" s="47"/>
      <c r="L26" s="48"/>
    </row>
    <row r="27" spans="1:12" ht="12.75" customHeight="1" x14ac:dyDescent="0.25">
      <c r="A27" s="184" t="s">
        <v>62</v>
      </c>
      <c r="B27" s="185"/>
      <c r="C27" s="185"/>
      <c r="D27" s="185"/>
      <c r="E27" s="11"/>
      <c r="F27" s="2"/>
      <c r="G27" s="45">
        <f t="shared" si="0"/>
        <v>0</v>
      </c>
      <c r="H27" s="39"/>
      <c r="I27" s="46"/>
      <c r="J27" s="47"/>
      <c r="K27" s="47"/>
      <c r="L27" s="48"/>
    </row>
    <row r="28" spans="1:12" ht="12.75" customHeight="1" x14ac:dyDescent="0.25">
      <c r="A28" s="184" t="s">
        <v>39</v>
      </c>
      <c r="B28" s="185"/>
      <c r="C28" s="185"/>
      <c r="D28" s="186"/>
      <c r="E28" s="11"/>
      <c r="F28" s="2"/>
      <c r="G28" s="45">
        <f t="shared" si="0"/>
        <v>0</v>
      </c>
      <c r="H28" s="39"/>
      <c r="I28" s="128"/>
      <c r="J28" s="182"/>
      <c r="K28" s="182"/>
      <c r="L28" s="183"/>
    </row>
    <row r="29" spans="1:12" ht="12.75" customHeight="1" x14ac:dyDescent="0.25">
      <c r="A29" s="184" t="s">
        <v>29</v>
      </c>
      <c r="B29" s="185"/>
      <c r="C29" s="185"/>
      <c r="D29" s="185"/>
      <c r="E29" s="11"/>
      <c r="F29" s="2"/>
      <c r="G29" s="45">
        <f t="shared" si="0"/>
        <v>0</v>
      </c>
      <c r="H29" s="39"/>
      <c r="I29" s="128" t="s">
        <v>61</v>
      </c>
      <c r="J29" s="182"/>
      <c r="K29" s="182"/>
      <c r="L29" s="183"/>
    </row>
    <row r="30" spans="1:12" ht="12.75" customHeight="1" x14ac:dyDescent="0.35">
      <c r="A30" s="184" t="s">
        <v>30</v>
      </c>
      <c r="B30" s="185"/>
      <c r="C30" s="185"/>
      <c r="D30" s="185"/>
      <c r="E30" s="11"/>
      <c r="F30" s="2"/>
      <c r="G30" s="45">
        <f t="shared" si="0"/>
        <v>0</v>
      </c>
      <c r="H30" s="39"/>
      <c r="I30" s="128"/>
      <c r="J30" s="129"/>
      <c r="K30" s="129"/>
      <c r="L30" s="130"/>
    </row>
    <row r="31" spans="1:12" ht="12.75" customHeight="1" x14ac:dyDescent="0.35">
      <c r="A31" s="184" t="s">
        <v>31</v>
      </c>
      <c r="B31" s="185"/>
      <c r="C31" s="185"/>
      <c r="D31" s="185"/>
      <c r="E31" s="11"/>
      <c r="F31" s="2"/>
      <c r="G31" s="45">
        <f t="shared" si="0"/>
        <v>0</v>
      </c>
      <c r="H31" s="39"/>
      <c r="I31" s="128"/>
      <c r="J31" s="129"/>
      <c r="K31" s="129"/>
      <c r="L31" s="130"/>
    </row>
    <row r="32" spans="1:12" ht="12.75" customHeight="1" x14ac:dyDescent="0.35">
      <c r="A32" s="184" t="s">
        <v>95</v>
      </c>
      <c r="B32" s="185"/>
      <c r="C32" s="185"/>
      <c r="D32" s="185"/>
      <c r="E32" s="11"/>
      <c r="F32" s="2"/>
      <c r="G32" s="45">
        <f t="shared" si="0"/>
        <v>0</v>
      </c>
      <c r="H32" s="39"/>
      <c r="I32" s="128"/>
      <c r="J32" s="129"/>
      <c r="K32" s="129"/>
      <c r="L32" s="130"/>
    </row>
    <row r="33" spans="1:18" ht="12.75" customHeight="1" x14ac:dyDescent="0.35">
      <c r="A33" s="184" t="s">
        <v>93</v>
      </c>
      <c r="B33" s="185"/>
      <c r="C33" s="185"/>
      <c r="D33" s="185"/>
      <c r="E33" s="11"/>
      <c r="F33" s="2"/>
      <c r="G33" s="45">
        <f t="shared" si="0"/>
        <v>0</v>
      </c>
      <c r="H33" s="39"/>
      <c r="I33" s="128"/>
      <c r="J33" s="129"/>
      <c r="K33" s="129"/>
      <c r="L33" s="130"/>
    </row>
    <row r="34" spans="1:18" ht="12.75" customHeight="1" x14ac:dyDescent="0.35">
      <c r="A34" s="184" t="s">
        <v>94</v>
      </c>
      <c r="B34" s="185"/>
      <c r="C34" s="185"/>
      <c r="D34" s="185"/>
      <c r="E34" s="11"/>
      <c r="F34" s="2"/>
      <c r="G34" s="45">
        <f t="shared" si="0"/>
        <v>0</v>
      </c>
      <c r="H34" s="39"/>
      <c r="I34" s="128"/>
      <c r="J34" s="129"/>
      <c r="K34" s="129"/>
      <c r="L34" s="130"/>
      <c r="O34" s="6"/>
      <c r="P34" s="6"/>
      <c r="Q34" s="6"/>
      <c r="R34" s="6"/>
    </row>
    <row r="35" spans="1:18" ht="12.75" customHeight="1" x14ac:dyDescent="0.35">
      <c r="A35" s="184" t="s">
        <v>96</v>
      </c>
      <c r="B35" s="185"/>
      <c r="C35" s="185"/>
      <c r="D35" s="185"/>
      <c r="E35" s="11"/>
      <c r="F35" s="2"/>
      <c r="G35" s="45">
        <f t="shared" si="0"/>
        <v>0</v>
      </c>
      <c r="H35" s="39"/>
      <c r="I35" s="128"/>
      <c r="J35" s="129"/>
      <c r="K35" s="129"/>
      <c r="L35" s="130"/>
      <c r="O35" s="6"/>
      <c r="P35" s="6"/>
      <c r="Q35" s="6"/>
      <c r="R35" s="6"/>
    </row>
    <row r="36" spans="1:18" ht="12.75" customHeight="1" x14ac:dyDescent="0.35">
      <c r="A36" s="184" t="s">
        <v>65</v>
      </c>
      <c r="B36" s="185"/>
      <c r="C36" s="185"/>
      <c r="D36" s="185"/>
      <c r="E36" s="11"/>
      <c r="F36" s="2"/>
      <c r="G36" s="45">
        <f t="shared" si="0"/>
        <v>0</v>
      </c>
      <c r="H36" s="39"/>
      <c r="I36" s="128"/>
      <c r="J36" s="129"/>
      <c r="K36" s="129"/>
      <c r="L36" s="130"/>
      <c r="O36" s="6"/>
      <c r="P36" s="6"/>
      <c r="Q36" s="6"/>
      <c r="R36" s="6"/>
    </row>
    <row r="37" spans="1:18" ht="12.75" customHeight="1" x14ac:dyDescent="0.35">
      <c r="A37" s="184" t="s">
        <v>32</v>
      </c>
      <c r="B37" s="185"/>
      <c r="C37" s="185"/>
      <c r="D37" s="185"/>
      <c r="E37" s="11"/>
      <c r="F37" s="2"/>
      <c r="G37" s="45">
        <f t="shared" si="0"/>
        <v>0</v>
      </c>
      <c r="H37" s="39"/>
      <c r="I37" s="128"/>
      <c r="J37" s="129"/>
      <c r="K37" s="129"/>
      <c r="L37" s="130"/>
      <c r="O37" s="6"/>
      <c r="P37" s="6"/>
      <c r="Q37" s="6"/>
      <c r="R37" s="6"/>
    </row>
    <row r="38" spans="1:18" ht="12.75" customHeight="1" x14ac:dyDescent="0.35">
      <c r="A38" s="184" t="s">
        <v>55</v>
      </c>
      <c r="B38" s="185"/>
      <c r="C38" s="185"/>
      <c r="D38" s="185"/>
      <c r="E38" s="11"/>
      <c r="F38" s="2"/>
      <c r="G38" s="45">
        <f t="shared" si="0"/>
        <v>0</v>
      </c>
      <c r="H38" s="39"/>
      <c r="I38" s="128"/>
      <c r="J38" s="129"/>
      <c r="K38" s="129"/>
      <c r="L38" s="130"/>
    </row>
    <row r="39" spans="1:18" ht="12.75" customHeight="1" x14ac:dyDescent="0.35">
      <c r="A39" s="184" t="s">
        <v>66</v>
      </c>
      <c r="B39" s="185"/>
      <c r="C39" s="185"/>
      <c r="D39" s="185"/>
      <c r="E39" s="11"/>
      <c r="F39" s="2"/>
      <c r="G39" s="45">
        <f t="shared" si="0"/>
        <v>0</v>
      </c>
      <c r="H39" s="39"/>
      <c r="I39" s="128"/>
      <c r="J39" s="129"/>
      <c r="K39" s="129"/>
      <c r="L39" s="130"/>
    </row>
    <row r="40" spans="1:18" ht="12.75" customHeight="1" x14ac:dyDescent="0.35">
      <c r="A40" s="175" t="s">
        <v>67</v>
      </c>
      <c r="B40" s="176"/>
      <c r="C40" s="176"/>
      <c r="D40" s="176"/>
      <c r="E40" s="11"/>
      <c r="F40" s="2"/>
      <c r="G40" s="45">
        <f t="shared" si="0"/>
        <v>0</v>
      </c>
      <c r="H40" s="39"/>
      <c r="I40" s="128"/>
      <c r="J40" s="129"/>
      <c r="K40" s="129"/>
      <c r="L40" s="130"/>
    </row>
    <row r="41" spans="1:18" ht="12.75" customHeight="1" x14ac:dyDescent="0.35">
      <c r="A41" s="175" t="s">
        <v>68</v>
      </c>
      <c r="B41" s="176"/>
      <c r="C41" s="176"/>
      <c r="D41" s="176"/>
      <c r="E41" s="11"/>
      <c r="F41" s="2"/>
      <c r="G41" s="45">
        <f t="shared" si="0"/>
        <v>0</v>
      </c>
      <c r="H41" s="39"/>
      <c r="I41" s="128"/>
      <c r="J41" s="129"/>
      <c r="K41" s="129"/>
      <c r="L41" s="130"/>
    </row>
    <row r="42" spans="1:18" ht="13.5" customHeight="1" x14ac:dyDescent="0.35">
      <c r="A42" s="184" t="s">
        <v>91</v>
      </c>
      <c r="B42" s="185"/>
      <c r="C42" s="185"/>
      <c r="D42" s="185"/>
      <c r="E42" s="11"/>
      <c r="F42" s="2"/>
      <c r="G42" s="45">
        <f>F42+(-E42)</f>
        <v>0</v>
      </c>
      <c r="H42" s="39"/>
      <c r="I42" s="128"/>
      <c r="J42" s="129"/>
      <c r="K42" s="129"/>
      <c r="L42" s="130"/>
    </row>
    <row r="43" spans="1:18" ht="12.75" customHeight="1" x14ac:dyDescent="0.35">
      <c r="A43" s="184" t="s">
        <v>92</v>
      </c>
      <c r="B43" s="185"/>
      <c r="C43" s="185"/>
      <c r="D43" s="185"/>
      <c r="E43" s="11"/>
      <c r="F43" s="2"/>
      <c r="G43" s="45">
        <f t="shared" si="0"/>
        <v>0</v>
      </c>
      <c r="H43" s="39"/>
      <c r="I43" s="128"/>
      <c r="J43" s="129"/>
      <c r="K43" s="129"/>
      <c r="L43" s="130"/>
    </row>
    <row r="44" spans="1:18" ht="12.75" customHeight="1" x14ac:dyDescent="0.35">
      <c r="A44" s="184" t="s">
        <v>69</v>
      </c>
      <c r="B44" s="185"/>
      <c r="C44" s="185"/>
      <c r="D44" s="185"/>
      <c r="E44" s="11"/>
      <c r="F44" s="2"/>
      <c r="G44" s="45">
        <f t="shared" si="0"/>
        <v>0</v>
      </c>
      <c r="H44" s="39"/>
      <c r="I44" s="128"/>
      <c r="J44" s="129"/>
      <c r="K44" s="129"/>
      <c r="L44" s="130"/>
    </row>
    <row r="45" spans="1:18" ht="12.75" customHeight="1" x14ac:dyDescent="0.35">
      <c r="A45" s="184" t="s">
        <v>70</v>
      </c>
      <c r="B45" s="185"/>
      <c r="C45" s="185"/>
      <c r="D45" s="185"/>
      <c r="E45" s="11"/>
      <c r="F45" s="2"/>
      <c r="G45" s="45">
        <f t="shared" si="0"/>
        <v>0</v>
      </c>
      <c r="H45" s="39"/>
      <c r="I45" s="128"/>
      <c r="J45" s="129"/>
      <c r="K45" s="129"/>
      <c r="L45" s="130"/>
    </row>
    <row r="46" spans="1:18" ht="12.75" customHeight="1" x14ac:dyDescent="0.35">
      <c r="A46" s="175" t="s">
        <v>71</v>
      </c>
      <c r="B46" s="176"/>
      <c r="C46" s="176"/>
      <c r="D46" s="176"/>
      <c r="E46" s="11"/>
      <c r="F46" s="2"/>
      <c r="G46" s="45">
        <f t="shared" si="0"/>
        <v>0</v>
      </c>
      <c r="H46" s="39"/>
      <c r="I46" s="128"/>
      <c r="J46" s="129"/>
      <c r="K46" s="129"/>
      <c r="L46" s="130"/>
    </row>
    <row r="47" spans="1:18" ht="12.75" customHeight="1" x14ac:dyDescent="0.35">
      <c r="A47" s="184" t="s">
        <v>107</v>
      </c>
      <c r="B47" s="185"/>
      <c r="C47" s="185"/>
      <c r="D47" s="185"/>
      <c r="E47" s="11"/>
      <c r="F47" s="2"/>
      <c r="G47" s="45">
        <f t="shared" si="0"/>
        <v>0</v>
      </c>
      <c r="H47" s="39"/>
      <c r="I47" s="128"/>
      <c r="J47" s="129"/>
      <c r="K47" s="129"/>
      <c r="L47" s="130"/>
    </row>
    <row r="48" spans="1:18" ht="12.75" customHeight="1" x14ac:dyDescent="0.35">
      <c r="A48" s="184" t="s">
        <v>108</v>
      </c>
      <c r="B48" s="185"/>
      <c r="C48" s="185"/>
      <c r="D48" s="185"/>
      <c r="E48" s="11"/>
      <c r="F48" s="2"/>
      <c r="G48" s="45">
        <f t="shared" si="0"/>
        <v>0</v>
      </c>
      <c r="H48" s="39"/>
      <c r="I48" s="128"/>
      <c r="J48" s="129"/>
      <c r="K48" s="129"/>
      <c r="L48" s="130"/>
    </row>
    <row r="49" spans="1:12" ht="12.75" customHeight="1" x14ac:dyDescent="0.35">
      <c r="A49" s="175" t="s">
        <v>60</v>
      </c>
      <c r="B49" s="176"/>
      <c r="C49" s="176"/>
      <c r="D49" s="176"/>
      <c r="E49" s="11"/>
      <c r="F49" s="2"/>
      <c r="G49" s="45">
        <f t="shared" si="0"/>
        <v>0</v>
      </c>
      <c r="H49" s="39"/>
      <c r="I49" s="128"/>
      <c r="J49" s="129"/>
      <c r="K49" s="129"/>
      <c r="L49" s="130"/>
    </row>
    <row r="50" spans="1:12" ht="12.75" customHeight="1" x14ac:dyDescent="0.25">
      <c r="A50" s="177" t="s">
        <v>117</v>
      </c>
      <c r="B50" s="178"/>
      <c r="C50" s="178"/>
      <c r="D50" s="179"/>
      <c r="E50" s="11"/>
      <c r="F50" s="2"/>
      <c r="G50" s="45"/>
      <c r="H50" s="39"/>
      <c r="I50" s="128"/>
      <c r="J50" s="182"/>
      <c r="K50" s="182"/>
      <c r="L50" s="183"/>
    </row>
    <row r="51" spans="1:12" ht="12.75" customHeight="1" x14ac:dyDescent="0.35">
      <c r="A51" s="175" t="s">
        <v>118</v>
      </c>
      <c r="B51" s="176"/>
      <c r="C51" s="176"/>
      <c r="D51" s="176"/>
      <c r="E51" s="11"/>
      <c r="F51" s="2"/>
      <c r="G51" s="45">
        <f t="shared" si="0"/>
        <v>0</v>
      </c>
      <c r="H51" s="39"/>
      <c r="I51" s="128"/>
      <c r="J51" s="129"/>
      <c r="K51" s="129"/>
      <c r="L51" s="130"/>
    </row>
    <row r="52" spans="1:12" ht="12.75" customHeight="1" x14ac:dyDescent="0.35">
      <c r="A52" s="175" t="s">
        <v>74</v>
      </c>
      <c r="B52" s="176"/>
      <c r="C52" s="176"/>
      <c r="D52" s="176"/>
      <c r="E52" s="11"/>
      <c r="F52" s="2"/>
      <c r="G52" s="45">
        <f t="shared" si="0"/>
        <v>0</v>
      </c>
      <c r="H52" s="39"/>
      <c r="I52" s="128"/>
      <c r="J52" s="129"/>
      <c r="K52" s="129"/>
      <c r="L52" s="130"/>
    </row>
    <row r="53" spans="1:12" ht="12.75" customHeight="1" x14ac:dyDescent="0.35">
      <c r="A53" s="175" t="s">
        <v>75</v>
      </c>
      <c r="B53" s="176"/>
      <c r="C53" s="176"/>
      <c r="D53" s="176"/>
      <c r="E53" s="11"/>
      <c r="F53" s="4"/>
      <c r="G53" s="45">
        <f t="shared" si="0"/>
        <v>0</v>
      </c>
      <c r="H53" s="39"/>
      <c r="I53" s="128"/>
      <c r="J53" s="129"/>
      <c r="K53" s="129"/>
      <c r="L53" s="130"/>
    </row>
    <row r="54" spans="1:12" ht="12.75" customHeight="1" x14ac:dyDescent="0.35">
      <c r="A54" s="175" t="s">
        <v>76</v>
      </c>
      <c r="B54" s="176"/>
      <c r="C54" s="176"/>
      <c r="D54" s="176"/>
      <c r="E54" s="11"/>
      <c r="F54" s="2"/>
      <c r="G54" s="45">
        <f t="shared" si="0"/>
        <v>0</v>
      </c>
      <c r="H54" s="39"/>
      <c r="I54" s="128"/>
      <c r="J54" s="129"/>
      <c r="K54" s="129"/>
      <c r="L54" s="130"/>
    </row>
    <row r="55" spans="1:12" ht="12.75" customHeight="1" x14ac:dyDescent="0.35">
      <c r="A55" s="175" t="s">
        <v>77</v>
      </c>
      <c r="B55" s="176"/>
      <c r="C55" s="176"/>
      <c r="D55" s="176"/>
      <c r="E55" s="11"/>
      <c r="F55" s="2"/>
      <c r="G55" s="45">
        <f t="shared" si="0"/>
        <v>0</v>
      </c>
      <c r="H55" s="39"/>
      <c r="I55" s="128"/>
      <c r="J55" s="129"/>
      <c r="K55" s="129"/>
      <c r="L55" s="130"/>
    </row>
    <row r="56" spans="1:12" ht="12.75" customHeight="1" x14ac:dyDescent="0.25">
      <c r="A56" s="177" t="s">
        <v>119</v>
      </c>
      <c r="B56" s="178"/>
      <c r="C56" s="178"/>
      <c r="D56" s="179"/>
      <c r="E56" s="11"/>
      <c r="F56" s="2"/>
      <c r="G56" s="45"/>
      <c r="H56" s="39"/>
      <c r="I56" s="180"/>
      <c r="J56" s="181"/>
      <c r="K56" s="181"/>
      <c r="L56" s="181"/>
    </row>
    <row r="57" spans="1:12" ht="12.75" customHeight="1" x14ac:dyDescent="0.25">
      <c r="A57" s="175" t="s">
        <v>120</v>
      </c>
      <c r="B57" s="176"/>
      <c r="C57" s="176"/>
      <c r="D57" s="176"/>
      <c r="E57" s="11"/>
      <c r="F57" s="2"/>
      <c r="G57" s="45">
        <f t="shared" si="0"/>
        <v>0</v>
      </c>
      <c r="H57" s="39"/>
      <c r="I57" s="128"/>
      <c r="J57" s="182"/>
      <c r="K57" s="182"/>
      <c r="L57" s="183"/>
    </row>
    <row r="58" spans="1:12" ht="12.75" customHeight="1" x14ac:dyDescent="0.35">
      <c r="A58" s="175" t="s">
        <v>78</v>
      </c>
      <c r="B58" s="176"/>
      <c r="C58" s="176"/>
      <c r="D58" s="176"/>
      <c r="E58" s="11"/>
      <c r="F58" s="2"/>
      <c r="G58" s="45">
        <f t="shared" si="0"/>
        <v>0</v>
      </c>
      <c r="H58" s="39"/>
      <c r="I58" s="128"/>
      <c r="J58" s="129"/>
      <c r="K58" s="129"/>
      <c r="L58" s="130"/>
    </row>
    <row r="59" spans="1:12" ht="12.75" customHeight="1" x14ac:dyDescent="0.35">
      <c r="A59" s="175" t="s">
        <v>79</v>
      </c>
      <c r="B59" s="176"/>
      <c r="C59" s="176"/>
      <c r="D59" s="176"/>
      <c r="E59" s="11"/>
      <c r="F59" s="2"/>
      <c r="G59" s="45">
        <f t="shared" si="0"/>
        <v>0</v>
      </c>
      <c r="H59" s="39"/>
      <c r="I59" s="128"/>
      <c r="J59" s="129"/>
      <c r="K59" s="129"/>
      <c r="L59" s="130"/>
    </row>
    <row r="60" spans="1:12" ht="12.75" customHeight="1" x14ac:dyDescent="0.35">
      <c r="A60" s="175" t="s">
        <v>80</v>
      </c>
      <c r="B60" s="176"/>
      <c r="C60" s="176"/>
      <c r="D60" s="176"/>
      <c r="E60" s="11"/>
      <c r="F60" s="2"/>
      <c r="G60" s="45">
        <f t="shared" si="0"/>
        <v>0</v>
      </c>
      <c r="H60" s="39"/>
      <c r="I60" s="128"/>
      <c r="J60" s="129"/>
      <c r="K60" s="129"/>
      <c r="L60" s="130"/>
    </row>
    <row r="61" spans="1:12" ht="12.75" customHeight="1" x14ac:dyDescent="0.35">
      <c r="A61" s="175" t="s">
        <v>81</v>
      </c>
      <c r="B61" s="176"/>
      <c r="C61" s="176"/>
      <c r="D61" s="176"/>
      <c r="E61" s="11"/>
      <c r="F61" s="2"/>
      <c r="G61" s="45">
        <f t="shared" si="0"/>
        <v>0</v>
      </c>
      <c r="H61" s="39"/>
      <c r="I61" s="128"/>
      <c r="J61" s="129"/>
      <c r="K61" s="129"/>
      <c r="L61" s="130"/>
    </row>
    <row r="62" spans="1:12" ht="12.75" customHeight="1" x14ac:dyDescent="0.35">
      <c r="A62" s="175" t="s">
        <v>97</v>
      </c>
      <c r="B62" s="176"/>
      <c r="C62" s="176"/>
      <c r="D62" s="176"/>
      <c r="E62" s="11"/>
      <c r="F62" s="2"/>
      <c r="G62" s="45">
        <f t="shared" si="0"/>
        <v>0</v>
      </c>
      <c r="H62" s="39"/>
      <c r="I62" s="128"/>
      <c r="J62" s="129"/>
      <c r="K62" s="129"/>
      <c r="L62" s="130"/>
    </row>
    <row r="63" spans="1:12" ht="12.75" customHeight="1" x14ac:dyDescent="0.35">
      <c r="A63" s="175" t="s">
        <v>98</v>
      </c>
      <c r="B63" s="176"/>
      <c r="C63" s="176"/>
      <c r="D63" s="176"/>
      <c r="E63" s="11"/>
      <c r="F63" s="2"/>
      <c r="G63" s="45">
        <f t="shared" si="0"/>
        <v>0</v>
      </c>
      <c r="H63" s="39"/>
      <c r="I63" s="128"/>
      <c r="J63" s="129"/>
      <c r="K63" s="129"/>
      <c r="L63" s="130"/>
    </row>
    <row r="64" spans="1:12" ht="12.75" customHeight="1" x14ac:dyDescent="0.35">
      <c r="A64" s="175" t="s">
        <v>99</v>
      </c>
      <c r="B64" s="176"/>
      <c r="C64" s="176"/>
      <c r="D64" s="176"/>
      <c r="E64" s="11"/>
      <c r="F64" s="2"/>
      <c r="G64" s="45">
        <f t="shared" si="0"/>
        <v>0</v>
      </c>
      <c r="H64" s="39"/>
      <c r="I64" s="128"/>
      <c r="J64" s="129"/>
      <c r="K64" s="129"/>
      <c r="L64" s="130"/>
    </row>
    <row r="65" spans="1:12" ht="12.75" customHeight="1" x14ac:dyDescent="0.35">
      <c r="A65" s="175" t="s">
        <v>100</v>
      </c>
      <c r="B65" s="176"/>
      <c r="C65" s="176"/>
      <c r="D65" s="176"/>
      <c r="E65" s="11"/>
      <c r="F65" s="2"/>
      <c r="G65" s="45">
        <f>F65+(-E65)</f>
        <v>0</v>
      </c>
      <c r="H65" s="39"/>
      <c r="I65" s="128"/>
      <c r="J65" s="129"/>
      <c r="K65" s="129"/>
      <c r="L65" s="130"/>
    </row>
    <row r="66" spans="1:12" ht="12.75" customHeight="1" x14ac:dyDescent="0.35">
      <c r="A66" s="175" t="s">
        <v>101</v>
      </c>
      <c r="B66" s="176"/>
      <c r="C66" s="176"/>
      <c r="D66" s="176"/>
      <c r="E66" s="11"/>
      <c r="F66" s="2"/>
      <c r="G66" s="45">
        <f t="shared" ref="G66:G67" si="1">F66+(-E66)</f>
        <v>0</v>
      </c>
      <c r="H66" s="39"/>
      <c r="I66" s="128"/>
      <c r="J66" s="129"/>
      <c r="K66" s="129"/>
      <c r="L66" s="130"/>
    </row>
    <row r="67" spans="1:12" ht="12.5" customHeight="1" x14ac:dyDescent="0.35">
      <c r="A67" s="173" t="s">
        <v>82</v>
      </c>
      <c r="B67" s="174"/>
      <c r="C67" s="174"/>
      <c r="D67" s="174"/>
      <c r="E67" s="11"/>
      <c r="F67" s="2"/>
      <c r="G67" s="45">
        <f t="shared" si="1"/>
        <v>0</v>
      </c>
      <c r="H67" s="39"/>
      <c r="I67" s="128"/>
      <c r="J67" s="129"/>
      <c r="K67" s="129"/>
      <c r="L67" s="130"/>
    </row>
  </sheetData>
  <mergeCells count="134">
    <mergeCell ref="B3:D3"/>
    <mergeCell ref="F3:H3"/>
    <mergeCell ref="J3:L3"/>
    <mergeCell ref="A4:L4"/>
    <mergeCell ref="A5:D5"/>
    <mergeCell ref="I5:L5"/>
    <mergeCell ref="B1:D1"/>
    <mergeCell ref="F1:H1"/>
    <mergeCell ref="J1:L1"/>
    <mergeCell ref="B2:D2"/>
    <mergeCell ref="F2:H2"/>
    <mergeCell ref="J2:L2"/>
    <mergeCell ref="A9:D9"/>
    <mergeCell ref="I9:L9"/>
    <mergeCell ref="A10:D10"/>
    <mergeCell ref="I10:L10"/>
    <mergeCell ref="A11:D11"/>
    <mergeCell ref="I11:L11"/>
    <mergeCell ref="A6:D6"/>
    <mergeCell ref="I6:L6"/>
    <mergeCell ref="A7:D7"/>
    <mergeCell ref="I7:L7"/>
    <mergeCell ref="A8:D8"/>
    <mergeCell ref="I8:L8"/>
    <mergeCell ref="A15:D15"/>
    <mergeCell ref="I15:L15"/>
    <mergeCell ref="A16:D16"/>
    <mergeCell ref="I16:L16"/>
    <mergeCell ref="A17:D17"/>
    <mergeCell ref="I17:L17"/>
    <mergeCell ref="A12:D12"/>
    <mergeCell ref="I12:L12"/>
    <mergeCell ref="A13:D13"/>
    <mergeCell ref="I13:L13"/>
    <mergeCell ref="A14:D14"/>
    <mergeCell ref="I14:L14"/>
    <mergeCell ref="A21:D21"/>
    <mergeCell ref="I21:L21"/>
    <mergeCell ref="A22:D22"/>
    <mergeCell ref="I22:L22"/>
    <mergeCell ref="A23:D23"/>
    <mergeCell ref="I23:L23"/>
    <mergeCell ref="A18:D18"/>
    <mergeCell ref="I18:L18"/>
    <mergeCell ref="A19:D19"/>
    <mergeCell ref="I19:L19"/>
    <mergeCell ref="A20:D20"/>
    <mergeCell ref="I20:L20"/>
    <mergeCell ref="A28:D28"/>
    <mergeCell ref="I28:L28"/>
    <mergeCell ref="A29:D29"/>
    <mergeCell ref="I29:L29"/>
    <mergeCell ref="A30:D30"/>
    <mergeCell ref="I30:L30"/>
    <mergeCell ref="A24:D24"/>
    <mergeCell ref="I24:L24"/>
    <mergeCell ref="A25:D25"/>
    <mergeCell ref="I25:L25"/>
    <mergeCell ref="A26:D26"/>
    <mergeCell ref="A27:D27"/>
    <mergeCell ref="A34:D34"/>
    <mergeCell ref="I34:L34"/>
    <mergeCell ref="A35:D35"/>
    <mergeCell ref="I35:L35"/>
    <mergeCell ref="A36:D36"/>
    <mergeCell ref="I36:L36"/>
    <mergeCell ref="A31:D31"/>
    <mergeCell ref="I31:L31"/>
    <mergeCell ref="A32:D32"/>
    <mergeCell ref="I32:L32"/>
    <mergeCell ref="A33:D33"/>
    <mergeCell ref="I33:L33"/>
    <mergeCell ref="A40:D40"/>
    <mergeCell ref="I40:L40"/>
    <mergeCell ref="A41:D41"/>
    <mergeCell ref="I41:L41"/>
    <mergeCell ref="A42:D42"/>
    <mergeCell ref="I42:L42"/>
    <mergeCell ref="A37:D37"/>
    <mergeCell ref="I37:L37"/>
    <mergeCell ref="A38:D38"/>
    <mergeCell ref="I38:L38"/>
    <mergeCell ref="A39:D39"/>
    <mergeCell ref="I39:L39"/>
    <mergeCell ref="A46:D46"/>
    <mergeCell ref="I46:L46"/>
    <mergeCell ref="A47:D47"/>
    <mergeCell ref="I47:L47"/>
    <mergeCell ref="A48:D48"/>
    <mergeCell ref="I48:L48"/>
    <mergeCell ref="A43:D43"/>
    <mergeCell ref="I43:L43"/>
    <mergeCell ref="A44:D44"/>
    <mergeCell ref="I44:L44"/>
    <mergeCell ref="A45:D45"/>
    <mergeCell ref="I45:L45"/>
    <mergeCell ref="A52:D52"/>
    <mergeCell ref="I52:L52"/>
    <mergeCell ref="A53:D53"/>
    <mergeCell ref="I53:L53"/>
    <mergeCell ref="A54:D54"/>
    <mergeCell ref="I54:L54"/>
    <mergeCell ref="A49:D49"/>
    <mergeCell ref="I49:L49"/>
    <mergeCell ref="A50:D50"/>
    <mergeCell ref="I50:L50"/>
    <mergeCell ref="A51:D51"/>
    <mergeCell ref="I51:L51"/>
    <mergeCell ref="A58:D58"/>
    <mergeCell ref="I58:L58"/>
    <mergeCell ref="A59:D59"/>
    <mergeCell ref="I59:L59"/>
    <mergeCell ref="A60:D60"/>
    <mergeCell ref="I60:L60"/>
    <mergeCell ref="A55:D55"/>
    <mergeCell ref="I55:L55"/>
    <mergeCell ref="A56:D56"/>
    <mergeCell ref="I56:L56"/>
    <mergeCell ref="A57:D57"/>
    <mergeCell ref="I57:L57"/>
    <mergeCell ref="A67:D67"/>
    <mergeCell ref="I67:L67"/>
    <mergeCell ref="A64:D64"/>
    <mergeCell ref="I64:L64"/>
    <mergeCell ref="A65:D65"/>
    <mergeCell ref="I65:L65"/>
    <mergeCell ref="A66:D66"/>
    <mergeCell ref="I66:L66"/>
    <mergeCell ref="A61:D61"/>
    <mergeCell ref="I61:L61"/>
    <mergeCell ref="A62:D62"/>
    <mergeCell ref="I62:L62"/>
    <mergeCell ref="A63:D63"/>
    <mergeCell ref="I63:L63"/>
  </mergeCells>
  <conditionalFormatting sqref="K3:L3">
    <cfRule type="containsText" dxfId="1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90" orientation="portrait" verticalDpi="300" r:id="rId1"/>
  <headerFooter>
    <oddHeader>&amp;CREISS</oddHeader>
  </headerFooter>
  <customProperties>
    <customPr name="layoutContexts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/>
  </sheetPr>
  <dimension ref="A1:Q133"/>
  <sheetViews>
    <sheetView showZeros="0" view="pageBreakPreview" zoomScaleNormal="115" zoomScaleSheetLayoutView="100" workbookViewId="0">
      <selection activeCell="A18" sqref="A18:L18"/>
    </sheetView>
  </sheetViews>
  <sheetFormatPr defaultColWidth="6" defaultRowHeight="12.75" customHeight="1" x14ac:dyDescent="0.25"/>
  <cols>
    <col min="1" max="1" width="13.1796875" style="1" customWidth="1"/>
    <col min="2" max="3" width="7.54296875" style="1" customWidth="1"/>
    <col min="4" max="4" width="6.1796875" style="1" customWidth="1"/>
    <col min="5" max="5" width="12" style="1" customWidth="1"/>
    <col min="6" max="8" width="7.1796875" style="1" customWidth="1"/>
    <col min="9" max="9" width="14.81640625" style="1" customWidth="1"/>
    <col min="10" max="10" width="8.1796875" style="1" customWidth="1"/>
    <col min="11" max="11" width="7.81640625" style="1" customWidth="1"/>
    <col min="12" max="12" width="5" style="1" customWidth="1"/>
    <col min="13" max="13" width="8.1796875" style="1" customWidth="1"/>
    <col min="14" max="14" width="6.81640625" style="1" customWidth="1"/>
    <col min="15" max="16384" width="6" style="1"/>
  </cols>
  <sheetData>
    <row r="1" spans="1:17" ht="12.75" customHeight="1" x14ac:dyDescent="0.35">
      <c r="A1" s="31" t="s">
        <v>43</v>
      </c>
      <c r="B1" s="72" t="e">
        <f>#REF!</f>
        <v>#REF!</v>
      </c>
      <c r="C1" s="72"/>
      <c r="D1" s="73"/>
      <c r="E1" s="31" t="s">
        <v>16</v>
      </c>
      <c r="F1" s="72" t="e">
        <f>#REF!</f>
        <v>#REF!</v>
      </c>
      <c r="G1" s="74"/>
      <c r="H1" s="75"/>
      <c r="I1" s="31" t="s">
        <v>15</v>
      </c>
      <c r="J1" s="89" t="e">
        <f>#REF!</f>
        <v>#REF!</v>
      </c>
      <c r="K1" s="89"/>
      <c r="L1" s="90"/>
    </row>
    <row r="2" spans="1:17" ht="12.75" customHeight="1" x14ac:dyDescent="0.35">
      <c r="A2" s="32" t="s">
        <v>41</v>
      </c>
      <c r="B2" s="72" t="e">
        <f>#REF!</f>
        <v>#REF!</v>
      </c>
      <c r="C2" s="72"/>
      <c r="D2" s="73"/>
      <c r="E2" s="32" t="s">
        <v>13</v>
      </c>
      <c r="F2" s="72" t="e">
        <f>#REF!</f>
        <v>#REF!</v>
      </c>
      <c r="G2" s="74"/>
      <c r="H2" s="75"/>
      <c r="I2" s="32" t="s">
        <v>44</v>
      </c>
      <c r="J2" s="89" t="e">
        <f>#REF!</f>
        <v>#REF!</v>
      </c>
      <c r="K2" s="89"/>
      <c r="L2" s="90"/>
    </row>
    <row r="3" spans="1:17" ht="12.75" customHeight="1" x14ac:dyDescent="0.35">
      <c r="A3" s="33" t="s">
        <v>42</v>
      </c>
      <c r="B3" s="72" t="e">
        <f>#REF!</f>
        <v>#REF!</v>
      </c>
      <c r="C3" s="72"/>
      <c r="D3" s="73"/>
      <c r="E3" s="33" t="s">
        <v>14</v>
      </c>
      <c r="F3" s="72" t="e">
        <f>#REF!</f>
        <v>#REF!</v>
      </c>
      <c r="G3" s="74"/>
      <c r="H3" s="75"/>
      <c r="I3" s="33" t="s">
        <v>45</v>
      </c>
      <c r="J3" s="193"/>
      <c r="K3" s="193"/>
      <c r="L3" s="194"/>
    </row>
    <row r="4" spans="1:17" ht="12.75" customHeight="1" x14ac:dyDescent="0.25">
      <c r="A4" s="207" t="s">
        <v>84</v>
      </c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9"/>
    </row>
    <row r="5" spans="1:17" ht="12.75" customHeight="1" x14ac:dyDescent="0.25">
      <c r="A5" s="199" t="s">
        <v>10</v>
      </c>
      <c r="B5" s="200"/>
      <c r="C5" s="201"/>
      <c r="D5" s="201"/>
      <c r="E5" s="201"/>
      <c r="F5" s="201"/>
      <c r="G5" s="201"/>
      <c r="H5" s="201"/>
      <c r="I5" s="201"/>
      <c r="J5" s="201"/>
      <c r="K5" s="201"/>
      <c r="L5" s="202"/>
    </row>
    <row r="6" spans="1:17" ht="12.75" customHeight="1" x14ac:dyDescent="0.25">
      <c r="A6" s="199" t="s">
        <v>11</v>
      </c>
      <c r="B6" s="200"/>
      <c r="C6" s="203" t="s">
        <v>89</v>
      </c>
      <c r="D6" s="203"/>
      <c r="E6" s="203"/>
      <c r="F6" s="203"/>
      <c r="G6" s="203"/>
      <c r="H6" s="203"/>
      <c r="I6" s="203"/>
      <c r="J6" s="203"/>
      <c r="K6" s="203"/>
      <c r="L6" s="204"/>
    </row>
    <row r="7" spans="1:17" ht="14.25" customHeight="1" x14ac:dyDescent="0.3">
      <c r="A7" s="196"/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</row>
    <row r="8" spans="1:17" ht="16.5" customHeight="1" x14ac:dyDescent="0.3">
      <c r="A8" s="196"/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</row>
    <row r="9" spans="1:17" ht="12.75" customHeight="1" x14ac:dyDescent="0.3">
      <c r="A9" s="196"/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</row>
    <row r="10" spans="1:17" ht="12.75" customHeight="1" x14ac:dyDescent="0.3">
      <c r="A10" s="196"/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</row>
    <row r="11" spans="1:17" ht="12.75" customHeight="1" x14ac:dyDescent="0.3">
      <c r="A11" s="205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Q11" s="5"/>
    </row>
    <row r="12" spans="1:17" ht="12.75" customHeight="1" x14ac:dyDescent="0.3">
      <c r="A12" s="196"/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</row>
    <row r="13" spans="1:17" ht="14.25" customHeight="1" x14ac:dyDescent="0.3">
      <c r="A13" s="196"/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</row>
    <row r="14" spans="1:17" ht="15.75" customHeight="1" x14ac:dyDescent="0.3">
      <c r="A14" s="196"/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</row>
    <row r="15" spans="1:17" ht="12.75" customHeight="1" x14ac:dyDescent="0.3">
      <c r="A15" s="196"/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/>
    </row>
    <row r="16" spans="1:17" ht="12.75" customHeight="1" x14ac:dyDescent="0.3">
      <c r="A16" s="196"/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</row>
    <row r="17" spans="1:12" ht="12.75" customHeight="1" x14ac:dyDescent="0.3">
      <c r="A17" s="196"/>
      <c r="B17" s="197"/>
      <c r="C17" s="197"/>
      <c r="D17" s="197"/>
      <c r="E17" s="197"/>
      <c r="F17" s="197"/>
      <c r="G17" s="197"/>
      <c r="H17" s="197"/>
      <c r="I17" s="197"/>
      <c r="J17" s="197"/>
      <c r="K17" s="197"/>
      <c r="L17" s="197"/>
    </row>
    <row r="18" spans="1:12" ht="12.75" customHeight="1" x14ac:dyDescent="0.3">
      <c r="A18" s="196"/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</row>
    <row r="19" spans="1:12" ht="12.75" customHeight="1" x14ac:dyDescent="0.3">
      <c r="A19" s="196"/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</row>
    <row r="20" spans="1:12" ht="12.75" customHeight="1" x14ac:dyDescent="0.3">
      <c r="A20" s="196"/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</row>
    <row r="21" spans="1:12" ht="12.75" customHeight="1" x14ac:dyDescent="0.3">
      <c r="A21" s="196"/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</row>
    <row r="22" spans="1:12" ht="12.75" customHeight="1" x14ac:dyDescent="0.3">
      <c r="A22" s="196"/>
      <c r="B22" s="197"/>
      <c r="C22" s="197"/>
      <c r="D22" s="197"/>
      <c r="E22" s="197"/>
      <c r="F22" s="197"/>
      <c r="G22" s="197"/>
      <c r="H22" s="197"/>
      <c r="I22" s="197"/>
      <c r="J22" s="197"/>
      <c r="K22" s="197"/>
      <c r="L22" s="197"/>
    </row>
    <row r="23" spans="1:12" ht="12.75" customHeight="1" x14ac:dyDescent="0.3">
      <c r="A23" s="196"/>
      <c r="B23" s="197"/>
      <c r="C23" s="197"/>
      <c r="D23" s="197"/>
      <c r="E23" s="197"/>
      <c r="F23" s="197"/>
      <c r="G23" s="197"/>
      <c r="H23" s="197"/>
      <c r="I23" s="197"/>
      <c r="J23" s="197"/>
      <c r="K23" s="197"/>
      <c r="L23" s="197"/>
    </row>
    <row r="24" spans="1:12" ht="12.75" customHeight="1" x14ac:dyDescent="0.3">
      <c r="A24" s="196"/>
      <c r="B24" s="197"/>
      <c r="C24" s="197"/>
      <c r="D24" s="197"/>
      <c r="E24" s="197"/>
      <c r="F24" s="197"/>
      <c r="G24" s="197"/>
      <c r="H24" s="197"/>
      <c r="I24" s="197"/>
      <c r="J24" s="197"/>
      <c r="K24" s="197"/>
      <c r="L24" s="197"/>
    </row>
    <row r="25" spans="1:12" ht="12.75" customHeight="1" x14ac:dyDescent="0.3">
      <c r="A25" s="196"/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</row>
    <row r="26" spans="1:12" ht="12.75" customHeight="1" x14ac:dyDescent="0.3">
      <c r="A26" s="196"/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</row>
    <row r="27" spans="1:12" ht="12.75" customHeight="1" x14ac:dyDescent="0.3">
      <c r="A27" s="196"/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</row>
    <row r="28" spans="1:12" ht="12.75" customHeight="1" x14ac:dyDescent="0.3">
      <c r="A28" s="196"/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</row>
    <row r="29" spans="1:12" ht="12.75" customHeight="1" x14ac:dyDescent="0.3">
      <c r="A29" s="196"/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</row>
    <row r="30" spans="1:12" ht="12.75" customHeight="1" x14ac:dyDescent="0.3">
      <c r="A30" s="196"/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</row>
    <row r="31" spans="1:12" ht="12.75" customHeight="1" x14ac:dyDescent="0.3">
      <c r="A31" s="196"/>
      <c r="B31" s="197"/>
      <c r="C31" s="197"/>
      <c r="D31" s="197"/>
      <c r="E31" s="197"/>
      <c r="F31" s="197"/>
      <c r="G31" s="197"/>
      <c r="H31" s="197"/>
      <c r="I31" s="197"/>
      <c r="J31" s="197"/>
      <c r="K31" s="197"/>
      <c r="L31" s="197"/>
    </row>
    <row r="32" spans="1:12" ht="12.75" customHeight="1" x14ac:dyDescent="0.3">
      <c r="A32" s="196"/>
      <c r="B32" s="197"/>
      <c r="C32" s="197"/>
      <c r="D32" s="197"/>
      <c r="E32" s="197"/>
      <c r="F32" s="197"/>
      <c r="G32" s="197"/>
      <c r="H32" s="197"/>
      <c r="I32" s="197"/>
      <c r="J32" s="197"/>
      <c r="K32" s="197"/>
      <c r="L32" s="197"/>
    </row>
    <row r="33" spans="1:12" ht="12.75" customHeight="1" x14ac:dyDescent="0.3">
      <c r="A33" s="196"/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</row>
    <row r="34" spans="1:12" ht="12.75" customHeight="1" x14ac:dyDescent="0.3">
      <c r="A34" s="196"/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</row>
    <row r="35" spans="1:12" ht="12.75" customHeight="1" x14ac:dyDescent="0.3">
      <c r="A35" s="196"/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</row>
    <row r="36" spans="1:12" ht="12.75" customHeight="1" x14ac:dyDescent="0.3">
      <c r="A36" s="196"/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</row>
    <row r="37" spans="1:12" ht="12.75" customHeight="1" x14ac:dyDescent="0.3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</row>
    <row r="38" spans="1:12" ht="12.75" customHeight="1" x14ac:dyDescent="0.3">
      <c r="A38" s="196"/>
      <c r="B38" s="197"/>
      <c r="C38" s="197"/>
      <c r="D38" s="197"/>
      <c r="E38" s="197"/>
      <c r="F38" s="197"/>
      <c r="G38" s="197"/>
      <c r="H38" s="197"/>
      <c r="I38" s="197"/>
      <c r="J38" s="197"/>
      <c r="K38" s="197"/>
      <c r="L38" s="197"/>
    </row>
    <row r="39" spans="1:12" ht="12.75" customHeight="1" x14ac:dyDescent="0.3">
      <c r="A39" s="196"/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</row>
    <row r="40" spans="1:12" ht="12.75" customHeight="1" x14ac:dyDescent="0.3">
      <c r="A40" s="196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</row>
    <row r="41" spans="1:12" ht="12.75" customHeight="1" x14ac:dyDescent="0.3">
      <c r="A41" s="196"/>
      <c r="B41" s="197"/>
      <c r="C41" s="197"/>
      <c r="D41" s="197"/>
      <c r="E41" s="197"/>
      <c r="F41" s="197"/>
      <c r="G41" s="197"/>
      <c r="H41" s="197"/>
      <c r="I41" s="197"/>
      <c r="J41" s="197"/>
      <c r="K41" s="197"/>
      <c r="L41" s="197"/>
    </row>
    <row r="42" spans="1:12" ht="12.75" customHeight="1" x14ac:dyDescent="0.3">
      <c r="A42" s="196"/>
      <c r="B42" s="197"/>
      <c r="C42" s="197"/>
      <c r="D42" s="197"/>
      <c r="E42" s="197"/>
      <c r="F42" s="197"/>
      <c r="G42" s="197"/>
      <c r="H42" s="197"/>
      <c r="I42" s="197"/>
      <c r="J42" s="197"/>
      <c r="K42" s="197"/>
      <c r="L42" s="197"/>
    </row>
    <row r="43" spans="1:12" ht="12.75" customHeight="1" x14ac:dyDescent="0.3">
      <c r="A43" s="196"/>
      <c r="B43" s="197"/>
      <c r="C43" s="197"/>
      <c r="D43" s="197"/>
      <c r="E43" s="197"/>
      <c r="F43" s="197"/>
      <c r="G43" s="197"/>
      <c r="H43" s="197"/>
      <c r="I43" s="197"/>
      <c r="J43" s="197"/>
      <c r="K43" s="197"/>
      <c r="L43" s="197"/>
    </row>
    <row r="44" spans="1:12" ht="12.75" customHeight="1" x14ac:dyDescent="0.3">
      <c r="A44" s="196"/>
      <c r="B44" s="197"/>
      <c r="C44" s="197"/>
      <c r="D44" s="197"/>
      <c r="E44" s="197"/>
      <c r="F44" s="197"/>
      <c r="G44" s="197"/>
      <c r="H44" s="197"/>
      <c r="I44" s="197"/>
      <c r="J44" s="197"/>
      <c r="K44" s="197"/>
      <c r="L44" s="197"/>
    </row>
    <row r="45" spans="1:12" ht="12.75" customHeight="1" x14ac:dyDescent="0.3">
      <c r="A45" s="196"/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</row>
    <row r="46" spans="1:12" ht="12.75" customHeight="1" x14ac:dyDescent="0.3">
      <c r="A46" s="196"/>
      <c r="B46" s="197"/>
      <c r="C46" s="197"/>
      <c r="D46" s="197"/>
      <c r="E46" s="197"/>
      <c r="F46" s="197"/>
      <c r="G46" s="197"/>
      <c r="H46" s="197"/>
      <c r="I46" s="197"/>
      <c r="J46" s="197"/>
      <c r="K46" s="197"/>
      <c r="L46" s="197"/>
    </row>
    <row r="47" spans="1:12" ht="12.75" customHeight="1" x14ac:dyDescent="0.3">
      <c r="A47" s="196"/>
      <c r="B47" s="197"/>
      <c r="C47" s="197"/>
      <c r="D47" s="197"/>
      <c r="E47" s="197"/>
      <c r="F47" s="197"/>
      <c r="G47" s="197"/>
      <c r="H47" s="197"/>
      <c r="I47" s="197"/>
      <c r="J47" s="197"/>
      <c r="K47" s="197"/>
      <c r="L47" s="197"/>
    </row>
    <row r="48" spans="1:12" ht="12.75" customHeight="1" x14ac:dyDescent="0.3">
      <c r="A48" s="196"/>
      <c r="B48" s="197"/>
      <c r="C48" s="197"/>
      <c r="D48" s="197"/>
      <c r="E48" s="197"/>
      <c r="F48" s="197"/>
      <c r="G48" s="197"/>
      <c r="H48" s="197"/>
      <c r="I48" s="197"/>
      <c r="J48" s="197"/>
      <c r="K48" s="197"/>
      <c r="L48" s="197"/>
    </row>
    <row r="49" spans="1:12" ht="12.75" customHeight="1" x14ac:dyDescent="0.3">
      <c r="A49" s="196"/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</row>
    <row r="50" spans="1:12" ht="12.75" customHeight="1" x14ac:dyDescent="0.3">
      <c r="A50" s="196"/>
      <c r="B50" s="197"/>
      <c r="C50" s="197"/>
      <c r="D50" s="197"/>
      <c r="E50" s="197"/>
      <c r="F50" s="197"/>
      <c r="G50" s="197"/>
      <c r="H50" s="197"/>
      <c r="I50" s="197"/>
      <c r="J50" s="197"/>
      <c r="K50" s="197"/>
      <c r="L50" s="197"/>
    </row>
    <row r="51" spans="1:12" ht="12.75" customHeight="1" x14ac:dyDescent="0.3">
      <c r="A51" s="196"/>
      <c r="B51" s="197"/>
      <c r="C51" s="197"/>
      <c r="D51" s="197"/>
      <c r="E51" s="197"/>
      <c r="F51" s="197"/>
      <c r="G51" s="197"/>
      <c r="H51" s="197"/>
      <c r="I51" s="197"/>
      <c r="J51" s="197"/>
      <c r="K51" s="197"/>
      <c r="L51" s="197"/>
    </row>
    <row r="52" spans="1:12" ht="12.75" customHeight="1" x14ac:dyDescent="0.3">
      <c r="A52" s="196"/>
      <c r="B52" s="197"/>
      <c r="C52" s="197"/>
      <c r="D52" s="197"/>
      <c r="E52" s="197"/>
      <c r="F52" s="197"/>
      <c r="G52" s="197"/>
      <c r="H52" s="197"/>
      <c r="I52" s="197"/>
      <c r="J52" s="197"/>
      <c r="K52" s="197"/>
      <c r="L52" s="197"/>
    </row>
    <row r="53" spans="1:12" ht="12.75" customHeight="1" x14ac:dyDescent="0.3">
      <c r="A53" s="19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</row>
    <row r="54" spans="1:12" ht="12.75" customHeight="1" x14ac:dyDescent="0.3">
      <c r="A54" s="19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</row>
    <row r="55" spans="1:12" ht="12.75" customHeight="1" x14ac:dyDescent="0.3">
      <c r="A55" s="196"/>
      <c r="B55" s="197"/>
      <c r="C55" s="197"/>
      <c r="D55" s="197"/>
      <c r="E55" s="197"/>
      <c r="F55" s="197"/>
      <c r="G55" s="197"/>
      <c r="H55" s="197"/>
      <c r="I55" s="197"/>
      <c r="J55" s="197"/>
      <c r="K55" s="197"/>
      <c r="L55" s="197"/>
    </row>
    <row r="56" spans="1:12" ht="12.75" customHeight="1" x14ac:dyDescent="0.3">
      <c r="A56" s="196"/>
      <c r="B56" s="197"/>
      <c r="C56" s="197"/>
      <c r="D56" s="197"/>
      <c r="E56" s="197"/>
      <c r="F56" s="197"/>
      <c r="G56" s="197"/>
      <c r="H56" s="197"/>
      <c r="I56" s="197"/>
      <c r="J56" s="197"/>
      <c r="K56" s="197"/>
      <c r="L56" s="197"/>
    </row>
    <row r="57" spans="1:12" ht="12.75" customHeight="1" x14ac:dyDescent="0.3">
      <c r="A57" s="196"/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198"/>
    </row>
    <row r="58" spans="1:12" ht="12.75" customHeight="1" x14ac:dyDescent="0.3">
      <c r="A58" s="196"/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</row>
    <row r="59" spans="1:12" ht="12.75" customHeight="1" x14ac:dyDescent="0.3">
      <c r="A59" s="196"/>
      <c r="B59" s="198"/>
      <c r="C59" s="198"/>
      <c r="D59" s="198"/>
      <c r="E59" s="198"/>
      <c r="F59" s="198"/>
      <c r="G59" s="198"/>
      <c r="H59" s="198"/>
      <c r="I59" s="198"/>
      <c r="J59" s="198"/>
      <c r="K59" s="198"/>
      <c r="L59" s="198"/>
    </row>
    <row r="60" spans="1:12" ht="12.75" customHeight="1" x14ac:dyDescent="0.3">
      <c r="A60" s="196"/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98"/>
    </row>
    <row r="61" spans="1:12" ht="12.75" customHeight="1" x14ac:dyDescent="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</row>
    <row r="62" spans="1:12" ht="12.75" customHeight="1" x14ac:dyDescent="0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</row>
    <row r="63" spans="1:12" ht="12.75" customHeight="1" x14ac:dyDescent="0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</row>
    <row r="64" spans="1:12" ht="12.75" customHeight="1" x14ac:dyDescent="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</row>
    <row r="65" spans="1:12" ht="12.75" customHeight="1" x14ac:dyDescent="0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</row>
    <row r="66" spans="1:12" ht="12.75" customHeight="1" x14ac:dyDescent="0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</row>
    <row r="67" spans="1:12" ht="12.75" customHeight="1" x14ac:dyDescent="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</row>
    <row r="68" spans="1:12" ht="12.75" customHeight="1" x14ac:dyDescent="0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</row>
    <row r="69" spans="1:12" ht="12.75" customHeight="1" x14ac:dyDescent="0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</row>
    <row r="70" spans="1:12" ht="12.75" customHeight="1" x14ac:dyDescent="0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</row>
    <row r="71" spans="1:12" ht="12.75" customHeight="1" x14ac:dyDescent="0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</row>
    <row r="72" spans="1:12" ht="12.75" customHeight="1" x14ac:dyDescent="0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</row>
    <row r="73" spans="1:12" ht="12.75" customHeight="1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</row>
    <row r="74" spans="1:12" ht="12.75" customHeight="1" x14ac:dyDescent="0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</row>
    <row r="75" spans="1:12" ht="12.75" customHeight="1" x14ac:dyDescent="0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</row>
    <row r="76" spans="1:12" ht="12.75" customHeight="1" x14ac:dyDescent="0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</row>
    <row r="77" spans="1:12" ht="12.75" customHeight="1" x14ac:dyDescent="0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</row>
    <row r="78" spans="1:12" ht="12.75" customHeight="1" x14ac:dyDescent="0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</row>
    <row r="79" spans="1:12" ht="12.75" customHeight="1" x14ac:dyDescent="0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</row>
    <row r="80" spans="1:12" ht="12.75" customHeight="1" x14ac:dyDescent="0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</row>
    <row r="81" spans="1:12" ht="12.75" customHeight="1" x14ac:dyDescent="0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</row>
    <row r="82" spans="1:12" ht="12.75" customHeight="1" x14ac:dyDescent="0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</row>
    <row r="83" spans="1:12" ht="12.75" customHeight="1" x14ac:dyDescent="0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</row>
    <row r="84" spans="1:12" ht="12.75" customHeight="1" x14ac:dyDescent="0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</row>
    <row r="85" spans="1:12" ht="12.75" customHeight="1" x14ac:dyDescent="0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</row>
    <row r="86" spans="1:12" ht="12.75" customHeight="1" x14ac:dyDescent="0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</row>
    <row r="87" spans="1:12" ht="12.75" customHeight="1" x14ac:dyDescent="0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</row>
    <row r="88" spans="1:12" ht="12.75" customHeight="1" x14ac:dyDescent="0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</row>
    <row r="89" spans="1:12" ht="12.75" customHeight="1" x14ac:dyDescent="0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</row>
    <row r="90" spans="1:12" ht="12.75" customHeight="1" x14ac:dyDescent="0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</row>
    <row r="91" spans="1:12" ht="12.75" customHeight="1" x14ac:dyDescent="0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</row>
    <row r="92" spans="1:12" ht="12.75" customHeight="1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</row>
    <row r="93" spans="1:12" ht="12.75" customHeight="1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</row>
    <row r="94" spans="1:12" ht="12.75" customHeight="1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</row>
    <row r="95" spans="1:12" ht="12.75" customHeight="1" x14ac:dyDescent="0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</row>
    <row r="96" spans="1:12" ht="12.75" customHeight="1" x14ac:dyDescent="0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</row>
    <row r="97" spans="1:12" ht="12.75" customHeight="1" x14ac:dyDescent="0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</row>
    <row r="98" spans="1:12" ht="12.75" customHeight="1" x14ac:dyDescent="0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</row>
    <row r="99" spans="1:12" ht="12.75" customHeight="1" x14ac:dyDescent="0.2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</row>
    <row r="100" spans="1:12" ht="12.75" customHeight="1" x14ac:dyDescent="0.2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</row>
    <row r="101" spans="1:12" ht="12.75" customHeight="1" x14ac:dyDescent="0.2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</row>
    <row r="102" spans="1:12" ht="12.75" customHeight="1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</row>
    <row r="103" spans="1:12" ht="12.75" customHeight="1" x14ac:dyDescent="0.2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</row>
    <row r="104" spans="1:12" ht="12.75" customHeight="1" x14ac:dyDescent="0.2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</row>
    <row r="105" spans="1:12" ht="12.75" customHeight="1" x14ac:dyDescent="0.2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</row>
    <row r="106" spans="1:12" ht="12.75" customHeight="1" x14ac:dyDescent="0.2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</row>
    <row r="107" spans="1:12" ht="12.75" customHeight="1" x14ac:dyDescent="0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</row>
    <row r="108" spans="1:12" ht="12.75" customHeight="1" x14ac:dyDescent="0.2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</row>
    <row r="109" spans="1:12" ht="12.75" customHeight="1" x14ac:dyDescent="0.2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</row>
    <row r="110" spans="1:12" ht="12.75" customHeight="1" x14ac:dyDescent="0.2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</row>
    <row r="111" spans="1:12" ht="12.75" customHeight="1" x14ac:dyDescent="0.2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</row>
    <row r="112" spans="1:12" ht="12.75" customHeight="1" x14ac:dyDescent="0.2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</row>
    <row r="113" spans="1:12" ht="12.75" customHeight="1" x14ac:dyDescent="0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</row>
    <row r="114" spans="1:12" ht="12.75" customHeight="1" x14ac:dyDescent="0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</row>
    <row r="115" spans="1:12" ht="12.75" customHeight="1" x14ac:dyDescent="0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</row>
    <row r="116" spans="1:12" ht="12.75" customHeight="1" x14ac:dyDescent="0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</row>
    <row r="117" spans="1:12" ht="12.75" customHeight="1" x14ac:dyDescent="0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</row>
    <row r="118" spans="1:12" ht="12.75" customHeight="1" x14ac:dyDescent="0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</row>
    <row r="119" spans="1:12" ht="12.75" customHeight="1" x14ac:dyDescent="0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</row>
    <row r="120" spans="1:12" ht="12.75" customHeight="1" x14ac:dyDescent="0.25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</row>
    <row r="121" spans="1:12" ht="12.75" customHeight="1" x14ac:dyDescent="0.25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</row>
    <row r="122" spans="1:12" ht="12.75" customHeight="1" x14ac:dyDescent="0.25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</row>
    <row r="123" spans="1:12" ht="12.75" customHeight="1" x14ac:dyDescent="0.25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</row>
    <row r="124" spans="1:12" ht="12.75" customHeight="1" x14ac:dyDescent="0.25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</row>
    <row r="125" spans="1:12" ht="12.75" customHeight="1" x14ac:dyDescent="0.25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</row>
    <row r="126" spans="1:12" ht="12.75" customHeight="1" x14ac:dyDescent="0.25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</row>
    <row r="127" spans="1:12" ht="12.75" customHeight="1" x14ac:dyDescent="0.25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</row>
    <row r="128" spans="1:12" ht="12.75" customHeight="1" x14ac:dyDescent="0.25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</row>
    <row r="129" spans="1:12" ht="12.75" customHeight="1" x14ac:dyDescent="0.25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</row>
    <row r="130" spans="1:12" ht="12.75" customHeight="1" x14ac:dyDescent="0.25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</row>
    <row r="131" spans="1:12" ht="12.75" customHeight="1" x14ac:dyDescent="0.25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</row>
    <row r="132" spans="1:12" ht="12.75" customHeight="1" x14ac:dyDescent="0.25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</row>
    <row r="133" spans="1:12" ht="12.75" customHeight="1" x14ac:dyDescent="0.25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</row>
  </sheetData>
  <mergeCells count="68">
    <mergeCell ref="A4:L4"/>
    <mergeCell ref="B3:D3"/>
    <mergeCell ref="F3:H3"/>
    <mergeCell ref="J3:L3"/>
    <mergeCell ref="B1:D1"/>
    <mergeCell ref="F1:H1"/>
    <mergeCell ref="J1:L1"/>
    <mergeCell ref="B2:D2"/>
    <mergeCell ref="F2:H2"/>
    <mergeCell ref="J2:L2"/>
    <mergeCell ref="A15:L15"/>
    <mergeCell ref="A5:B5"/>
    <mergeCell ref="C5:L5"/>
    <mergeCell ref="A6:B6"/>
    <mergeCell ref="C6:L6"/>
    <mergeCell ref="A7:L7"/>
    <mergeCell ref="A8:L8"/>
    <mergeCell ref="A9:L9"/>
    <mergeCell ref="A10:L10"/>
    <mergeCell ref="A11:L11"/>
    <mergeCell ref="A12:L12"/>
    <mergeCell ref="A13:L13"/>
    <mergeCell ref="A14:L14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7:L37"/>
    <mergeCell ref="A38:L38"/>
    <mergeCell ref="A39:L39"/>
    <mergeCell ref="A40:L40"/>
    <mergeCell ref="A31:L31"/>
    <mergeCell ref="A32:L32"/>
    <mergeCell ref="A33:L33"/>
    <mergeCell ref="A34:L34"/>
    <mergeCell ref="A35:L35"/>
    <mergeCell ref="A36:L36"/>
    <mergeCell ref="A60:L60"/>
    <mergeCell ref="A55:L55"/>
    <mergeCell ref="A56:L56"/>
    <mergeCell ref="A57:L57"/>
    <mergeCell ref="A58:L58"/>
    <mergeCell ref="A59:L59"/>
    <mergeCell ref="A51:L51"/>
    <mergeCell ref="A52:L52"/>
    <mergeCell ref="A53:L53"/>
    <mergeCell ref="A54:L54"/>
    <mergeCell ref="A46:L46"/>
    <mergeCell ref="A47:L47"/>
    <mergeCell ref="A48:L48"/>
    <mergeCell ref="A49:L49"/>
    <mergeCell ref="A50:L50"/>
    <mergeCell ref="A41:L41"/>
    <mergeCell ref="A42:L42"/>
    <mergeCell ref="A43:L43"/>
    <mergeCell ref="A44:L44"/>
    <mergeCell ref="A45:L45"/>
  </mergeCells>
  <conditionalFormatting sqref="K3:L3">
    <cfRule type="containsText" dxfId="0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86" orientation="portrait" r:id="rId1"/>
  <headerFooter>
    <oddHeader>&amp;CREISS</oddHeader>
  </headerFooter>
  <rowBreaks count="1" manualBreakCount="1">
    <brk id="69" max="11" man="1"/>
  </rowBreaks>
  <customProperties>
    <customPr name="layoutContexts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3399"/>
    <pageSetUpPr fitToPage="1"/>
  </sheetPr>
  <dimension ref="A1:N67"/>
  <sheetViews>
    <sheetView showZeros="0" tabSelected="1" view="pageBreakPreview" zoomScaleNormal="100" zoomScaleSheetLayoutView="100" workbookViewId="0">
      <selection activeCell="E68" sqref="E68"/>
    </sheetView>
  </sheetViews>
  <sheetFormatPr defaultColWidth="16.1796875" defaultRowHeight="12.75" customHeight="1" x14ac:dyDescent="0.35"/>
  <cols>
    <col min="2" max="2" width="15.1796875" customWidth="1"/>
    <col min="3" max="3" width="13.453125" customWidth="1"/>
    <col min="4" max="4" width="5.81640625" customWidth="1"/>
    <col min="5" max="5" width="37" customWidth="1"/>
    <col min="6" max="6" width="8.54296875" customWidth="1"/>
    <col min="7" max="12" width="9.1796875" customWidth="1"/>
    <col min="13" max="13" width="8.453125" customWidth="1"/>
  </cols>
  <sheetData>
    <row r="1" spans="1:14" ht="12.75" customHeight="1" x14ac:dyDescent="0.35">
      <c r="A1" s="31" t="s">
        <v>43</v>
      </c>
      <c r="B1" s="72" t="s">
        <v>138</v>
      </c>
      <c r="C1" s="72"/>
      <c r="D1" s="73"/>
      <c r="E1" s="213"/>
      <c r="F1" s="31" t="s">
        <v>16</v>
      </c>
      <c r="G1" s="72" t="s">
        <v>131</v>
      </c>
      <c r="H1" s="75"/>
      <c r="I1" s="210" t="s">
        <v>142</v>
      </c>
      <c r="J1" s="210"/>
      <c r="K1" s="210"/>
      <c r="L1" s="210"/>
      <c r="M1" s="210"/>
    </row>
    <row r="2" spans="1:14" ht="12.75" customHeight="1" x14ac:dyDescent="0.35">
      <c r="A2" s="32" t="s">
        <v>41</v>
      </c>
      <c r="B2" s="72" t="s">
        <v>139</v>
      </c>
      <c r="C2" s="72"/>
      <c r="D2" s="73"/>
      <c r="E2" s="66"/>
      <c r="F2" s="32" t="s">
        <v>13</v>
      </c>
      <c r="G2" s="72" t="s">
        <v>133</v>
      </c>
      <c r="H2" s="75"/>
      <c r="I2" s="210" t="s">
        <v>143</v>
      </c>
      <c r="J2" s="210"/>
      <c r="K2" s="210"/>
      <c r="L2" s="210"/>
      <c r="M2" s="210"/>
    </row>
    <row r="3" spans="1:14" ht="12.75" customHeight="1" x14ac:dyDescent="0.35">
      <c r="A3" s="33" t="s">
        <v>42</v>
      </c>
      <c r="B3" s="72" t="s">
        <v>134</v>
      </c>
      <c r="C3" s="72"/>
      <c r="D3" s="73"/>
      <c r="E3" s="214"/>
      <c r="F3" s="33" t="s">
        <v>14</v>
      </c>
      <c r="G3" s="72"/>
      <c r="H3" s="75"/>
      <c r="I3" s="210" t="s">
        <v>144</v>
      </c>
      <c r="J3" s="210"/>
      <c r="K3" s="210"/>
      <c r="L3" s="210"/>
      <c r="M3" s="210"/>
    </row>
    <row r="4" spans="1:14" ht="12.75" customHeight="1" x14ac:dyDescent="0.35">
      <c r="A4" s="211"/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41"/>
    </row>
    <row r="5" spans="1:14" ht="13.5" customHeight="1" thickBot="1" x14ac:dyDescent="0.4">
      <c r="A5" s="15"/>
      <c r="B5" s="16" t="s">
        <v>3</v>
      </c>
      <c r="C5" s="17"/>
      <c r="D5" s="218"/>
      <c r="E5" s="215" t="s">
        <v>151</v>
      </c>
      <c r="F5" s="26" t="s">
        <v>5</v>
      </c>
      <c r="G5" s="18"/>
      <c r="H5" s="18" t="s">
        <v>36</v>
      </c>
      <c r="I5" s="18" t="s">
        <v>35</v>
      </c>
      <c r="J5" s="18" t="s">
        <v>33</v>
      </c>
      <c r="K5" s="18" t="s">
        <v>34</v>
      </c>
      <c r="L5" s="18" t="s">
        <v>72</v>
      </c>
      <c r="M5" s="18" t="s">
        <v>73</v>
      </c>
    </row>
    <row r="6" spans="1:14" ht="15.75" customHeight="1" thickBot="1" x14ac:dyDescent="0.4">
      <c r="A6" s="184" t="s">
        <v>124</v>
      </c>
      <c r="B6" s="185"/>
      <c r="C6" s="185"/>
      <c r="D6" s="186"/>
      <c r="E6" s="67" t="s">
        <v>152</v>
      </c>
      <c r="F6" s="27">
        <v>1</v>
      </c>
      <c r="G6" s="52"/>
      <c r="H6" s="52">
        <f t="shared" ref="H6:I8" si="0">I6-1.5</f>
        <v>61</v>
      </c>
      <c r="I6" s="52">
        <f t="shared" si="0"/>
        <v>62.5</v>
      </c>
      <c r="J6" s="53">
        <v>64</v>
      </c>
      <c r="K6" s="52">
        <f t="shared" ref="K6" si="1">J6+1.5</f>
        <v>65.5</v>
      </c>
      <c r="L6" s="52">
        <f t="shared" ref="L6" si="2">K6+1.5</f>
        <v>67</v>
      </c>
      <c r="M6" s="52">
        <f t="shared" ref="M6" si="3">L6+1.5</f>
        <v>68.5</v>
      </c>
    </row>
    <row r="7" spans="1:14" ht="15.75" customHeight="1" x14ac:dyDescent="0.35">
      <c r="A7" s="184" t="s">
        <v>125</v>
      </c>
      <c r="B7" s="185"/>
      <c r="C7" s="185"/>
      <c r="D7" s="186"/>
      <c r="E7" s="67" t="s">
        <v>153</v>
      </c>
      <c r="F7" s="27">
        <v>1</v>
      </c>
      <c r="G7" s="22"/>
      <c r="H7" s="22">
        <f t="shared" si="0"/>
        <v>65</v>
      </c>
      <c r="I7" s="22">
        <f t="shared" si="0"/>
        <v>66.5</v>
      </c>
      <c r="J7" s="29">
        <v>68</v>
      </c>
      <c r="K7" s="22">
        <f t="shared" ref="K7:M8" si="4">J7+1.5</f>
        <v>69.5</v>
      </c>
      <c r="L7" s="22">
        <f t="shared" si="4"/>
        <v>71</v>
      </c>
      <c r="M7" s="22">
        <f t="shared" si="4"/>
        <v>72.5</v>
      </c>
    </row>
    <row r="8" spans="1:14" ht="15.75" customHeight="1" x14ac:dyDescent="0.35">
      <c r="A8" s="184" t="s">
        <v>110</v>
      </c>
      <c r="B8" s="185"/>
      <c r="C8" s="185"/>
      <c r="D8" s="186"/>
      <c r="E8" s="67" t="s">
        <v>154</v>
      </c>
      <c r="F8" s="20">
        <v>1</v>
      </c>
      <c r="G8" s="24"/>
      <c r="H8" s="22">
        <f t="shared" si="0"/>
        <v>65</v>
      </c>
      <c r="I8" s="22">
        <f t="shared" si="0"/>
        <v>66.5</v>
      </c>
      <c r="J8" s="29">
        <v>68</v>
      </c>
      <c r="K8" s="22">
        <f t="shared" si="4"/>
        <v>69.5</v>
      </c>
      <c r="L8" s="22">
        <f t="shared" si="4"/>
        <v>71</v>
      </c>
      <c r="M8" s="22">
        <f t="shared" si="4"/>
        <v>72.5</v>
      </c>
    </row>
    <row r="9" spans="1:14" ht="15.75" customHeight="1" x14ac:dyDescent="0.35">
      <c r="A9" s="187" t="s">
        <v>38</v>
      </c>
      <c r="B9" s="188"/>
      <c r="C9" s="188"/>
      <c r="D9" s="219"/>
      <c r="E9" s="67" t="s">
        <v>155</v>
      </c>
      <c r="F9" s="21">
        <v>1</v>
      </c>
      <c r="G9" s="25"/>
      <c r="H9" s="23">
        <f>I9-2.5</f>
        <v>49</v>
      </c>
      <c r="I9" s="23">
        <f>J9-2.5</f>
        <v>51.5</v>
      </c>
      <c r="J9" s="30">
        <v>54</v>
      </c>
      <c r="K9" s="23">
        <f>J9+2.5</f>
        <v>56.5</v>
      </c>
      <c r="L9" s="23">
        <f>K9+2.5</f>
        <v>59</v>
      </c>
      <c r="M9" s="23">
        <f>L9+2.5</f>
        <v>61.5</v>
      </c>
    </row>
    <row r="10" spans="1:14" ht="15.75" customHeight="1" x14ac:dyDescent="0.35">
      <c r="A10" s="184" t="s">
        <v>126</v>
      </c>
      <c r="B10" s="185"/>
      <c r="C10" s="185"/>
      <c r="D10" s="186"/>
      <c r="E10" s="68" t="s">
        <v>156</v>
      </c>
      <c r="F10" s="21">
        <v>0.5</v>
      </c>
      <c r="G10" s="25"/>
      <c r="H10" s="23">
        <f>I10-1</f>
        <v>45</v>
      </c>
      <c r="I10" s="23">
        <f>J10-1</f>
        <v>46</v>
      </c>
      <c r="J10" s="30">
        <v>47</v>
      </c>
      <c r="K10" s="23">
        <f>J10+1</f>
        <v>48</v>
      </c>
      <c r="L10" s="23">
        <f>K10+1</f>
        <v>49</v>
      </c>
      <c r="M10" s="23">
        <f>L10+1</f>
        <v>50</v>
      </c>
    </row>
    <row r="11" spans="1:14" ht="15.75" customHeight="1" x14ac:dyDescent="0.35">
      <c r="A11" s="184" t="s">
        <v>25</v>
      </c>
      <c r="B11" s="185"/>
      <c r="C11" s="185"/>
      <c r="D11" s="186"/>
      <c r="E11" s="68" t="s">
        <v>157</v>
      </c>
      <c r="F11" s="21">
        <v>1</v>
      </c>
      <c r="G11" s="25"/>
      <c r="H11" s="23">
        <f>I11-2.5</f>
        <v>48</v>
      </c>
      <c r="I11" s="23">
        <f>J11-2.5</f>
        <v>50.5</v>
      </c>
      <c r="J11" s="30">
        <v>53</v>
      </c>
      <c r="K11" s="23">
        <f t="shared" ref="K11:M11" si="5">J11+2.5</f>
        <v>55.5</v>
      </c>
      <c r="L11" s="23">
        <f t="shared" si="5"/>
        <v>58</v>
      </c>
      <c r="M11" s="23">
        <f t="shared" si="5"/>
        <v>60.5</v>
      </c>
    </row>
    <row r="12" spans="1:14" ht="15.75" customHeight="1" x14ac:dyDescent="0.35">
      <c r="A12" s="184" t="s">
        <v>26</v>
      </c>
      <c r="B12" s="185"/>
      <c r="C12" s="185"/>
      <c r="D12" s="186"/>
      <c r="E12" s="68" t="s">
        <v>158</v>
      </c>
      <c r="F12" s="21">
        <v>1</v>
      </c>
      <c r="G12" s="25"/>
      <c r="H12" s="23">
        <f>I12-2.5</f>
        <v>48</v>
      </c>
      <c r="I12" s="23">
        <f>J12-2.5</f>
        <v>50.5</v>
      </c>
      <c r="J12" s="30">
        <v>53</v>
      </c>
      <c r="K12" s="23">
        <f t="shared" ref="K12" si="6">J12+2.5</f>
        <v>55.5</v>
      </c>
      <c r="L12" s="23">
        <f t="shared" ref="L12" si="7">K12+2.5</f>
        <v>58</v>
      </c>
      <c r="M12" s="23">
        <f t="shared" ref="M12" si="8">L12+2.5</f>
        <v>60.5</v>
      </c>
    </row>
    <row r="13" spans="1:14" ht="15.75" customHeight="1" x14ac:dyDescent="0.35">
      <c r="A13" s="184" t="s">
        <v>37</v>
      </c>
      <c r="B13" s="185"/>
      <c r="C13" s="185"/>
      <c r="D13" s="186"/>
      <c r="E13" s="68" t="s">
        <v>159</v>
      </c>
      <c r="F13" s="21">
        <v>0.3</v>
      </c>
      <c r="G13" s="25"/>
      <c r="H13" s="23">
        <f>I13</f>
        <v>5</v>
      </c>
      <c r="I13" s="23">
        <f>J13</f>
        <v>5</v>
      </c>
      <c r="J13" s="30">
        <v>5</v>
      </c>
      <c r="K13" s="23">
        <f>J13</f>
        <v>5</v>
      </c>
      <c r="L13" s="23">
        <f>K13</f>
        <v>5</v>
      </c>
      <c r="M13" s="23">
        <f>L13</f>
        <v>5</v>
      </c>
    </row>
    <row r="14" spans="1:14" ht="15.75" customHeight="1" x14ac:dyDescent="0.35">
      <c r="A14" s="184" t="s">
        <v>56</v>
      </c>
      <c r="B14" s="185"/>
      <c r="C14" s="185"/>
      <c r="D14" s="186"/>
      <c r="E14" s="68" t="s">
        <v>160</v>
      </c>
      <c r="F14" s="21">
        <v>1</v>
      </c>
      <c r="G14" s="25"/>
      <c r="H14" s="23">
        <f>I14-2</f>
        <v>42</v>
      </c>
      <c r="I14" s="23">
        <f>J14-2</f>
        <v>44</v>
      </c>
      <c r="J14" s="30">
        <v>46</v>
      </c>
      <c r="K14" s="23">
        <f>J14+2</f>
        <v>48</v>
      </c>
      <c r="L14" s="23">
        <f>K14+2</f>
        <v>50</v>
      </c>
      <c r="M14" s="23">
        <f>L14+2</f>
        <v>52</v>
      </c>
    </row>
    <row r="15" spans="1:14" ht="15.75" customHeight="1" x14ac:dyDescent="0.35">
      <c r="A15" s="187" t="s">
        <v>106</v>
      </c>
      <c r="B15" s="188"/>
      <c r="C15" s="188"/>
      <c r="D15" s="219"/>
      <c r="E15" s="67"/>
      <c r="F15" s="21">
        <v>0.5</v>
      </c>
      <c r="G15" s="25"/>
      <c r="H15" s="23">
        <f>I15</f>
        <v>0</v>
      </c>
      <c r="I15" s="23">
        <f>J15</f>
        <v>0</v>
      </c>
      <c r="J15" s="30"/>
      <c r="K15" s="23">
        <f>J15</f>
        <v>0</v>
      </c>
      <c r="L15" s="23">
        <f>K15</f>
        <v>0</v>
      </c>
      <c r="M15" s="23">
        <f>L15</f>
        <v>0</v>
      </c>
    </row>
    <row r="16" spans="1:14" ht="15.75" customHeight="1" x14ac:dyDescent="0.35">
      <c r="A16" s="184" t="s">
        <v>127</v>
      </c>
      <c r="B16" s="185"/>
      <c r="C16" s="185"/>
      <c r="D16" s="186"/>
      <c r="E16" s="67" t="s">
        <v>161</v>
      </c>
      <c r="F16" s="20">
        <v>1</v>
      </c>
      <c r="G16" s="25"/>
      <c r="H16" s="23">
        <f>I16-2</f>
        <v>37.5</v>
      </c>
      <c r="I16" s="23">
        <f>J16-2</f>
        <v>39.5</v>
      </c>
      <c r="J16" s="30">
        <v>41.5</v>
      </c>
      <c r="K16" s="23">
        <f t="shared" ref="K16:M17" si="9">J16+2</f>
        <v>43.5</v>
      </c>
      <c r="L16" s="23">
        <f t="shared" si="9"/>
        <v>45.5</v>
      </c>
      <c r="M16" s="23">
        <f t="shared" si="9"/>
        <v>47.5</v>
      </c>
      <c r="N16" t="s">
        <v>85</v>
      </c>
    </row>
    <row r="17" spans="1:14" ht="15.75" customHeight="1" x14ac:dyDescent="0.35">
      <c r="A17" s="184" t="s">
        <v>113</v>
      </c>
      <c r="B17" s="185"/>
      <c r="C17" s="185"/>
      <c r="D17" s="186"/>
      <c r="E17" s="68" t="s">
        <v>162</v>
      </c>
      <c r="F17" s="21">
        <v>1</v>
      </c>
      <c r="G17" s="25"/>
      <c r="H17" s="23">
        <f>I17-2</f>
        <v>41</v>
      </c>
      <c r="I17" s="23">
        <f>J17-2</f>
        <v>43</v>
      </c>
      <c r="J17" s="30">
        <v>45</v>
      </c>
      <c r="K17" s="23">
        <f t="shared" si="9"/>
        <v>47</v>
      </c>
      <c r="L17" s="23">
        <f t="shared" si="9"/>
        <v>49</v>
      </c>
      <c r="M17" s="23">
        <f t="shared" si="9"/>
        <v>51</v>
      </c>
      <c r="N17" t="s">
        <v>85</v>
      </c>
    </row>
    <row r="18" spans="1:14" ht="15.75" customHeight="1" x14ac:dyDescent="0.35">
      <c r="A18" s="184" t="s">
        <v>114</v>
      </c>
      <c r="B18" s="185"/>
      <c r="C18" s="185"/>
      <c r="D18" s="186"/>
      <c r="E18" s="68" t="s">
        <v>163</v>
      </c>
      <c r="F18" s="21">
        <v>0.3</v>
      </c>
      <c r="G18" s="25"/>
      <c r="H18" s="23">
        <f>I18-0.6</f>
        <v>15.3</v>
      </c>
      <c r="I18" s="23">
        <f>J18-0.6</f>
        <v>15.9</v>
      </c>
      <c r="J18" s="30">
        <v>16.5</v>
      </c>
      <c r="K18" s="23">
        <f>J18+0.6</f>
        <v>17.100000000000001</v>
      </c>
      <c r="L18" s="23">
        <f>K18+0.6</f>
        <v>17.700000000000003</v>
      </c>
      <c r="M18" s="23">
        <f>L18+0.6</f>
        <v>18.300000000000004</v>
      </c>
    </row>
    <row r="19" spans="1:14" ht="15.75" customHeight="1" x14ac:dyDescent="0.35">
      <c r="A19" s="184" t="s">
        <v>115</v>
      </c>
      <c r="B19" s="185"/>
      <c r="C19" s="185"/>
      <c r="D19" s="186"/>
      <c r="E19" s="68" t="s">
        <v>164</v>
      </c>
      <c r="F19" s="21">
        <v>0.3</v>
      </c>
      <c r="G19" s="25"/>
      <c r="H19" s="23">
        <f>I19-0.5</f>
        <v>9</v>
      </c>
      <c r="I19" s="23">
        <f>J19-0.5</f>
        <v>9.5</v>
      </c>
      <c r="J19" s="30">
        <v>10</v>
      </c>
      <c r="K19" s="23">
        <f>J19+0.5</f>
        <v>10.5</v>
      </c>
      <c r="L19" s="23">
        <f>K19+0.5</f>
        <v>11</v>
      </c>
      <c r="M19" s="23">
        <f>L19+0.5</f>
        <v>11.5</v>
      </c>
    </row>
    <row r="20" spans="1:14" ht="15.75" customHeight="1" x14ac:dyDescent="0.35">
      <c r="A20" s="184" t="s">
        <v>27</v>
      </c>
      <c r="B20" s="185"/>
      <c r="C20" s="185"/>
      <c r="D20" s="186"/>
      <c r="E20" s="68"/>
      <c r="F20" s="21">
        <v>0.3</v>
      </c>
      <c r="G20" s="25"/>
      <c r="H20" s="23">
        <f>I20</f>
        <v>0</v>
      </c>
      <c r="I20" s="23">
        <f>J20</f>
        <v>0</v>
      </c>
      <c r="J20" s="30"/>
      <c r="K20" s="23">
        <f t="shared" ref="K20:M21" si="10">J20</f>
        <v>0</v>
      </c>
      <c r="L20" s="23">
        <f t="shared" si="10"/>
        <v>0</v>
      </c>
      <c r="M20" s="23">
        <f t="shared" si="10"/>
        <v>0</v>
      </c>
    </row>
    <row r="21" spans="1:14" ht="15.75" customHeight="1" x14ac:dyDescent="0.35">
      <c r="A21" s="184" t="s">
        <v>59</v>
      </c>
      <c r="B21" s="185"/>
      <c r="C21" s="185"/>
      <c r="D21" s="186"/>
      <c r="E21" s="68"/>
      <c r="F21" s="21">
        <v>0.3</v>
      </c>
      <c r="G21" s="25"/>
      <c r="H21" s="23">
        <f>I21</f>
        <v>0</v>
      </c>
      <c r="I21" s="23">
        <f>J21</f>
        <v>0</v>
      </c>
      <c r="J21" s="30"/>
      <c r="K21" s="23">
        <f t="shared" si="10"/>
        <v>0</v>
      </c>
      <c r="L21" s="23">
        <f t="shared" si="10"/>
        <v>0</v>
      </c>
      <c r="M21" s="23">
        <f t="shared" si="10"/>
        <v>0</v>
      </c>
    </row>
    <row r="22" spans="1:14" ht="15.75" customHeight="1" x14ac:dyDescent="0.35">
      <c r="A22" s="184" t="s">
        <v>28</v>
      </c>
      <c r="B22" s="185"/>
      <c r="C22" s="185"/>
      <c r="D22" s="186"/>
      <c r="E22" s="68" t="s">
        <v>165</v>
      </c>
      <c r="F22" s="21">
        <v>0.3</v>
      </c>
      <c r="G22" s="25"/>
      <c r="H22" s="23">
        <f>I22-1</f>
        <v>21.5</v>
      </c>
      <c r="I22" s="23">
        <f>J22-1</f>
        <v>22.5</v>
      </c>
      <c r="J22" s="30">
        <v>23.5</v>
      </c>
      <c r="K22" s="23">
        <f>J22+1</f>
        <v>24.5</v>
      </c>
      <c r="L22" s="23">
        <f>K22+1</f>
        <v>25.5</v>
      </c>
      <c r="M22" s="23">
        <f>L22+1</f>
        <v>26.5</v>
      </c>
    </row>
    <row r="23" spans="1:14" ht="15.75" customHeight="1" x14ac:dyDescent="0.35">
      <c r="A23" s="184" t="s">
        <v>57</v>
      </c>
      <c r="B23" s="185"/>
      <c r="C23" s="185"/>
      <c r="D23" s="186"/>
      <c r="E23" s="68"/>
      <c r="F23" s="21">
        <v>0.3</v>
      </c>
      <c r="G23" s="25"/>
      <c r="H23" s="23">
        <f>I23-1.5</f>
        <v>-3</v>
      </c>
      <c r="I23" s="23">
        <f>J23-1.5</f>
        <v>-1.5</v>
      </c>
      <c r="J23" s="30"/>
      <c r="K23" s="23">
        <f t="shared" ref="K23:M24" si="11">J23+1.5</f>
        <v>1.5</v>
      </c>
      <c r="L23" s="23">
        <f t="shared" si="11"/>
        <v>3</v>
      </c>
      <c r="M23" s="23">
        <f t="shared" si="11"/>
        <v>4.5</v>
      </c>
    </row>
    <row r="24" spans="1:14" ht="15.75" customHeight="1" x14ac:dyDescent="0.35">
      <c r="A24" s="184" t="s">
        <v>58</v>
      </c>
      <c r="B24" s="185"/>
      <c r="C24" s="185"/>
      <c r="D24" s="186"/>
      <c r="E24" s="68"/>
      <c r="F24" s="21">
        <v>0.5</v>
      </c>
      <c r="G24" s="25"/>
      <c r="H24" s="23">
        <f>I24-1.5</f>
        <v>-3</v>
      </c>
      <c r="I24" s="23">
        <f>J24-1.5</f>
        <v>-1.5</v>
      </c>
      <c r="J24" s="30"/>
      <c r="K24" s="23">
        <f t="shared" si="11"/>
        <v>1.5</v>
      </c>
      <c r="L24" s="23">
        <f t="shared" si="11"/>
        <v>3</v>
      </c>
      <c r="M24" s="23">
        <f t="shared" si="11"/>
        <v>4.5</v>
      </c>
    </row>
    <row r="25" spans="1:14" ht="15.75" customHeight="1" x14ac:dyDescent="0.35">
      <c r="A25" s="184" t="s">
        <v>63</v>
      </c>
      <c r="B25" s="185"/>
      <c r="C25" s="185"/>
      <c r="D25" s="186"/>
      <c r="E25" s="68" t="s">
        <v>166</v>
      </c>
      <c r="F25" s="21">
        <v>1</v>
      </c>
      <c r="G25" s="23"/>
      <c r="H25" s="23">
        <f>I25-1</f>
        <v>64</v>
      </c>
      <c r="I25" s="23">
        <f>J25-1</f>
        <v>65</v>
      </c>
      <c r="J25" s="30">
        <v>66</v>
      </c>
      <c r="K25" s="23">
        <f>J25+1</f>
        <v>67</v>
      </c>
      <c r="L25" s="23">
        <f>K25+1</f>
        <v>68</v>
      </c>
      <c r="M25" s="23">
        <f>L25+1</f>
        <v>69</v>
      </c>
    </row>
    <row r="26" spans="1:14" ht="15.75" customHeight="1" x14ac:dyDescent="0.35">
      <c r="A26" s="184" t="s">
        <v>116</v>
      </c>
      <c r="B26" s="185"/>
      <c r="C26" s="185"/>
      <c r="D26" s="186"/>
      <c r="E26" s="68"/>
      <c r="F26" s="21">
        <v>1</v>
      </c>
      <c r="G26" s="25"/>
      <c r="H26" s="23">
        <f>I26-1.5</f>
        <v>-3</v>
      </c>
      <c r="I26" s="23">
        <f>J26-1.5</f>
        <v>-1.5</v>
      </c>
      <c r="J26" s="30"/>
      <c r="K26" s="23">
        <f>J26+1.5</f>
        <v>1.5</v>
      </c>
      <c r="L26" s="23">
        <f>K26+1.5</f>
        <v>3</v>
      </c>
      <c r="M26" s="23">
        <f>L26+1.5</f>
        <v>4.5</v>
      </c>
    </row>
    <row r="27" spans="1:14" ht="15.75" customHeight="1" x14ac:dyDescent="0.35">
      <c r="A27" s="184" t="s">
        <v>62</v>
      </c>
      <c r="B27" s="185"/>
      <c r="C27" s="185"/>
      <c r="D27" s="186"/>
      <c r="E27" s="68"/>
      <c r="F27" s="21">
        <v>1</v>
      </c>
      <c r="G27" s="25"/>
      <c r="H27" s="23">
        <f>I27</f>
        <v>0</v>
      </c>
      <c r="I27" s="23">
        <f>J27</f>
        <v>0</v>
      </c>
      <c r="J27" s="30"/>
      <c r="K27" s="23">
        <f>J27</f>
        <v>0</v>
      </c>
      <c r="L27" s="23">
        <f>K27</f>
        <v>0</v>
      </c>
      <c r="M27" s="23">
        <f>J27</f>
        <v>0</v>
      </c>
    </row>
    <row r="28" spans="1:14" ht="15.75" customHeight="1" x14ac:dyDescent="0.35">
      <c r="A28" s="184" t="s">
        <v>39</v>
      </c>
      <c r="B28" s="185"/>
      <c r="C28" s="185"/>
      <c r="D28" s="186"/>
      <c r="E28" s="68" t="s">
        <v>167</v>
      </c>
      <c r="F28" s="21">
        <v>0.5</v>
      </c>
      <c r="G28" s="25"/>
      <c r="H28" s="23">
        <f>I28-1</f>
        <v>17.5</v>
      </c>
      <c r="I28" s="23">
        <f>J28-1</f>
        <v>18.5</v>
      </c>
      <c r="J28" s="30">
        <v>19.5</v>
      </c>
      <c r="K28" s="23">
        <f t="shared" ref="K28:M29" si="12">J28+1</f>
        <v>20.5</v>
      </c>
      <c r="L28" s="23">
        <f t="shared" si="12"/>
        <v>21.5</v>
      </c>
      <c r="M28" s="23">
        <f t="shared" si="12"/>
        <v>22.5</v>
      </c>
    </row>
    <row r="29" spans="1:14" ht="15.75" customHeight="1" x14ac:dyDescent="0.35">
      <c r="A29" s="184" t="s">
        <v>29</v>
      </c>
      <c r="B29" s="185"/>
      <c r="C29" s="185"/>
      <c r="D29" s="186"/>
      <c r="E29" s="68" t="s">
        <v>168</v>
      </c>
      <c r="F29" s="21">
        <v>0.3</v>
      </c>
      <c r="G29" s="25"/>
      <c r="H29" s="23">
        <f>I29-1</f>
        <v>13.5</v>
      </c>
      <c r="I29" s="23">
        <f>J29-1</f>
        <v>14.5</v>
      </c>
      <c r="J29" s="30">
        <v>15.5</v>
      </c>
      <c r="K29" s="23">
        <f t="shared" si="12"/>
        <v>16.5</v>
      </c>
      <c r="L29" s="23">
        <f t="shared" si="12"/>
        <v>17.5</v>
      </c>
      <c r="M29" s="23">
        <f t="shared" si="12"/>
        <v>18.5</v>
      </c>
    </row>
    <row r="30" spans="1:14" ht="15.75" customHeight="1" x14ac:dyDescent="0.35">
      <c r="A30" s="184" t="s">
        <v>30</v>
      </c>
      <c r="B30" s="185"/>
      <c r="C30" s="185"/>
      <c r="D30" s="186"/>
      <c r="E30" s="68" t="s">
        <v>169</v>
      </c>
      <c r="F30" s="21">
        <v>0.5</v>
      </c>
      <c r="G30" s="25"/>
      <c r="H30" s="23">
        <f>I30-0.75</f>
        <v>10</v>
      </c>
      <c r="I30" s="23">
        <f>J30-0.75</f>
        <v>10.75</v>
      </c>
      <c r="J30" s="30">
        <v>11.5</v>
      </c>
      <c r="K30" s="23">
        <f>J30+0.75</f>
        <v>12.25</v>
      </c>
      <c r="L30" s="23">
        <f>K30+0.75</f>
        <v>13</v>
      </c>
      <c r="M30" s="23">
        <f>L30+0.75</f>
        <v>13.75</v>
      </c>
    </row>
    <row r="31" spans="1:14" ht="15.75" customHeight="1" x14ac:dyDescent="0.35">
      <c r="A31" s="184" t="s">
        <v>31</v>
      </c>
      <c r="B31" s="185"/>
      <c r="C31" s="185"/>
      <c r="D31" s="186"/>
      <c r="E31" s="68" t="s">
        <v>170</v>
      </c>
      <c r="F31" s="21">
        <v>0.3</v>
      </c>
      <c r="G31" s="25"/>
      <c r="H31" s="23">
        <f>I31</f>
        <v>6.5</v>
      </c>
      <c r="I31" s="23">
        <f>J31</f>
        <v>6.5</v>
      </c>
      <c r="J31" s="30">
        <v>6.5</v>
      </c>
      <c r="K31" s="23">
        <f>J31</f>
        <v>6.5</v>
      </c>
      <c r="L31" s="23">
        <f>K31</f>
        <v>6.5</v>
      </c>
      <c r="M31" s="23">
        <f>L31</f>
        <v>6.5</v>
      </c>
    </row>
    <row r="32" spans="1:14" ht="15.75" customHeight="1" x14ac:dyDescent="0.35">
      <c r="A32" s="184" t="s">
        <v>95</v>
      </c>
      <c r="B32" s="185"/>
      <c r="C32" s="185"/>
      <c r="D32" s="186"/>
      <c r="E32" s="68"/>
      <c r="F32" s="21">
        <v>0.3</v>
      </c>
      <c r="G32" s="25"/>
      <c r="H32" s="23">
        <f t="shared" ref="H32" si="13">I32</f>
        <v>0</v>
      </c>
      <c r="I32" s="23">
        <f t="shared" ref="I32" si="14">J32</f>
        <v>0</v>
      </c>
      <c r="J32" s="30"/>
      <c r="K32" s="23">
        <f t="shared" ref="K32" si="15">J32</f>
        <v>0</v>
      </c>
      <c r="L32" s="23">
        <f t="shared" ref="L32" si="16">K32</f>
        <v>0</v>
      </c>
      <c r="M32" s="23">
        <f t="shared" ref="M32" si="17">L32</f>
        <v>0</v>
      </c>
    </row>
    <row r="33" spans="1:13" ht="15.75" customHeight="1" x14ac:dyDescent="0.35">
      <c r="A33" s="184" t="s">
        <v>93</v>
      </c>
      <c r="B33" s="185"/>
      <c r="C33" s="185"/>
      <c r="D33" s="186"/>
      <c r="E33" s="68"/>
      <c r="F33" s="21">
        <v>0.3</v>
      </c>
      <c r="G33" s="25"/>
      <c r="H33" s="23">
        <f>I33</f>
        <v>0</v>
      </c>
      <c r="I33" s="23">
        <f>J33</f>
        <v>0</v>
      </c>
      <c r="J33" s="30"/>
      <c r="K33" s="23">
        <f>J33</f>
        <v>0</v>
      </c>
      <c r="L33" s="23">
        <f>K33</f>
        <v>0</v>
      </c>
      <c r="M33" s="23">
        <f>L33</f>
        <v>0</v>
      </c>
    </row>
    <row r="34" spans="1:13" ht="15.75" customHeight="1" x14ac:dyDescent="0.35">
      <c r="A34" s="184" t="s">
        <v>94</v>
      </c>
      <c r="B34" s="185"/>
      <c r="C34" s="185"/>
      <c r="D34" s="186"/>
      <c r="E34" s="68"/>
      <c r="F34" s="21">
        <v>0.3</v>
      </c>
      <c r="G34" s="25"/>
      <c r="H34" s="23">
        <f t="shared" ref="H34:I39" si="18">I34</f>
        <v>0</v>
      </c>
      <c r="I34" s="23">
        <f t="shared" si="18"/>
        <v>0</v>
      </c>
      <c r="J34" s="30"/>
      <c r="K34" s="23">
        <f t="shared" ref="K34:M39" si="19">J34</f>
        <v>0</v>
      </c>
      <c r="L34" s="23">
        <f t="shared" si="19"/>
        <v>0</v>
      </c>
      <c r="M34" s="23">
        <f t="shared" si="19"/>
        <v>0</v>
      </c>
    </row>
    <row r="35" spans="1:13" ht="15.75" customHeight="1" x14ac:dyDescent="0.35">
      <c r="A35" s="184" t="s">
        <v>96</v>
      </c>
      <c r="B35" s="185"/>
      <c r="C35" s="185"/>
      <c r="D35" s="186"/>
      <c r="E35" s="68"/>
      <c r="F35" s="21">
        <v>0.3</v>
      </c>
      <c r="G35" s="25"/>
      <c r="H35" s="23">
        <f>I35</f>
        <v>0</v>
      </c>
      <c r="I35" s="23">
        <f>J35</f>
        <v>0</v>
      </c>
      <c r="J35" s="30"/>
      <c r="K35" s="23">
        <f>J35</f>
        <v>0</v>
      </c>
      <c r="L35" s="23">
        <f>K35</f>
        <v>0</v>
      </c>
      <c r="M35" s="23">
        <f>L35</f>
        <v>0</v>
      </c>
    </row>
    <row r="36" spans="1:13" ht="15.75" customHeight="1" x14ac:dyDescent="0.35">
      <c r="A36" s="184" t="s">
        <v>65</v>
      </c>
      <c r="B36" s="185"/>
      <c r="C36" s="185"/>
      <c r="D36" s="186"/>
      <c r="E36" s="68" t="s">
        <v>171</v>
      </c>
      <c r="F36" s="21">
        <v>0.3</v>
      </c>
      <c r="G36" s="25"/>
      <c r="H36" s="23">
        <f t="shared" ref="H36" si="20">I36</f>
        <v>3.2</v>
      </c>
      <c r="I36" s="23">
        <f t="shared" ref="I36" si="21">J36</f>
        <v>3.2</v>
      </c>
      <c r="J36" s="30">
        <v>3.2</v>
      </c>
      <c r="K36" s="23">
        <f t="shared" ref="K36" si="22">J36</f>
        <v>3.2</v>
      </c>
      <c r="L36" s="23">
        <f t="shared" ref="L36" si="23">K36</f>
        <v>3.2</v>
      </c>
      <c r="M36" s="23">
        <f t="shared" ref="M36" si="24">L36</f>
        <v>3.2</v>
      </c>
    </row>
    <row r="37" spans="1:13" ht="15.75" customHeight="1" x14ac:dyDescent="0.35">
      <c r="A37" s="184" t="s">
        <v>32</v>
      </c>
      <c r="B37" s="185"/>
      <c r="C37" s="185"/>
      <c r="D37" s="186"/>
      <c r="E37" s="68" t="s">
        <v>172</v>
      </c>
      <c r="F37" s="21">
        <v>0.3</v>
      </c>
      <c r="G37" s="25"/>
      <c r="H37" s="23">
        <f t="shared" si="18"/>
        <v>6.5</v>
      </c>
      <c r="I37" s="23">
        <f t="shared" si="18"/>
        <v>6.5</v>
      </c>
      <c r="J37" s="30">
        <v>6.5</v>
      </c>
      <c r="K37" s="23">
        <f t="shared" si="19"/>
        <v>6.5</v>
      </c>
      <c r="L37" s="23">
        <f t="shared" si="19"/>
        <v>6.5</v>
      </c>
      <c r="M37" s="23">
        <f t="shared" si="19"/>
        <v>6.5</v>
      </c>
    </row>
    <row r="38" spans="1:13" ht="15.75" customHeight="1" x14ac:dyDescent="0.35">
      <c r="A38" s="184" t="s">
        <v>55</v>
      </c>
      <c r="B38" s="185"/>
      <c r="C38" s="185"/>
      <c r="D38" s="186"/>
      <c r="E38" s="68" t="s">
        <v>173</v>
      </c>
      <c r="F38" s="21">
        <v>0.3</v>
      </c>
      <c r="G38" s="25"/>
      <c r="H38" s="23">
        <f t="shared" si="18"/>
        <v>7.5</v>
      </c>
      <c r="I38" s="23">
        <f t="shared" si="18"/>
        <v>7.5</v>
      </c>
      <c r="J38" s="30">
        <v>7.5</v>
      </c>
      <c r="K38" s="23">
        <f t="shared" si="19"/>
        <v>7.5</v>
      </c>
      <c r="L38" s="23">
        <f t="shared" si="19"/>
        <v>7.5</v>
      </c>
      <c r="M38" s="23">
        <f t="shared" si="19"/>
        <v>7.5</v>
      </c>
    </row>
    <row r="39" spans="1:13" ht="15.75" customHeight="1" x14ac:dyDescent="0.35">
      <c r="A39" s="184" t="s">
        <v>66</v>
      </c>
      <c r="B39" s="185"/>
      <c r="C39" s="185"/>
      <c r="D39" s="186"/>
      <c r="E39" s="68"/>
      <c r="F39" s="21">
        <v>0.3</v>
      </c>
      <c r="G39" s="23"/>
      <c r="H39" s="23">
        <f t="shared" si="18"/>
        <v>0</v>
      </c>
      <c r="I39" s="23">
        <f t="shared" si="18"/>
        <v>0</v>
      </c>
      <c r="J39" s="30"/>
      <c r="K39" s="23">
        <f t="shared" si="19"/>
        <v>0</v>
      </c>
      <c r="L39" s="23">
        <f t="shared" si="19"/>
        <v>0</v>
      </c>
      <c r="M39" s="23">
        <f t="shared" si="19"/>
        <v>0</v>
      </c>
    </row>
    <row r="40" spans="1:13" ht="15.75" customHeight="1" x14ac:dyDescent="0.35">
      <c r="A40" s="175" t="s">
        <v>67</v>
      </c>
      <c r="B40" s="176"/>
      <c r="C40" s="176"/>
      <c r="D40" s="175"/>
      <c r="E40" s="216"/>
      <c r="F40" s="21">
        <v>0.3</v>
      </c>
      <c r="G40" s="23"/>
      <c r="H40" s="23">
        <f>I40-1.5</f>
        <v>-3</v>
      </c>
      <c r="I40" s="23">
        <f>J40-1.5</f>
        <v>-1.5</v>
      </c>
      <c r="J40" s="30"/>
      <c r="K40" s="23">
        <f t="shared" ref="K40:M41" si="25">J40+1.5</f>
        <v>1.5</v>
      </c>
      <c r="L40" s="23">
        <f t="shared" si="25"/>
        <v>3</v>
      </c>
      <c r="M40" s="23">
        <f t="shared" si="25"/>
        <v>4.5</v>
      </c>
    </row>
    <row r="41" spans="1:13" ht="18" customHeight="1" x14ac:dyDescent="0.35">
      <c r="A41" s="175" t="s">
        <v>68</v>
      </c>
      <c r="B41" s="176"/>
      <c r="C41" s="176"/>
      <c r="D41" s="175"/>
      <c r="E41" s="216" t="s">
        <v>174</v>
      </c>
      <c r="F41" s="21">
        <v>0.3</v>
      </c>
      <c r="G41" s="25"/>
      <c r="H41" s="23">
        <f>I41-1.5</f>
        <v>46</v>
      </c>
      <c r="I41" s="23">
        <f>J41-1.5</f>
        <v>47.5</v>
      </c>
      <c r="J41" s="30">
        <v>49</v>
      </c>
      <c r="K41" s="23">
        <f t="shared" si="25"/>
        <v>50.5</v>
      </c>
      <c r="L41" s="23">
        <f t="shared" si="25"/>
        <v>52</v>
      </c>
      <c r="M41" s="23">
        <f t="shared" si="25"/>
        <v>53.5</v>
      </c>
    </row>
    <row r="42" spans="1:13" ht="15.75" customHeight="1" x14ac:dyDescent="0.35">
      <c r="A42" s="184" t="s">
        <v>91</v>
      </c>
      <c r="B42" s="185"/>
      <c r="C42" s="185"/>
      <c r="D42" s="186"/>
      <c r="E42" s="68"/>
      <c r="F42" s="21">
        <v>0.3</v>
      </c>
      <c r="G42" s="25"/>
      <c r="H42" s="23">
        <f t="shared" ref="H42:I44" si="26">I42</f>
        <v>0</v>
      </c>
      <c r="I42" s="23">
        <f t="shared" si="26"/>
        <v>0</v>
      </c>
      <c r="J42" s="30"/>
      <c r="K42" s="23">
        <f t="shared" ref="K42:M44" si="27">J42</f>
        <v>0</v>
      </c>
      <c r="L42" s="23">
        <f t="shared" si="27"/>
        <v>0</v>
      </c>
      <c r="M42" s="23">
        <f t="shared" si="27"/>
        <v>0</v>
      </c>
    </row>
    <row r="43" spans="1:13" ht="15.75" customHeight="1" x14ac:dyDescent="0.35">
      <c r="A43" s="184" t="s">
        <v>92</v>
      </c>
      <c r="B43" s="185"/>
      <c r="C43" s="185"/>
      <c r="D43" s="186"/>
      <c r="E43" s="68"/>
      <c r="F43" s="21">
        <v>0.3</v>
      </c>
      <c r="G43" s="25"/>
      <c r="H43" s="23">
        <f t="shared" si="26"/>
        <v>0</v>
      </c>
      <c r="I43" s="23">
        <f t="shared" si="26"/>
        <v>0</v>
      </c>
      <c r="J43" s="30"/>
      <c r="K43" s="23">
        <f t="shared" si="27"/>
        <v>0</v>
      </c>
      <c r="L43" s="23">
        <f t="shared" si="27"/>
        <v>0</v>
      </c>
      <c r="M43" s="23">
        <f t="shared" si="27"/>
        <v>0</v>
      </c>
    </row>
    <row r="44" spans="1:13" ht="15.75" customHeight="1" x14ac:dyDescent="0.35">
      <c r="A44" s="184" t="s">
        <v>69</v>
      </c>
      <c r="B44" s="185"/>
      <c r="C44" s="185"/>
      <c r="D44" s="186"/>
      <c r="E44" s="68"/>
      <c r="F44" s="21">
        <v>0.3</v>
      </c>
      <c r="G44" s="25"/>
      <c r="H44" s="23">
        <f t="shared" si="26"/>
        <v>0</v>
      </c>
      <c r="I44" s="23">
        <f t="shared" si="26"/>
        <v>0</v>
      </c>
      <c r="J44" s="30"/>
      <c r="K44" s="23">
        <f t="shared" si="27"/>
        <v>0</v>
      </c>
      <c r="L44" s="23">
        <f t="shared" si="27"/>
        <v>0</v>
      </c>
      <c r="M44" s="23">
        <f t="shared" si="27"/>
        <v>0</v>
      </c>
    </row>
    <row r="45" spans="1:13" ht="15.75" customHeight="1" x14ac:dyDescent="0.35">
      <c r="A45" s="184" t="s">
        <v>70</v>
      </c>
      <c r="B45" s="185"/>
      <c r="C45" s="185"/>
      <c r="D45" s="186"/>
      <c r="E45" s="68"/>
      <c r="F45" s="21">
        <v>0.3</v>
      </c>
      <c r="G45" s="25"/>
      <c r="H45" s="23">
        <f t="shared" ref="H45:I45" si="28">I45</f>
        <v>0</v>
      </c>
      <c r="I45" s="23">
        <f t="shared" si="28"/>
        <v>0</v>
      </c>
      <c r="J45" s="30"/>
      <c r="K45" s="23">
        <f t="shared" ref="K45:M45" si="29">J45</f>
        <v>0</v>
      </c>
      <c r="L45" s="23">
        <f t="shared" si="29"/>
        <v>0</v>
      </c>
      <c r="M45" s="23">
        <f t="shared" si="29"/>
        <v>0</v>
      </c>
    </row>
    <row r="46" spans="1:13" ht="15.75" customHeight="1" x14ac:dyDescent="0.35">
      <c r="A46" s="175" t="s">
        <v>71</v>
      </c>
      <c r="B46" s="176"/>
      <c r="C46" s="176"/>
      <c r="D46" s="175"/>
      <c r="E46" s="216"/>
      <c r="F46" s="21">
        <v>0.3</v>
      </c>
      <c r="G46" s="25"/>
      <c r="H46" s="23">
        <f t="shared" ref="H46" si="30">I46</f>
        <v>0</v>
      </c>
      <c r="I46" s="23">
        <f t="shared" ref="I46" si="31">J46</f>
        <v>0</v>
      </c>
      <c r="J46" s="30"/>
      <c r="K46" s="23">
        <f t="shared" ref="K46" si="32">J46</f>
        <v>0</v>
      </c>
      <c r="L46" s="23">
        <f t="shared" ref="L46" si="33">K46</f>
        <v>0</v>
      </c>
      <c r="M46" s="23">
        <f t="shared" ref="M46" si="34">L46</f>
        <v>0</v>
      </c>
    </row>
    <row r="47" spans="1:13" ht="15.75" customHeight="1" x14ac:dyDescent="0.35">
      <c r="A47" s="184" t="s">
        <v>128</v>
      </c>
      <c r="B47" s="185"/>
      <c r="C47" s="185"/>
      <c r="D47" s="186"/>
      <c r="E47" s="68"/>
      <c r="F47" s="21">
        <v>0.3</v>
      </c>
      <c r="G47" s="25"/>
      <c r="H47" s="23"/>
      <c r="I47" s="23"/>
      <c r="J47" s="30"/>
      <c r="K47" s="23"/>
      <c r="L47" s="23"/>
      <c r="M47" s="23"/>
    </row>
    <row r="48" spans="1:13" ht="15.75" customHeight="1" x14ac:dyDescent="0.35">
      <c r="A48" s="184" t="s">
        <v>108</v>
      </c>
      <c r="B48" s="185"/>
      <c r="C48" s="185"/>
      <c r="D48" s="186"/>
      <c r="E48" s="68"/>
      <c r="F48" s="21">
        <v>0.3</v>
      </c>
      <c r="G48" s="25"/>
      <c r="H48" s="23"/>
      <c r="I48" s="23"/>
      <c r="J48" s="30"/>
      <c r="K48" s="23"/>
      <c r="L48" s="23"/>
      <c r="M48" s="23"/>
    </row>
    <row r="49" spans="1:13" ht="15.75" customHeight="1" x14ac:dyDescent="0.35">
      <c r="A49" s="175" t="s">
        <v>60</v>
      </c>
      <c r="B49" s="176"/>
      <c r="C49" s="176"/>
      <c r="D49" s="175"/>
      <c r="E49" s="216"/>
      <c r="F49" s="21">
        <v>0.3</v>
      </c>
      <c r="G49" s="25"/>
      <c r="H49" s="23"/>
      <c r="I49" s="23"/>
      <c r="J49" s="30"/>
      <c r="K49" s="23"/>
      <c r="L49" s="23"/>
      <c r="M49" s="23"/>
    </row>
    <row r="50" spans="1:13" ht="15.75" customHeight="1" x14ac:dyDescent="0.35">
      <c r="A50" s="175" t="s">
        <v>117</v>
      </c>
      <c r="B50" s="176"/>
      <c r="C50" s="176"/>
      <c r="D50" s="175"/>
      <c r="E50" s="216" t="s">
        <v>175</v>
      </c>
      <c r="F50" s="21">
        <v>0.3</v>
      </c>
      <c r="G50" s="25"/>
      <c r="H50" s="23">
        <f t="shared" ref="H50:I54" si="35">I50-0.5</f>
        <v>17.5</v>
      </c>
      <c r="I50" s="23">
        <f t="shared" si="35"/>
        <v>18</v>
      </c>
      <c r="J50" s="30">
        <v>18.5</v>
      </c>
      <c r="K50" s="23">
        <f t="shared" ref="K50:M54" si="36">J50+0.5</f>
        <v>19</v>
      </c>
      <c r="L50" s="23">
        <f t="shared" si="36"/>
        <v>19.5</v>
      </c>
      <c r="M50" s="23">
        <f t="shared" si="36"/>
        <v>20</v>
      </c>
    </row>
    <row r="51" spans="1:13" ht="15.75" customHeight="1" x14ac:dyDescent="0.35">
      <c r="A51" s="177" t="s">
        <v>118</v>
      </c>
      <c r="B51" s="178"/>
      <c r="C51" s="178"/>
      <c r="D51" s="179"/>
      <c r="E51" s="216" t="s">
        <v>176</v>
      </c>
      <c r="F51" s="21"/>
      <c r="G51" s="25"/>
      <c r="H51" s="23">
        <f>I51-0.5</f>
        <v>21.5</v>
      </c>
      <c r="I51" s="23">
        <f>J51-0.5</f>
        <v>22</v>
      </c>
      <c r="J51" s="30">
        <v>22.5</v>
      </c>
      <c r="K51" s="23">
        <f>J51+0.5</f>
        <v>23</v>
      </c>
      <c r="L51" s="23">
        <f>K51+0.5</f>
        <v>23.5</v>
      </c>
      <c r="M51" s="23">
        <f>L51+0.5</f>
        <v>24</v>
      </c>
    </row>
    <row r="52" spans="1:13" ht="15.75" customHeight="1" x14ac:dyDescent="0.35">
      <c r="A52" s="175" t="s">
        <v>74</v>
      </c>
      <c r="B52" s="176"/>
      <c r="C52" s="176"/>
      <c r="D52" s="175"/>
      <c r="E52" s="216" t="s">
        <v>177</v>
      </c>
      <c r="F52" s="21">
        <v>0.3</v>
      </c>
      <c r="G52" s="25"/>
      <c r="H52" s="23">
        <f t="shared" si="35"/>
        <v>3.5</v>
      </c>
      <c r="I52" s="23">
        <f t="shared" si="35"/>
        <v>4</v>
      </c>
      <c r="J52" s="30">
        <v>4.5</v>
      </c>
      <c r="K52" s="23">
        <f t="shared" si="36"/>
        <v>5</v>
      </c>
      <c r="L52" s="23">
        <f t="shared" si="36"/>
        <v>5.5</v>
      </c>
      <c r="M52" s="23">
        <f t="shared" si="36"/>
        <v>6</v>
      </c>
    </row>
    <row r="53" spans="1:13" ht="15.75" customHeight="1" x14ac:dyDescent="0.35">
      <c r="A53" s="175" t="s">
        <v>75</v>
      </c>
      <c r="B53" s="176"/>
      <c r="C53" s="176"/>
      <c r="D53" s="175"/>
      <c r="E53" s="216" t="s">
        <v>178</v>
      </c>
      <c r="F53" s="21">
        <v>0.3</v>
      </c>
      <c r="G53" s="25"/>
      <c r="H53" s="23">
        <f t="shared" si="35"/>
        <v>12</v>
      </c>
      <c r="I53" s="23">
        <f t="shared" si="35"/>
        <v>12.5</v>
      </c>
      <c r="J53" s="30">
        <v>13</v>
      </c>
      <c r="K53" s="23">
        <f t="shared" si="36"/>
        <v>13.5</v>
      </c>
      <c r="L53" s="23">
        <f t="shared" si="36"/>
        <v>14</v>
      </c>
      <c r="M53" s="23">
        <f t="shared" si="36"/>
        <v>14.5</v>
      </c>
    </row>
    <row r="54" spans="1:13" ht="15.75" customHeight="1" x14ac:dyDescent="0.35">
      <c r="A54" s="175" t="s">
        <v>76</v>
      </c>
      <c r="B54" s="176"/>
      <c r="C54" s="176"/>
      <c r="D54" s="175"/>
      <c r="E54" s="216" t="s">
        <v>179</v>
      </c>
      <c r="F54" s="21">
        <v>0.3</v>
      </c>
      <c r="G54" s="25"/>
      <c r="H54" s="23">
        <f t="shared" si="35"/>
        <v>13</v>
      </c>
      <c r="I54" s="23">
        <f t="shared" si="35"/>
        <v>13.5</v>
      </c>
      <c r="J54" s="30">
        <v>14</v>
      </c>
      <c r="K54" s="23">
        <f t="shared" si="36"/>
        <v>14.5</v>
      </c>
      <c r="L54" s="23">
        <f t="shared" si="36"/>
        <v>15</v>
      </c>
      <c r="M54" s="23">
        <f t="shared" si="36"/>
        <v>15.5</v>
      </c>
    </row>
    <row r="55" spans="1:13" ht="15.75" customHeight="1" x14ac:dyDescent="0.35">
      <c r="A55" s="175" t="s">
        <v>77</v>
      </c>
      <c r="B55" s="176"/>
      <c r="C55" s="176"/>
      <c r="D55" s="175"/>
      <c r="E55" s="216" t="s">
        <v>180</v>
      </c>
      <c r="F55" s="21">
        <v>0.3</v>
      </c>
      <c r="G55" s="25"/>
      <c r="H55" s="23">
        <f t="shared" ref="H55:I55" si="37">I55</f>
        <v>6</v>
      </c>
      <c r="I55" s="23">
        <f t="shared" si="37"/>
        <v>6</v>
      </c>
      <c r="J55" s="30">
        <v>6</v>
      </c>
      <c r="K55" s="23">
        <f t="shared" ref="K55:M55" si="38">J55</f>
        <v>6</v>
      </c>
      <c r="L55" s="23">
        <f t="shared" si="38"/>
        <v>6</v>
      </c>
      <c r="M55" s="23">
        <f t="shared" si="38"/>
        <v>6</v>
      </c>
    </row>
    <row r="56" spans="1:13" ht="15.75" customHeight="1" x14ac:dyDescent="0.35">
      <c r="A56" s="175" t="s">
        <v>129</v>
      </c>
      <c r="B56" s="176"/>
      <c r="C56" s="176"/>
      <c r="D56" s="175"/>
      <c r="E56" s="216" t="s">
        <v>181</v>
      </c>
      <c r="F56" s="21">
        <v>0.3</v>
      </c>
      <c r="G56" s="25"/>
      <c r="H56" s="23">
        <f>I56-1</f>
        <v>37</v>
      </c>
      <c r="I56" s="23">
        <f>J56-1</f>
        <v>38</v>
      </c>
      <c r="J56" s="30">
        <v>39</v>
      </c>
      <c r="K56" s="23">
        <f t="shared" ref="K56:M57" si="39">J56+1</f>
        <v>40</v>
      </c>
      <c r="L56" s="23">
        <f t="shared" si="39"/>
        <v>41</v>
      </c>
      <c r="M56" s="23">
        <f t="shared" si="39"/>
        <v>42</v>
      </c>
    </row>
    <row r="57" spans="1:13" ht="15.75" customHeight="1" x14ac:dyDescent="0.35">
      <c r="A57" s="177" t="s">
        <v>130</v>
      </c>
      <c r="B57" s="178"/>
      <c r="C57" s="178"/>
      <c r="D57" s="179"/>
      <c r="E57" s="69" t="s">
        <v>182</v>
      </c>
      <c r="F57" s="21"/>
      <c r="G57" s="25"/>
      <c r="H57" s="23">
        <f>I57-1</f>
        <v>41</v>
      </c>
      <c r="I57" s="23">
        <f>J57-1</f>
        <v>42</v>
      </c>
      <c r="J57" s="30">
        <v>43</v>
      </c>
      <c r="K57" s="23">
        <f t="shared" si="39"/>
        <v>44</v>
      </c>
      <c r="L57" s="23">
        <f t="shared" si="39"/>
        <v>45</v>
      </c>
      <c r="M57" s="23">
        <f t="shared" si="39"/>
        <v>46</v>
      </c>
    </row>
    <row r="58" spans="1:13" ht="15.75" customHeight="1" x14ac:dyDescent="0.35">
      <c r="A58" s="175" t="s">
        <v>78</v>
      </c>
      <c r="B58" s="176"/>
      <c r="C58" s="176"/>
      <c r="D58" s="175"/>
      <c r="E58" s="216" t="s">
        <v>183</v>
      </c>
      <c r="F58" s="21">
        <v>0.3</v>
      </c>
      <c r="G58" s="25"/>
      <c r="H58" s="23">
        <f t="shared" ref="H58:I60" si="40">I58-0.5</f>
        <v>-1</v>
      </c>
      <c r="I58" s="23">
        <f t="shared" si="40"/>
        <v>-0.5</v>
      </c>
      <c r="J58" s="30"/>
      <c r="K58" s="23">
        <f t="shared" ref="K58:M60" si="41">J58+0.5</f>
        <v>0.5</v>
      </c>
      <c r="L58" s="23">
        <f t="shared" si="41"/>
        <v>1</v>
      </c>
      <c r="M58" s="23">
        <f t="shared" si="41"/>
        <v>1.5</v>
      </c>
    </row>
    <row r="59" spans="1:13" ht="15.75" customHeight="1" x14ac:dyDescent="0.35">
      <c r="A59" s="175" t="s">
        <v>79</v>
      </c>
      <c r="B59" s="176"/>
      <c r="C59" s="176"/>
      <c r="D59" s="175"/>
      <c r="E59" s="216" t="s">
        <v>184</v>
      </c>
      <c r="F59" s="21">
        <v>0.3</v>
      </c>
      <c r="G59" s="25"/>
      <c r="H59" s="23">
        <f t="shared" si="40"/>
        <v>14.5</v>
      </c>
      <c r="I59" s="23">
        <f t="shared" si="40"/>
        <v>15</v>
      </c>
      <c r="J59" s="30">
        <v>15.5</v>
      </c>
      <c r="K59" s="23">
        <f t="shared" si="41"/>
        <v>16</v>
      </c>
      <c r="L59" s="23">
        <f t="shared" si="41"/>
        <v>16.5</v>
      </c>
      <c r="M59" s="23">
        <f t="shared" si="41"/>
        <v>17</v>
      </c>
    </row>
    <row r="60" spans="1:13" ht="12.75" customHeight="1" x14ac:dyDescent="0.35">
      <c r="A60" s="175" t="s">
        <v>80</v>
      </c>
      <c r="B60" s="176"/>
      <c r="C60" s="176"/>
      <c r="D60" s="175"/>
      <c r="E60" s="216"/>
      <c r="F60" s="21">
        <v>0.3</v>
      </c>
      <c r="G60" s="25"/>
      <c r="H60" s="23">
        <f t="shared" si="40"/>
        <v>-1</v>
      </c>
      <c r="I60" s="23">
        <f t="shared" si="40"/>
        <v>-0.5</v>
      </c>
      <c r="J60" s="30"/>
      <c r="K60" s="23">
        <f t="shared" si="41"/>
        <v>0.5</v>
      </c>
      <c r="L60" s="23">
        <f t="shared" si="41"/>
        <v>1</v>
      </c>
      <c r="M60" s="23">
        <f t="shared" si="41"/>
        <v>1.5</v>
      </c>
    </row>
    <row r="61" spans="1:13" ht="12.75" customHeight="1" x14ac:dyDescent="0.35">
      <c r="A61" s="175" t="s">
        <v>81</v>
      </c>
      <c r="B61" s="176"/>
      <c r="C61" s="176"/>
      <c r="D61" s="175"/>
      <c r="E61" s="216"/>
      <c r="F61" s="21">
        <v>0.3</v>
      </c>
      <c r="G61" s="25"/>
      <c r="H61" s="23">
        <f t="shared" ref="H61:I61" si="42">I61</f>
        <v>0</v>
      </c>
      <c r="I61" s="23">
        <f t="shared" si="42"/>
        <v>0</v>
      </c>
      <c r="J61" s="30"/>
      <c r="K61" s="23">
        <f t="shared" ref="K61:M61" si="43">J61</f>
        <v>0</v>
      </c>
      <c r="L61" s="23">
        <f t="shared" si="43"/>
        <v>0</v>
      </c>
      <c r="M61" s="23">
        <f t="shared" si="43"/>
        <v>0</v>
      </c>
    </row>
    <row r="62" spans="1:13" ht="12.75" customHeight="1" x14ac:dyDescent="0.35">
      <c r="A62" s="175" t="s">
        <v>97</v>
      </c>
      <c r="B62" s="176"/>
      <c r="C62" s="176"/>
      <c r="D62" s="175"/>
      <c r="E62" s="216"/>
      <c r="F62" s="21">
        <v>0.3</v>
      </c>
      <c r="G62" s="25"/>
      <c r="H62" s="23">
        <f>I62-1</f>
        <v>-2</v>
      </c>
      <c r="I62" s="23">
        <f>J62-1</f>
        <v>-1</v>
      </c>
      <c r="J62" s="29"/>
      <c r="K62" s="23">
        <f t="shared" ref="K62:M62" si="44">J62+1</f>
        <v>1</v>
      </c>
      <c r="L62" s="23">
        <f t="shared" si="44"/>
        <v>2</v>
      </c>
      <c r="M62" s="23">
        <f t="shared" si="44"/>
        <v>3</v>
      </c>
    </row>
    <row r="63" spans="1:13" ht="12.75" customHeight="1" x14ac:dyDescent="0.35">
      <c r="A63" s="175" t="s">
        <v>98</v>
      </c>
      <c r="B63" s="176"/>
      <c r="C63" s="176"/>
      <c r="D63" s="175"/>
      <c r="E63" s="216"/>
      <c r="F63" s="21">
        <v>0.3</v>
      </c>
      <c r="G63" s="25"/>
      <c r="H63" s="23">
        <f>I63-1.5</f>
        <v>-3</v>
      </c>
      <c r="I63" s="23">
        <f>J63-1.5</f>
        <v>-1.5</v>
      </c>
      <c r="J63" s="29"/>
      <c r="K63" s="23">
        <f t="shared" ref="K63:M63" si="45">J63+1.5</f>
        <v>1.5</v>
      </c>
      <c r="L63" s="23">
        <f t="shared" si="45"/>
        <v>3</v>
      </c>
      <c r="M63" s="23">
        <f t="shared" si="45"/>
        <v>4.5</v>
      </c>
    </row>
    <row r="64" spans="1:13" ht="12.75" customHeight="1" x14ac:dyDescent="0.35">
      <c r="A64" s="175" t="s">
        <v>99</v>
      </c>
      <c r="B64" s="176"/>
      <c r="C64" s="176"/>
      <c r="D64" s="175"/>
      <c r="E64" s="216"/>
      <c r="F64" s="21">
        <v>0.3</v>
      </c>
      <c r="G64" s="25"/>
      <c r="H64" s="23">
        <f>I64-1</f>
        <v>-2</v>
      </c>
      <c r="I64" s="23">
        <f>J64-1</f>
        <v>-1</v>
      </c>
      <c r="J64" s="29"/>
      <c r="K64" s="23">
        <f>J64+1</f>
        <v>1</v>
      </c>
      <c r="L64" s="23">
        <f>K64+1</f>
        <v>2</v>
      </c>
      <c r="M64" s="23">
        <f>L64+1</f>
        <v>3</v>
      </c>
    </row>
    <row r="65" spans="1:13" ht="12.75" customHeight="1" x14ac:dyDescent="0.35">
      <c r="A65" s="175" t="s">
        <v>100</v>
      </c>
      <c r="B65" s="176"/>
      <c r="C65" s="176"/>
      <c r="D65" s="175"/>
      <c r="E65" s="216"/>
      <c r="F65" s="21">
        <v>0.3</v>
      </c>
      <c r="G65" s="25"/>
      <c r="H65" s="23">
        <f t="shared" ref="H65:I66" si="46">I65</f>
        <v>0</v>
      </c>
      <c r="I65" s="23">
        <f t="shared" si="46"/>
        <v>0</v>
      </c>
      <c r="J65" s="29"/>
      <c r="K65" s="23">
        <f t="shared" ref="K65:M66" si="47">J65</f>
        <v>0</v>
      </c>
      <c r="L65" s="23">
        <f t="shared" si="47"/>
        <v>0</v>
      </c>
      <c r="M65" s="23">
        <f t="shared" si="47"/>
        <v>0</v>
      </c>
    </row>
    <row r="66" spans="1:13" ht="12.75" customHeight="1" x14ac:dyDescent="0.35">
      <c r="A66" s="175" t="s">
        <v>101</v>
      </c>
      <c r="B66" s="176"/>
      <c r="C66" s="176"/>
      <c r="D66" s="175"/>
      <c r="E66" s="216"/>
      <c r="F66" s="21">
        <v>0.3</v>
      </c>
      <c r="G66" s="25"/>
      <c r="H66" s="23">
        <f t="shared" si="46"/>
        <v>0</v>
      </c>
      <c r="I66" s="23">
        <f t="shared" si="46"/>
        <v>0</v>
      </c>
      <c r="J66" s="29"/>
      <c r="K66" s="23">
        <f t="shared" si="47"/>
        <v>0</v>
      </c>
      <c r="L66" s="23">
        <f t="shared" si="47"/>
        <v>0</v>
      </c>
      <c r="M66" s="23">
        <f t="shared" si="47"/>
        <v>0</v>
      </c>
    </row>
    <row r="67" spans="1:13" ht="12.75" customHeight="1" x14ac:dyDescent="0.35">
      <c r="A67" s="173" t="s">
        <v>82</v>
      </c>
      <c r="B67" s="174"/>
      <c r="C67" s="174"/>
      <c r="D67" s="173"/>
      <c r="E67" s="217"/>
      <c r="F67" s="21" t="s">
        <v>83</v>
      </c>
      <c r="G67" s="25"/>
      <c r="H67" s="23">
        <f>I67-1</f>
        <v>-2</v>
      </c>
      <c r="I67" s="23">
        <f>J67-1</f>
        <v>-1</v>
      </c>
      <c r="J67" s="30"/>
      <c r="K67" s="23">
        <f>J67+1</f>
        <v>1</v>
      </c>
      <c r="L67" s="23">
        <f>K67+1</f>
        <v>2</v>
      </c>
      <c r="M67" s="23">
        <f>L67+1</f>
        <v>3</v>
      </c>
    </row>
  </sheetData>
  <mergeCells count="72">
    <mergeCell ref="A67:D67"/>
    <mergeCell ref="B3:D3"/>
    <mergeCell ref="G3:H3"/>
    <mergeCell ref="A7:D7"/>
    <mergeCell ref="A15:D15"/>
    <mergeCell ref="A16:D16"/>
    <mergeCell ref="A14:D14"/>
    <mergeCell ref="A12:D12"/>
    <mergeCell ref="A13:D13"/>
    <mergeCell ref="A23:D23"/>
    <mergeCell ref="A24:D24"/>
    <mergeCell ref="A19:D19"/>
    <mergeCell ref="A21:D21"/>
    <mergeCell ref="A17:D17"/>
    <mergeCell ref="A18:D18"/>
    <mergeCell ref="A20:D20"/>
    <mergeCell ref="I3:M3"/>
    <mergeCell ref="A10:D10"/>
    <mergeCell ref="A11:D11"/>
    <mergeCell ref="A8:D8"/>
    <mergeCell ref="A9:D9"/>
    <mergeCell ref="A4:L4"/>
    <mergeCell ref="A6:D6"/>
    <mergeCell ref="B1:D1"/>
    <mergeCell ref="G1:H1"/>
    <mergeCell ref="B2:D2"/>
    <mergeCell ref="G2:H2"/>
    <mergeCell ref="I1:M1"/>
    <mergeCell ref="I2:M2"/>
    <mergeCell ref="A22:D22"/>
    <mergeCell ref="A28:D28"/>
    <mergeCell ref="A29:D29"/>
    <mergeCell ref="A26:D26"/>
    <mergeCell ref="A27:D27"/>
    <mergeCell ref="A25:D25"/>
    <mergeCell ref="A34:D34"/>
    <mergeCell ref="A30:D30"/>
    <mergeCell ref="A31:D31"/>
    <mergeCell ref="A39:D39"/>
    <mergeCell ref="A37:D37"/>
    <mergeCell ref="A35:D35"/>
    <mergeCell ref="A36:D36"/>
    <mergeCell ref="A32:D32"/>
    <mergeCell ref="A33:D33"/>
    <mergeCell ref="A43:D43"/>
    <mergeCell ref="A44:D44"/>
    <mergeCell ref="A41:D41"/>
    <mergeCell ref="A42:D42"/>
    <mergeCell ref="A38:D38"/>
    <mergeCell ref="A40:D40"/>
    <mergeCell ref="A48:D48"/>
    <mergeCell ref="A49:D49"/>
    <mergeCell ref="A47:D47"/>
    <mergeCell ref="A45:D45"/>
    <mergeCell ref="A46:D46"/>
    <mergeCell ref="A55:D55"/>
    <mergeCell ref="A53:D53"/>
    <mergeCell ref="A54:D54"/>
    <mergeCell ref="A50:D50"/>
    <mergeCell ref="A52:D52"/>
    <mergeCell ref="A51:D51"/>
    <mergeCell ref="A56:D56"/>
    <mergeCell ref="A58:D58"/>
    <mergeCell ref="A59:D59"/>
    <mergeCell ref="A60:D60"/>
    <mergeCell ref="A61:D61"/>
    <mergeCell ref="A57:D57"/>
    <mergeCell ref="A62:D62"/>
    <mergeCell ref="A63:D63"/>
    <mergeCell ref="A64:D64"/>
    <mergeCell ref="A65:D65"/>
    <mergeCell ref="A66:D66"/>
  </mergeCells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</customProperties>
  <ignoredErrors>
    <ignoredError sqref="H55:I55 K55:M55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574772C-0A0B-4FF7-961A-C4F2F706D1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16E3019-5AE2-4A1A-AD3F-F18302780B8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67947C3-F296-4491-9C51-9090D857E5C6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Design Front Sheet  (2)</vt:lpstr>
      <vt:lpstr>Design Detail (2)</vt:lpstr>
      <vt:lpstr>Internals </vt:lpstr>
      <vt:lpstr>Stitching Details (shirts only)</vt:lpstr>
      <vt:lpstr>Design Spec </vt:lpstr>
      <vt:lpstr>BOM - Colour XX  </vt:lpstr>
      <vt:lpstr>2ND FIT Spec</vt:lpstr>
      <vt:lpstr>2ND FIT Comments </vt:lpstr>
      <vt:lpstr>GRADED SPEC</vt:lpstr>
      <vt:lpstr>'2ND FIT Comments '!Print_Area</vt:lpstr>
      <vt:lpstr>'2ND FIT Spec'!Print_Area</vt:lpstr>
      <vt:lpstr>'BOM - Colour XX  '!Print_Area</vt:lpstr>
      <vt:lpstr>'Design Detail (2)'!Print_Area</vt:lpstr>
      <vt:lpstr>'Design Spec '!Print_Area</vt:lpstr>
      <vt:lpstr>'GRADED SPEC'!Print_Area</vt:lpstr>
      <vt:lpstr>'Internals '!Print_Area</vt:lpstr>
      <vt:lpstr>'Stitching Details (shirts only)'!Print_Area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Chi Tran Thi Linh</cp:lastModifiedBy>
  <cp:lastPrinted>2017-12-28T13:23:14Z</cp:lastPrinted>
  <dcterms:created xsi:type="dcterms:W3CDTF">2014-05-18T10:39:53Z</dcterms:created>
  <dcterms:modified xsi:type="dcterms:W3CDTF">2025-04-17T05:51:59Z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0x010100860B5223DC73FB4F94B03CE9BB59FFEB</vt:lpwstr>
  </property>
  <property fmtid="{D5CDD505-2E9C-101B-9397-08002B2CF9AE}" pid="4" name="MediaServiceImageTags">
    <vt:lpwstr/>
  </property>
</Properties>
</file>